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abrielamarillo\Downloads\"/>
    </mc:Choice>
  </mc:AlternateContent>
  <xr:revisionPtr revIDLastSave="0" documentId="8_{9595D077-8232-4789-AE46-78B8EC08871E}" xr6:coauthVersionLast="47" xr6:coauthVersionMax="47" xr10:uidLastSave="{00000000-0000-0000-0000-000000000000}"/>
  <workbookProtection workbookAlgorithmName="SHA-512" workbookHashValue="lDUiYl2bTXUqcnmtAzV0JXQoCMghHAMaxOhegMDsYrfmI28v0d/17qLlUiq/LakmD60nLVrtDk6SmyRafxwm/w==" workbookSaltValue="qA4xGrduwFXL8sL/2AlOyg==" workbookSpinCount="100000" lockStructure="1"/>
  <bookViews>
    <workbookView xWindow="20370" yWindow="-120" windowWidth="29040" windowHeight="15840" tabRatio="688" xr2:uid="{F8B4DC73-A244-4651-BE60-842D8B296D7C}"/>
  </bookViews>
  <sheets>
    <sheet name="1-PET-F-05" sheetId="1" r:id="rId1"/>
    <sheet name="Listas" sheetId="2" state="hidden" r:id="rId2"/>
    <sheet name="Estratégicos" sheetId="3" state="hidden" r:id="rId3"/>
    <sheet name="Misionales" sheetId="8" state="hidden" r:id="rId4"/>
    <sheet name="Apoyo" sheetId="9" state="hidden" r:id="rId5"/>
  </sheets>
  <definedNames>
    <definedName name="_xlnm._FilterDatabase" localSheetId="0" hidden="1">'1-PET-F-05'!$C$6:$F$367</definedName>
    <definedName name="_xlnm.Print_Area" localSheetId="0">'1-PET-F-05'!$A$1:$M$368</definedName>
    <definedName name="_xlnm.Print_Titles" localSheetId="0">'1-PET-F-05'!$2:$6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0" i="1" l="1"/>
  <c r="L180" i="1" s="1"/>
  <c r="J209" i="1"/>
  <c r="K209" i="1" s="1"/>
  <c r="I209" i="1"/>
  <c r="G209" i="1"/>
  <c r="E209" i="1"/>
  <c r="J367" i="1"/>
  <c r="K367" i="1" s="1"/>
  <c r="I367" i="1"/>
  <c r="J364" i="1"/>
  <c r="K364" i="1" s="1"/>
  <c r="I364" i="1"/>
  <c r="J360" i="1"/>
  <c r="K360" i="1" s="1"/>
  <c r="I360" i="1"/>
  <c r="J357" i="1"/>
  <c r="K357" i="1" s="1"/>
  <c r="I357" i="1"/>
  <c r="J353" i="1"/>
  <c r="K353" i="1" s="1"/>
  <c r="I353" i="1"/>
  <c r="J352" i="1"/>
  <c r="K352" i="1" s="1"/>
  <c r="I352" i="1"/>
  <c r="J351" i="1"/>
  <c r="K351" i="1" s="1"/>
  <c r="I351" i="1"/>
  <c r="J350" i="1"/>
  <c r="K350" i="1" s="1"/>
  <c r="I350" i="1"/>
  <c r="I330" i="1"/>
  <c r="J330" i="1"/>
  <c r="K330" i="1" s="1"/>
  <c r="I331" i="1"/>
  <c r="J331" i="1"/>
  <c r="K331" i="1" s="1"/>
  <c r="I332" i="1"/>
  <c r="J332" i="1"/>
  <c r="K332" i="1" s="1"/>
  <c r="I333" i="1"/>
  <c r="J333" i="1"/>
  <c r="K333" i="1" s="1"/>
  <c r="I334" i="1"/>
  <c r="J334" i="1"/>
  <c r="K334" i="1" s="1"/>
  <c r="I335" i="1"/>
  <c r="J335" i="1"/>
  <c r="K335" i="1" s="1"/>
  <c r="J329" i="1"/>
  <c r="K329" i="1" s="1"/>
  <c r="I329" i="1"/>
  <c r="J328" i="1"/>
  <c r="K328" i="1" s="1"/>
  <c r="I328" i="1"/>
  <c r="J327" i="1"/>
  <c r="K327" i="1" s="1"/>
  <c r="I327" i="1"/>
  <c r="I306" i="1"/>
  <c r="J306" i="1"/>
  <c r="K306" i="1" s="1"/>
  <c r="I307" i="1"/>
  <c r="J307" i="1"/>
  <c r="K307" i="1" s="1"/>
  <c r="I308" i="1"/>
  <c r="J308" i="1"/>
  <c r="K308" i="1" s="1"/>
  <c r="I309" i="1"/>
  <c r="J309" i="1"/>
  <c r="K309" i="1" s="1"/>
  <c r="I310" i="1"/>
  <c r="J310" i="1"/>
  <c r="K310" i="1" s="1"/>
  <c r="I311" i="1"/>
  <c r="J311" i="1"/>
  <c r="K311" i="1" s="1"/>
  <c r="I312" i="1"/>
  <c r="J312" i="1"/>
  <c r="K312" i="1" s="1"/>
  <c r="I313" i="1"/>
  <c r="J313" i="1"/>
  <c r="K313" i="1" s="1"/>
  <c r="I314" i="1"/>
  <c r="J314" i="1"/>
  <c r="K314" i="1" s="1"/>
  <c r="J305" i="1"/>
  <c r="K305" i="1" s="1"/>
  <c r="I305" i="1"/>
  <c r="J299" i="1"/>
  <c r="K299" i="1" s="1"/>
  <c r="I299" i="1"/>
  <c r="J293" i="1"/>
  <c r="K293" i="1" s="1"/>
  <c r="I293" i="1"/>
  <c r="J292" i="1"/>
  <c r="K292" i="1" s="1"/>
  <c r="I292" i="1"/>
  <c r="J291" i="1"/>
  <c r="K291" i="1" s="1"/>
  <c r="I291" i="1"/>
  <c r="J290" i="1"/>
  <c r="K290" i="1" s="1"/>
  <c r="I290" i="1"/>
  <c r="J289" i="1"/>
  <c r="K289" i="1" s="1"/>
  <c r="I289" i="1"/>
  <c r="J288" i="1"/>
  <c r="K288" i="1" s="1"/>
  <c r="I288" i="1"/>
  <c r="J287" i="1"/>
  <c r="K287" i="1" s="1"/>
  <c r="I287" i="1"/>
  <c r="J273" i="1"/>
  <c r="K273" i="1" s="1"/>
  <c r="I273" i="1"/>
  <c r="J272" i="1"/>
  <c r="K272" i="1" s="1"/>
  <c r="I272" i="1"/>
  <c r="J271" i="1"/>
  <c r="K271" i="1" s="1"/>
  <c r="I271" i="1"/>
  <c r="I270" i="1"/>
  <c r="J270" i="1"/>
  <c r="K270" i="1" s="1"/>
  <c r="J269" i="1"/>
  <c r="K269" i="1" s="1"/>
  <c r="I269" i="1"/>
  <c r="J268" i="1"/>
  <c r="K268" i="1" s="1"/>
  <c r="I268" i="1"/>
  <c r="J267" i="1"/>
  <c r="K267" i="1" s="1"/>
  <c r="I267" i="1"/>
  <c r="J266" i="1"/>
  <c r="K266" i="1" s="1"/>
  <c r="I266" i="1"/>
  <c r="J265" i="1"/>
  <c r="K265" i="1" s="1"/>
  <c r="I265" i="1"/>
  <c r="J261" i="1"/>
  <c r="K261" i="1" s="1"/>
  <c r="I261" i="1"/>
  <c r="J243" i="1"/>
  <c r="K243" i="1" s="1"/>
  <c r="I243" i="1"/>
  <c r="J242" i="1"/>
  <c r="K242" i="1" s="1"/>
  <c r="I242" i="1"/>
  <c r="J241" i="1"/>
  <c r="K241" i="1" s="1"/>
  <c r="I241" i="1"/>
  <c r="I225" i="1"/>
  <c r="J225" i="1"/>
  <c r="K225" i="1" s="1"/>
  <c r="I226" i="1"/>
  <c r="J226" i="1"/>
  <c r="K226" i="1" s="1"/>
  <c r="I227" i="1"/>
  <c r="J227" i="1"/>
  <c r="K227" i="1" s="1"/>
  <c r="I228" i="1"/>
  <c r="J228" i="1"/>
  <c r="K228" i="1" s="1"/>
  <c r="J224" i="1"/>
  <c r="K224" i="1" s="1"/>
  <c r="I224" i="1"/>
  <c r="J223" i="1"/>
  <c r="K223" i="1" s="1"/>
  <c r="I223" i="1"/>
  <c r="J222" i="1"/>
  <c r="K222" i="1" s="1"/>
  <c r="I222" i="1"/>
  <c r="J221" i="1"/>
  <c r="K221" i="1" s="1"/>
  <c r="I221" i="1"/>
  <c r="J220" i="1"/>
  <c r="K220" i="1" s="1"/>
  <c r="I220" i="1"/>
  <c r="J219" i="1"/>
  <c r="K219" i="1" s="1"/>
  <c r="I219" i="1"/>
  <c r="J217" i="1"/>
  <c r="K217" i="1" s="1"/>
  <c r="J218" i="1"/>
  <c r="K218" i="1" s="1"/>
  <c r="I217" i="1"/>
  <c r="I218" i="1"/>
  <c r="J216" i="1"/>
  <c r="K216" i="1" s="1"/>
  <c r="I216" i="1"/>
  <c r="J210" i="1"/>
  <c r="K210" i="1" s="1"/>
  <c r="I210" i="1"/>
  <c r="J208" i="1"/>
  <c r="K208" i="1" s="1"/>
  <c r="I208" i="1"/>
  <c r="J168" i="1"/>
  <c r="K168" i="1" s="1"/>
  <c r="I168" i="1"/>
  <c r="I165" i="1"/>
  <c r="J165" i="1"/>
  <c r="K165" i="1" s="1"/>
  <c r="I166" i="1"/>
  <c r="J166" i="1"/>
  <c r="K166" i="1" s="1"/>
  <c r="I167" i="1"/>
  <c r="J167" i="1"/>
  <c r="K167" i="1" s="1"/>
  <c r="J164" i="1"/>
  <c r="K164" i="1" s="1"/>
  <c r="I164" i="1"/>
  <c r="J163" i="1"/>
  <c r="K163" i="1" s="1"/>
  <c r="I163" i="1"/>
  <c r="I137" i="1"/>
  <c r="J137" i="1"/>
  <c r="K137" i="1" s="1"/>
  <c r="I138" i="1"/>
  <c r="J138" i="1"/>
  <c r="K138" i="1" s="1"/>
  <c r="I139" i="1"/>
  <c r="J139" i="1"/>
  <c r="K139" i="1" s="1"/>
  <c r="I140" i="1"/>
  <c r="J140" i="1"/>
  <c r="K140" i="1" s="1"/>
  <c r="I141" i="1"/>
  <c r="J141" i="1"/>
  <c r="K141" i="1" s="1"/>
  <c r="I142" i="1"/>
  <c r="J142" i="1"/>
  <c r="K142" i="1" s="1"/>
  <c r="I143" i="1"/>
  <c r="J143" i="1"/>
  <c r="K143" i="1" s="1"/>
  <c r="I144" i="1"/>
  <c r="J144" i="1"/>
  <c r="K144" i="1" s="1"/>
  <c r="I145" i="1"/>
  <c r="J145" i="1"/>
  <c r="K145" i="1" s="1"/>
  <c r="I146" i="1"/>
  <c r="J146" i="1"/>
  <c r="K146" i="1" s="1"/>
  <c r="I147" i="1"/>
  <c r="J147" i="1"/>
  <c r="K147" i="1" s="1"/>
  <c r="I148" i="1"/>
  <c r="J148" i="1"/>
  <c r="K148" i="1" s="1"/>
  <c r="I149" i="1"/>
  <c r="J149" i="1"/>
  <c r="K149" i="1" s="1"/>
  <c r="I150" i="1"/>
  <c r="J150" i="1"/>
  <c r="K150" i="1" s="1"/>
  <c r="I151" i="1"/>
  <c r="J151" i="1"/>
  <c r="K151" i="1" s="1"/>
  <c r="I152" i="1"/>
  <c r="J152" i="1"/>
  <c r="K152" i="1" s="1"/>
  <c r="J136" i="1"/>
  <c r="K136" i="1" s="1"/>
  <c r="I136" i="1"/>
  <c r="J135" i="1"/>
  <c r="K135" i="1" s="1"/>
  <c r="I135" i="1"/>
  <c r="I78" i="1"/>
  <c r="J78" i="1"/>
  <c r="K78" i="1" s="1"/>
  <c r="I79" i="1"/>
  <c r="J79" i="1"/>
  <c r="K79" i="1" s="1"/>
  <c r="J77" i="1"/>
  <c r="K77" i="1" s="1"/>
  <c r="I77" i="1"/>
  <c r="J76" i="1"/>
  <c r="K76" i="1" s="1"/>
  <c r="I76" i="1"/>
  <c r="I75" i="1"/>
  <c r="J75" i="1"/>
  <c r="K75" i="1" s="1"/>
  <c r="J74" i="1"/>
  <c r="K74" i="1" s="1"/>
  <c r="I74" i="1"/>
  <c r="J73" i="1"/>
  <c r="K73" i="1" s="1"/>
  <c r="I73" i="1"/>
  <c r="J72" i="1"/>
  <c r="K72" i="1" s="1"/>
  <c r="I72" i="1"/>
  <c r="J71" i="1"/>
  <c r="K71" i="1" s="1"/>
  <c r="I71" i="1"/>
  <c r="I69" i="1"/>
  <c r="J69" i="1"/>
  <c r="K69" i="1" s="1"/>
  <c r="I70" i="1"/>
  <c r="J70" i="1"/>
  <c r="K70" i="1" s="1"/>
  <c r="J68" i="1"/>
  <c r="K68" i="1" s="1"/>
  <c r="I68" i="1"/>
  <c r="J67" i="1"/>
  <c r="K67" i="1" s="1"/>
  <c r="J66" i="1"/>
  <c r="K66" i="1" s="1"/>
  <c r="I67" i="1"/>
  <c r="J65" i="1"/>
  <c r="K65" i="1" s="1"/>
  <c r="I66" i="1"/>
  <c r="I65" i="1"/>
  <c r="J64" i="1"/>
  <c r="K64" i="1" s="1"/>
  <c r="I64" i="1"/>
  <c r="I61" i="1"/>
  <c r="J61" i="1"/>
  <c r="K61" i="1" s="1"/>
  <c r="I62" i="1"/>
  <c r="J62" i="1"/>
  <c r="K62" i="1" s="1"/>
  <c r="I63" i="1"/>
  <c r="J63" i="1"/>
  <c r="K63" i="1" s="1"/>
  <c r="J60" i="1"/>
  <c r="K60" i="1" s="1"/>
  <c r="I60" i="1"/>
  <c r="J59" i="1"/>
  <c r="K59" i="1" s="1"/>
  <c r="I59" i="1"/>
  <c r="J58" i="1"/>
  <c r="K58" i="1" s="1"/>
  <c r="I58" i="1"/>
  <c r="I57" i="1"/>
  <c r="J56" i="1"/>
  <c r="K56" i="1" s="1"/>
  <c r="J57" i="1"/>
  <c r="K57" i="1" s="1"/>
  <c r="J55" i="1"/>
  <c r="K55" i="1" s="1"/>
  <c r="I56" i="1"/>
  <c r="I55" i="1"/>
  <c r="J54" i="1"/>
  <c r="K54" i="1" s="1"/>
  <c r="J53" i="1"/>
  <c r="K53" i="1" s="1"/>
  <c r="I54" i="1"/>
  <c r="I53" i="1"/>
  <c r="J52" i="1"/>
  <c r="K52" i="1" s="1"/>
  <c r="I52" i="1"/>
  <c r="J51" i="1"/>
  <c r="K51" i="1" s="1"/>
  <c r="I51" i="1"/>
  <c r="J50" i="1"/>
  <c r="K50" i="1" s="1"/>
  <c r="I50" i="1"/>
  <c r="J46" i="1"/>
  <c r="K46" i="1" s="1"/>
  <c r="L46" i="1"/>
  <c r="I46" i="1"/>
  <c r="K154" i="1"/>
  <c r="K155" i="1"/>
  <c r="K156" i="1"/>
  <c r="K157" i="1"/>
  <c r="K158" i="1"/>
  <c r="K159" i="1"/>
  <c r="K160" i="1"/>
  <c r="K161" i="1"/>
  <c r="K162" i="1"/>
  <c r="J154" i="1"/>
  <c r="J155" i="1"/>
  <c r="J156" i="1"/>
  <c r="J157" i="1"/>
  <c r="J158" i="1"/>
  <c r="J159" i="1"/>
  <c r="J160" i="1"/>
  <c r="J161" i="1"/>
  <c r="J162" i="1"/>
  <c r="I154" i="1"/>
  <c r="I155" i="1"/>
  <c r="I156" i="1"/>
  <c r="I157" i="1"/>
  <c r="I158" i="1"/>
  <c r="I159" i="1"/>
  <c r="I160" i="1"/>
  <c r="I161" i="1"/>
  <c r="I162" i="1"/>
  <c r="K366" i="1"/>
  <c r="J366" i="1"/>
  <c r="I366" i="1"/>
  <c r="K365" i="1"/>
  <c r="J365" i="1"/>
  <c r="I365" i="1"/>
  <c r="K363" i="1"/>
  <c r="J363" i="1"/>
  <c r="I363" i="1"/>
  <c r="K362" i="1"/>
  <c r="J362" i="1"/>
  <c r="I362" i="1"/>
  <c r="K361" i="1"/>
  <c r="J361" i="1"/>
  <c r="I361" i="1"/>
  <c r="K359" i="1"/>
  <c r="J359" i="1"/>
  <c r="I359" i="1"/>
  <c r="K358" i="1"/>
  <c r="J358" i="1"/>
  <c r="I358" i="1"/>
  <c r="K356" i="1"/>
  <c r="J356" i="1"/>
  <c r="I356" i="1"/>
  <c r="K355" i="1"/>
  <c r="J355" i="1"/>
  <c r="I355" i="1"/>
  <c r="K354" i="1"/>
  <c r="J354" i="1"/>
  <c r="I354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64" i="1"/>
  <c r="J264" i="1"/>
  <c r="I264" i="1"/>
  <c r="K263" i="1"/>
  <c r="J263" i="1"/>
  <c r="I263" i="1"/>
  <c r="K262" i="1"/>
  <c r="J262" i="1"/>
  <c r="I262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53" i="1"/>
  <c r="J153" i="1"/>
  <c r="I153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H366" i="1"/>
  <c r="L366" i="1" s="1"/>
  <c r="H365" i="1"/>
  <c r="L365" i="1" s="1"/>
  <c r="H363" i="1"/>
  <c r="L363" i="1" s="1"/>
  <c r="H362" i="1"/>
  <c r="L362" i="1" s="1"/>
  <c r="H361" i="1"/>
  <c r="L361" i="1" s="1"/>
  <c r="H359" i="1"/>
  <c r="L359" i="1" s="1"/>
  <c r="H358" i="1"/>
  <c r="L358" i="1" s="1"/>
  <c r="H356" i="1"/>
  <c r="L356" i="1" s="1"/>
  <c r="H355" i="1"/>
  <c r="L355" i="1" s="1"/>
  <c r="H354" i="1"/>
  <c r="L354" i="1" s="1"/>
  <c r="H349" i="1"/>
  <c r="L349" i="1" s="1"/>
  <c r="H348" i="1"/>
  <c r="L348" i="1" s="1"/>
  <c r="H347" i="1"/>
  <c r="L347" i="1" s="1"/>
  <c r="H346" i="1"/>
  <c r="L346" i="1" s="1"/>
  <c r="H345" i="1"/>
  <c r="L345" i="1" s="1"/>
  <c r="H344" i="1"/>
  <c r="L344" i="1" s="1"/>
  <c r="H343" i="1"/>
  <c r="L343" i="1" s="1"/>
  <c r="H342" i="1"/>
  <c r="L342" i="1" s="1"/>
  <c r="H341" i="1"/>
  <c r="L341" i="1" s="1"/>
  <c r="H340" i="1"/>
  <c r="L340" i="1" s="1"/>
  <c r="H339" i="1"/>
  <c r="L339" i="1" s="1"/>
  <c r="H338" i="1"/>
  <c r="L338" i="1" s="1"/>
  <c r="H337" i="1"/>
  <c r="L337" i="1" s="1"/>
  <c r="H336" i="1"/>
  <c r="L336" i="1" s="1"/>
  <c r="H326" i="1"/>
  <c r="L326" i="1" s="1"/>
  <c r="H325" i="1"/>
  <c r="L325" i="1" s="1"/>
  <c r="H324" i="1"/>
  <c r="L324" i="1" s="1"/>
  <c r="H323" i="1"/>
  <c r="L323" i="1" s="1"/>
  <c r="H322" i="1"/>
  <c r="L322" i="1" s="1"/>
  <c r="H321" i="1"/>
  <c r="L321" i="1" s="1"/>
  <c r="H320" i="1"/>
  <c r="L320" i="1" s="1"/>
  <c r="H319" i="1"/>
  <c r="L319" i="1" s="1"/>
  <c r="H318" i="1"/>
  <c r="L318" i="1" s="1"/>
  <c r="H317" i="1"/>
  <c r="L317" i="1" s="1"/>
  <c r="H316" i="1"/>
  <c r="L316" i="1" s="1"/>
  <c r="H315" i="1"/>
  <c r="L315" i="1" s="1"/>
  <c r="H304" i="1"/>
  <c r="L304" i="1" s="1"/>
  <c r="H303" i="1"/>
  <c r="L303" i="1" s="1"/>
  <c r="H302" i="1"/>
  <c r="L302" i="1" s="1"/>
  <c r="H301" i="1"/>
  <c r="L301" i="1" s="1"/>
  <c r="H300" i="1"/>
  <c r="L300" i="1" s="1"/>
  <c r="H298" i="1"/>
  <c r="L298" i="1" s="1"/>
  <c r="H297" i="1"/>
  <c r="L297" i="1" s="1"/>
  <c r="H296" i="1"/>
  <c r="L296" i="1" s="1"/>
  <c r="H295" i="1"/>
  <c r="L295" i="1" s="1"/>
  <c r="H294" i="1"/>
  <c r="L294" i="1" s="1"/>
  <c r="H286" i="1"/>
  <c r="L286" i="1" s="1"/>
  <c r="H285" i="1"/>
  <c r="L285" i="1" s="1"/>
  <c r="H284" i="1"/>
  <c r="L284" i="1" s="1"/>
  <c r="H283" i="1"/>
  <c r="L283" i="1" s="1"/>
  <c r="H282" i="1"/>
  <c r="L282" i="1" s="1"/>
  <c r="H281" i="1"/>
  <c r="L281" i="1" s="1"/>
  <c r="H280" i="1"/>
  <c r="L280" i="1" s="1"/>
  <c r="H279" i="1"/>
  <c r="L279" i="1" s="1"/>
  <c r="H278" i="1"/>
  <c r="L278" i="1" s="1"/>
  <c r="H277" i="1"/>
  <c r="L277" i="1" s="1"/>
  <c r="H276" i="1"/>
  <c r="L276" i="1" s="1"/>
  <c r="H275" i="1"/>
  <c r="L275" i="1" s="1"/>
  <c r="H274" i="1"/>
  <c r="L274" i="1" s="1"/>
  <c r="H264" i="1"/>
  <c r="L264" i="1" s="1"/>
  <c r="H263" i="1"/>
  <c r="L263" i="1" s="1"/>
  <c r="H262" i="1"/>
  <c r="L262" i="1" s="1"/>
  <c r="H260" i="1"/>
  <c r="L260" i="1" s="1"/>
  <c r="H259" i="1"/>
  <c r="L259" i="1" s="1"/>
  <c r="H258" i="1"/>
  <c r="L258" i="1" s="1"/>
  <c r="H257" i="1"/>
  <c r="L257" i="1" s="1"/>
  <c r="H256" i="1"/>
  <c r="L256" i="1" s="1"/>
  <c r="H255" i="1"/>
  <c r="L255" i="1" s="1"/>
  <c r="H254" i="1"/>
  <c r="L254" i="1" s="1"/>
  <c r="H253" i="1"/>
  <c r="L253" i="1" s="1"/>
  <c r="H252" i="1"/>
  <c r="L252" i="1" s="1"/>
  <c r="H251" i="1"/>
  <c r="L251" i="1" s="1"/>
  <c r="H250" i="1"/>
  <c r="L250" i="1" s="1"/>
  <c r="H249" i="1"/>
  <c r="L249" i="1" s="1"/>
  <c r="H248" i="1"/>
  <c r="L248" i="1" s="1"/>
  <c r="H247" i="1"/>
  <c r="L247" i="1" s="1"/>
  <c r="H246" i="1"/>
  <c r="L246" i="1" s="1"/>
  <c r="H245" i="1"/>
  <c r="L245" i="1" s="1"/>
  <c r="H244" i="1"/>
  <c r="L244" i="1" s="1"/>
  <c r="H240" i="1"/>
  <c r="L240" i="1" s="1"/>
  <c r="H239" i="1"/>
  <c r="L239" i="1" s="1"/>
  <c r="H238" i="1"/>
  <c r="L238" i="1" s="1"/>
  <c r="H237" i="1"/>
  <c r="L237" i="1" s="1"/>
  <c r="H236" i="1"/>
  <c r="L236" i="1" s="1"/>
  <c r="H235" i="1"/>
  <c r="L235" i="1" s="1"/>
  <c r="H234" i="1"/>
  <c r="L234" i="1" s="1"/>
  <c r="H233" i="1"/>
  <c r="L233" i="1" s="1"/>
  <c r="H232" i="1"/>
  <c r="L232" i="1" s="1"/>
  <c r="H231" i="1"/>
  <c r="L231" i="1" s="1"/>
  <c r="H230" i="1"/>
  <c r="L230" i="1" s="1"/>
  <c r="H229" i="1"/>
  <c r="L229" i="1" s="1"/>
  <c r="H215" i="1"/>
  <c r="L215" i="1" s="1"/>
  <c r="H214" i="1"/>
  <c r="L214" i="1" s="1"/>
  <c r="H213" i="1"/>
  <c r="L213" i="1" s="1"/>
  <c r="H212" i="1"/>
  <c r="L212" i="1" s="1"/>
  <c r="H211" i="1"/>
  <c r="L211" i="1" s="1"/>
  <c r="H207" i="1"/>
  <c r="L207" i="1" s="1"/>
  <c r="H206" i="1"/>
  <c r="L206" i="1" s="1"/>
  <c r="H205" i="1"/>
  <c r="L205" i="1" s="1"/>
  <c r="H204" i="1"/>
  <c r="L204" i="1" s="1"/>
  <c r="H203" i="1"/>
  <c r="L203" i="1" s="1"/>
  <c r="H202" i="1"/>
  <c r="L202" i="1" s="1"/>
  <c r="H201" i="1"/>
  <c r="L201" i="1" s="1"/>
  <c r="H200" i="1"/>
  <c r="L200" i="1" s="1"/>
  <c r="H199" i="1"/>
  <c r="L199" i="1" s="1"/>
  <c r="H198" i="1"/>
  <c r="L198" i="1" s="1"/>
  <c r="H197" i="1"/>
  <c r="L197" i="1" s="1"/>
  <c r="H196" i="1"/>
  <c r="L196" i="1" s="1"/>
  <c r="H195" i="1"/>
  <c r="L195" i="1" s="1"/>
  <c r="H194" i="1"/>
  <c r="L194" i="1" s="1"/>
  <c r="H193" i="1"/>
  <c r="L193" i="1" s="1"/>
  <c r="H192" i="1"/>
  <c r="L192" i="1" s="1"/>
  <c r="H191" i="1"/>
  <c r="L191" i="1" s="1"/>
  <c r="H190" i="1"/>
  <c r="L190" i="1" s="1"/>
  <c r="H189" i="1"/>
  <c r="L189" i="1" s="1"/>
  <c r="H188" i="1"/>
  <c r="L188" i="1" s="1"/>
  <c r="H187" i="1"/>
  <c r="L187" i="1" s="1"/>
  <c r="H186" i="1"/>
  <c r="L186" i="1" s="1"/>
  <c r="H185" i="1"/>
  <c r="L185" i="1" s="1"/>
  <c r="H184" i="1"/>
  <c r="L184" i="1" s="1"/>
  <c r="H183" i="1"/>
  <c r="L183" i="1" s="1"/>
  <c r="H182" i="1"/>
  <c r="L182" i="1" s="1"/>
  <c r="H181" i="1"/>
  <c r="L181" i="1" s="1"/>
  <c r="H179" i="1"/>
  <c r="L179" i="1" s="1"/>
  <c r="H178" i="1"/>
  <c r="L178" i="1" s="1"/>
  <c r="H177" i="1"/>
  <c r="L177" i="1" s="1"/>
  <c r="H176" i="1"/>
  <c r="L176" i="1" s="1"/>
  <c r="H175" i="1"/>
  <c r="L175" i="1" s="1"/>
  <c r="H174" i="1"/>
  <c r="L174" i="1" s="1"/>
  <c r="H173" i="1"/>
  <c r="L173" i="1" s="1"/>
  <c r="H172" i="1"/>
  <c r="L172" i="1" s="1"/>
  <c r="H171" i="1"/>
  <c r="L171" i="1" s="1"/>
  <c r="H170" i="1"/>
  <c r="L170" i="1" s="1"/>
  <c r="H169" i="1"/>
  <c r="L169" i="1" s="1"/>
  <c r="H162" i="1"/>
  <c r="L162" i="1" s="1"/>
  <c r="H161" i="1"/>
  <c r="L161" i="1" s="1"/>
  <c r="H160" i="1"/>
  <c r="L160" i="1" s="1"/>
  <c r="H159" i="1"/>
  <c r="L159" i="1" s="1"/>
  <c r="H158" i="1"/>
  <c r="L158" i="1" s="1"/>
  <c r="H157" i="1"/>
  <c r="L157" i="1" s="1"/>
  <c r="H156" i="1"/>
  <c r="L156" i="1" s="1"/>
  <c r="H155" i="1"/>
  <c r="L155" i="1" s="1"/>
  <c r="H154" i="1"/>
  <c r="L154" i="1" s="1"/>
  <c r="H153" i="1"/>
  <c r="L153" i="1" s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135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G39" i="1"/>
  <c r="G40" i="1"/>
  <c r="G41" i="1"/>
  <c r="G42" i="1"/>
  <c r="G43" i="1"/>
  <c r="G44" i="1"/>
  <c r="G45" i="1"/>
  <c r="G38" i="1"/>
  <c r="F47" i="1"/>
  <c r="E47" i="1" s="1"/>
  <c r="F48" i="1"/>
  <c r="G48" i="1" s="1"/>
  <c r="F49" i="1"/>
  <c r="G49" i="1" s="1"/>
  <c r="F46" i="1"/>
  <c r="G46" i="1" s="1"/>
  <c r="E46" i="1" l="1"/>
  <c r="K47" i="1"/>
  <c r="J47" i="1"/>
  <c r="K49" i="1"/>
  <c r="I47" i="1"/>
  <c r="J49" i="1"/>
  <c r="I49" i="1"/>
  <c r="I48" i="1"/>
  <c r="J48" i="1"/>
  <c r="K48" i="1"/>
  <c r="H48" i="1"/>
  <c r="H49" i="1"/>
  <c r="H47" i="1"/>
  <c r="G47" i="1"/>
  <c r="E49" i="1"/>
  <c r="E48" i="1"/>
  <c r="J7" i="1" l="1"/>
  <c r="K7" i="1" s="1"/>
  <c r="I7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F7" i="1"/>
  <c r="G7" i="1" s="1"/>
  <c r="J11" i="1"/>
  <c r="K11" i="1" s="1"/>
  <c r="J10" i="1"/>
  <c r="K10" i="1" s="1"/>
  <c r="I11" i="1"/>
  <c r="I10" i="1"/>
  <c r="F11" i="1"/>
  <c r="G11" i="1" s="1"/>
  <c r="F10" i="1"/>
  <c r="G10" i="1" s="1"/>
  <c r="J44" i="1"/>
  <c r="K44" i="1" s="1"/>
  <c r="J45" i="1"/>
  <c r="K45" i="1" s="1"/>
  <c r="I44" i="1"/>
  <c r="I45" i="1"/>
  <c r="J39" i="1"/>
  <c r="K39" i="1" s="1"/>
  <c r="J40" i="1"/>
  <c r="K40" i="1" s="1"/>
  <c r="J41" i="1"/>
  <c r="K41" i="1" s="1"/>
  <c r="J42" i="1"/>
  <c r="K42" i="1" s="1"/>
  <c r="J43" i="1"/>
  <c r="K43" i="1" s="1"/>
  <c r="J38" i="1"/>
  <c r="K38" i="1" s="1"/>
  <c r="I39" i="1"/>
  <c r="I40" i="1"/>
  <c r="I41" i="1"/>
  <c r="I42" i="1"/>
  <c r="I43" i="1"/>
  <c r="I38" i="1"/>
  <c r="J37" i="1"/>
  <c r="K37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I37" i="1"/>
  <c r="I33" i="1"/>
  <c r="I32" i="1"/>
  <c r="I31" i="1"/>
  <c r="I30" i="1"/>
  <c r="I29" i="1"/>
  <c r="I28" i="1"/>
  <c r="H35" i="1"/>
  <c r="J35" i="1" s="1"/>
  <c r="K35" i="1" s="1"/>
  <c r="H36" i="1"/>
  <c r="J36" i="1" s="1"/>
  <c r="K36" i="1" s="1"/>
  <c r="H34" i="1"/>
  <c r="I34" i="1" s="1"/>
  <c r="H22" i="1"/>
  <c r="J22" i="1" s="1"/>
  <c r="K22" i="1" s="1"/>
  <c r="H23" i="1"/>
  <c r="I23" i="1" s="1"/>
  <c r="H24" i="1"/>
  <c r="I24" i="1" s="1"/>
  <c r="H25" i="1"/>
  <c r="J25" i="1" s="1"/>
  <c r="K25" i="1" s="1"/>
  <c r="H26" i="1"/>
  <c r="J26" i="1" s="1"/>
  <c r="K26" i="1" s="1"/>
  <c r="H27" i="1"/>
  <c r="J27" i="1" s="1"/>
  <c r="K27" i="1" s="1"/>
  <c r="J21" i="1"/>
  <c r="K21" i="1" s="1"/>
  <c r="J20" i="1"/>
  <c r="K20" i="1" s="1"/>
  <c r="I20" i="1"/>
  <c r="J34" i="1" l="1"/>
  <c r="K34" i="1" s="1"/>
  <c r="I35" i="1"/>
  <c r="I36" i="1"/>
  <c r="J24" i="1"/>
  <c r="K24" i="1" s="1"/>
  <c r="J23" i="1"/>
  <c r="K23" i="1" s="1"/>
  <c r="I22" i="1"/>
  <c r="I21" i="1"/>
  <c r="I27" i="1"/>
  <c r="I26" i="1"/>
  <c r="I25" i="1"/>
  <c r="J17" i="1"/>
  <c r="K17" i="1" s="1"/>
  <c r="J18" i="1"/>
  <c r="K18" i="1" s="1"/>
  <c r="J19" i="1"/>
  <c r="K19" i="1" s="1"/>
  <c r="J16" i="1"/>
  <c r="K16" i="1" s="1"/>
  <c r="J15" i="1"/>
  <c r="K15" i="1" s="1"/>
  <c r="I19" i="1"/>
  <c r="I18" i="1"/>
  <c r="I17" i="1"/>
  <c r="I16" i="1"/>
  <c r="I15" i="1"/>
  <c r="J14" i="1"/>
  <c r="K14" i="1" s="1"/>
  <c r="J13" i="1"/>
  <c r="K13" i="1" s="1"/>
  <c r="I14" i="1"/>
  <c r="I13" i="1"/>
  <c r="I9" i="1"/>
  <c r="I12" i="1"/>
  <c r="I8" i="1"/>
  <c r="F15" i="1"/>
  <c r="G15" i="1" s="1"/>
  <c r="J12" i="1"/>
  <c r="K12" i="1" s="1"/>
  <c r="J9" i="1"/>
  <c r="K9" i="1" s="1"/>
  <c r="J8" i="1"/>
  <c r="K8" i="1" s="1"/>
  <c r="F12" i="1"/>
  <c r="G12" i="1" s="1"/>
  <c r="F9" i="1"/>
  <c r="G9" i="1" s="1"/>
  <c r="F8" i="1"/>
  <c r="G8" i="1" s="1"/>
</calcChain>
</file>

<file path=xl/sharedStrings.xml><?xml version="1.0" encoding="utf-8"?>
<sst xmlns="http://schemas.openxmlformats.org/spreadsheetml/2006/main" count="5039" uniqueCount="1312">
  <si>
    <t>ID</t>
  </si>
  <si>
    <t>Tipo Documental</t>
  </si>
  <si>
    <t>Código</t>
  </si>
  <si>
    <t xml:space="preserve">Nombre del documento </t>
  </si>
  <si>
    <t>Versión</t>
  </si>
  <si>
    <t>Estado</t>
  </si>
  <si>
    <t>Macroproceso</t>
  </si>
  <si>
    <t>Proceso</t>
  </si>
  <si>
    <t>Vigente</t>
  </si>
  <si>
    <t>MP-1 Direccionamiento estratégico</t>
  </si>
  <si>
    <t>MP-2 Gestión de Conocimiento</t>
  </si>
  <si>
    <t>MP-3 Gestión de Portafolio</t>
  </si>
  <si>
    <t>MP-4 Gestión Integral de Programas y Proyectos</t>
  </si>
  <si>
    <t>1.1 Planeación Estratégica</t>
  </si>
  <si>
    <t>1.2 Gestión de Política Social</t>
  </si>
  <si>
    <t>1.3 Gestión de relacionamiento</t>
  </si>
  <si>
    <t>MP-5 Gestión de Arquitectura de TI</t>
  </si>
  <si>
    <t>MP-6 Gestión de Talento Humano</t>
  </si>
  <si>
    <t>MP-7 Gestión Financiera</t>
  </si>
  <si>
    <t>MP-8 Gestión Contractual</t>
  </si>
  <si>
    <t>MP-9 Gestión Documental</t>
  </si>
  <si>
    <t>MP-10 Gestión Jurídica</t>
  </si>
  <si>
    <t>MP-11 Gestión de Comunicaciones</t>
  </si>
  <si>
    <t>MP-12 Monitoreo y Evaluación</t>
  </si>
  <si>
    <t>2.1 Gobierno de Gestión del Conocimiento</t>
  </si>
  <si>
    <t>2.2 Ciclo de Vida del Conocimiento</t>
  </si>
  <si>
    <t>3.1 Definición y Planeación del Portafolio</t>
  </si>
  <si>
    <t>3.2 Monitoreo y control del portafolio</t>
  </si>
  <si>
    <t>3.3 Gestión financiera del portafolio</t>
  </si>
  <si>
    <t>3.4 Gestión de riesgos del portafolio</t>
  </si>
  <si>
    <t>3.5 Gestión de Comunicaciones e información</t>
  </si>
  <si>
    <t>Caducado</t>
  </si>
  <si>
    <t>4.1 Gestión de Programas</t>
  </si>
  <si>
    <t>4.2 Gestión de Proyectos</t>
  </si>
  <si>
    <t xml:space="preserve">5.1 Planeación de la Arquitectura de TI 
</t>
  </si>
  <si>
    <t>5.2 Gestión de Operación y Soporte</t>
  </si>
  <si>
    <t>6.1 Gestión de fases administrativas del talento humano</t>
  </si>
  <si>
    <t>6.2 Gestión de la productividad y crecimiento integral del talento humano</t>
  </si>
  <si>
    <t>6.3 Gestión de Seguridad y Salud en el trabajo</t>
  </si>
  <si>
    <t>7.1 Gestión de presupuesto</t>
  </si>
  <si>
    <t>7.2 Gestión de Contabilidad</t>
  </si>
  <si>
    <t>7.3 Gestión de tesorería</t>
  </si>
  <si>
    <t>7.4 Gestión de Central de Cuentas</t>
  </si>
  <si>
    <t>8.1 Planeación Contractual</t>
  </si>
  <si>
    <t>8.2 Gestión Precontractual</t>
  </si>
  <si>
    <t>8.3 Gestión Ejecución contractual</t>
  </si>
  <si>
    <t>8.4 Gestión Ejecución Post-Contractual</t>
  </si>
  <si>
    <t>9.1 Gestión documental</t>
  </si>
  <si>
    <t>9.2 Servicios Generales</t>
  </si>
  <si>
    <t>9.3 Gestión de Atención al Ciudadano</t>
  </si>
  <si>
    <t>10.1 Defensa Judicial</t>
  </si>
  <si>
    <t>10.2 Cobro coactivo</t>
  </si>
  <si>
    <t>10.3 Sentencias y conciliaciones</t>
  </si>
  <si>
    <t>10.4 Control Disciplinario</t>
  </si>
  <si>
    <t xml:space="preserve">11.1 Gestión de  comunicaciones externas </t>
  </si>
  <si>
    <t>11.2 Gestión de  comunicaciones internas e imagen corporativa</t>
  </si>
  <si>
    <t>12.1 Monitoreo y Evaluación Independiente a la Gestión Institucional</t>
  </si>
  <si>
    <t>12.2 Monitoreo a la ejecución de planes institucionales</t>
  </si>
  <si>
    <t>Política</t>
  </si>
  <si>
    <t>Lineamiento</t>
  </si>
  <si>
    <t>Manual</t>
  </si>
  <si>
    <t>Guía</t>
  </si>
  <si>
    <t>Formato</t>
  </si>
  <si>
    <t>Normograma</t>
  </si>
  <si>
    <t>1-PET-P-01</t>
  </si>
  <si>
    <t>Política_Gestión_Calidad</t>
  </si>
  <si>
    <t>2.2</t>
  </si>
  <si>
    <t>5.0</t>
  </si>
  <si>
    <t>2.0</t>
  </si>
  <si>
    <t>1-PET-P-02</t>
  </si>
  <si>
    <t>Política_Gestión_Riesgo</t>
  </si>
  <si>
    <t>1-PET-P-03</t>
  </si>
  <si>
    <t>Política_Gestión_Resultados</t>
  </si>
  <si>
    <t>1.0</t>
  </si>
  <si>
    <t>3.0</t>
  </si>
  <si>
    <t>4.0</t>
  </si>
  <si>
    <t>6.0</t>
  </si>
  <si>
    <t>7.0</t>
  </si>
  <si>
    <t>8.0</t>
  </si>
  <si>
    <t>9.0</t>
  </si>
  <si>
    <t>1.1</t>
  </si>
  <si>
    <t>1.2</t>
  </si>
  <si>
    <t>1.3</t>
  </si>
  <si>
    <t>1.4</t>
  </si>
  <si>
    <t>1.5</t>
  </si>
  <si>
    <t>2.1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</si>
  <si>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</si>
  <si>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</si>
  <si>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</si>
  <si>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</si>
  <si>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</si>
  <si>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</si>
  <si>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</si>
  <si>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</si>
  <si>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</si>
  <si>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</si>
  <si>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</si>
  <si>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</si>
  <si>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</si>
  <si>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</si>
  <si>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</si>
  <si>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</si>
  <si>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</si>
  <si>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</si>
  <si>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</si>
  <si>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</si>
  <si>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</si>
  <si>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</si>
  <si>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</si>
  <si>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</si>
  <si>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</si>
  <si>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</si>
  <si>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</si>
  <si>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</si>
  <si>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</si>
  <si>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</si>
  <si>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</si>
  <si>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</si>
  <si>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</si>
  <si>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</si>
  <si>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</si>
  <si>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</si>
  <si>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</si>
  <si>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</si>
  <si>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Procedimiento</t>
  </si>
  <si>
    <t>Fecha</t>
  </si>
  <si>
    <t>NA</t>
  </si>
  <si>
    <t>1-GPS-P-01</t>
  </si>
  <si>
    <t>1-GRM-P-01</t>
  </si>
  <si>
    <t>Política_Lineamientos_Relacionamiento</t>
  </si>
  <si>
    <t>1-GPS-P-02</t>
  </si>
  <si>
    <t>Política_Gestión_Interesados</t>
  </si>
  <si>
    <t>1-PET-M-01</t>
  </si>
  <si>
    <t>Manual_Elaboración_Textos_Internos</t>
  </si>
  <si>
    <t>Nombre</t>
  </si>
  <si>
    <t>https://bit.ly/3CaOuty</t>
  </si>
  <si>
    <t>Obsoleto</t>
  </si>
  <si>
    <t>2012/12</t>
  </si>
  <si>
    <t>2014/02</t>
  </si>
  <si>
    <t>2017/12</t>
  </si>
  <si>
    <t>2018/12</t>
  </si>
  <si>
    <t>2019/11</t>
  </si>
  <si>
    <t>Enlaces</t>
  </si>
  <si>
    <t>1.1.1 Gestión de la Planeación Estratégica</t>
  </si>
  <si>
    <t>1.1.3 Gestión del Modelo Operativo Institucional (MOI)</t>
  </si>
  <si>
    <t>1.1.2 Gestión de la planeación Presupuestal</t>
  </si>
  <si>
    <t>1-PET-L-02</t>
  </si>
  <si>
    <t>2013/05</t>
  </si>
  <si>
    <t>2014/05</t>
  </si>
  <si>
    <t>2016/07</t>
  </si>
  <si>
    <t>2019/03</t>
  </si>
  <si>
    <t>2020/10</t>
  </si>
  <si>
    <t>2021/05</t>
  </si>
  <si>
    <t>https://bit.ly/3KlEEYD</t>
  </si>
  <si>
    <t>https://bit.ly/3MlAP7x</t>
  </si>
  <si>
    <t>2014/01</t>
  </si>
  <si>
    <t>https://bit.ly/3HIqa3f</t>
  </si>
  <si>
    <t>1-PET-L-04</t>
  </si>
  <si>
    <t>Código_integridad_Buen_Gobierno</t>
  </si>
  <si>
    <t>2012/08</t>
  </si>
  <si>
    <t>2017/03</t>
  </si>
  <si>
    <t>2021/02</t>
  </si>
  <si>
    <t>https://bit.ly/3Kfvug6</t>
  </si>
  <si>
    <t>Lineamiento_Planeación_Presupuestal</t>
  </si>
  <si>
    <t>2017/09</t>
  </si>
  <si>
    <t>2017/10</t>
  </si>
  <si>
    <t>2020/12</t>
  </si>
  <si>
    <t>https://bit.ly/3HKBEmC</t>
  </si>
  <si>
    <t>1-PET-F-15</t>
  </si>
  <si>
    <t>Declaración_Conflicto_Intereses</t>
  </si>
  <si>
    <t>1-PET-F-16</t>
  </si>
  <si>
    <t>Declaración_Intereses_Particulares</t>
  </si>
  <si>
    <t>1-PET-F-02</t>
  </si>
  <si>
    <t>Solicitud_de_Cambios_PAA_Inversión</t>
  </si>
  <si>
    <t>1-PET-F-03</t>
  </si>
  <si>
    <t>Solicitud_de_Cambios_PAA_Funcionamiento</t>
  </si>
  <si>
    <t>Solicitud_Traslado_Intersectorial_Recursos_Inversión</t>
  </si>
  <si>
    <t>1-PET-F-08</t>
  </si>
  <si>
    <t>1-PET-F-10</t>
  </si>
  <si>
    <t>Cambios_PAA-PES</t>
  </si>
  <si>
    <t>1-PET-F-01</t>
  </si>
  <si>
    <t>Solicitud_Cambios_MOI</t>
  </si>
  <si>
    <t>1-PET-F-04</t>
  </si>
  <si>
    <t>Tablero de indicadores</t>
  </si>
  <si>
    <t>1-PET-F-05</t>
  </si>
  <si>
    <t>Listado_Maestro_Documentos</t>
  </si>
  <si>
    <t>1-PET-F-06</t>
  </si>
  <si>
    <t>Kit_documental</t>
  </si>
  <si>
    <t>1-PET-F-17</t>
  </si>
  <si>
    <t>Solicitud_inclusión_Documentos_SGC</t>
  </si>
  <si>
    <t>1-PET-F-18</t>
  </si>
  <si>
    <t>1-GPS-I-01</t>
  </si>
  <si>
    <t>1-GPS-M-01</t>
  </si>
  <si>
    <t>1-GPS-M-02</t>
  </si>
  <si>
    <t>1-GPS-M-03</t>
  </si>
  <si>
    <t>1-GPS-F-11</t>
  </si>
  <si>
    <t>Programación_Mensual_Actividades</t>
  </si>
  <si>
    <t>1-GPS-F-14</t>
  </si>
  <si>
    <t>Plan_talleres_ELS</t>
  </si>
  <si>
    <t>1-GPS-F-15</t>
  </si>
  <si>
    <t>Seguimiento_Alianzas</t>
  </si>
  <si>
    <t>2019/02</t>
  </si>
  <si>
    <t>2018/01</t>
  </si>
  <si>
    <t>2019/04</t>
  </si>
  <si>
    <t>https://bit.ly/3tzV88A</t>
  </si>
  <si>
    <t>https://bit.ly/3pG94wv</t>
  </si>
  <si>
    <t>https://bit.ly/3hMf8iT</t>
  </si>
  <si>
    <t>https://bit.ly/3CkdcHG</t>
  </si>
  <si>
    <t>https://bit.ly/3pLoRKx</t>
  </si>
  <si>
    <t>https://bit.ly/3Cn4KHF</t>
  </si>
  <si>
    <t>2018/05</t>
  </si>
  <si>
    <t>2017/11</t>
  </si>
  <si>
    <t>2021/04</t>
  </si>
  <si>
    <t>2021/09</t>
  </si>
  <si>
    <t>https://bit.ly/3pMW5tk</t>
  </si>
  <si>
    <t>https://bit.ly/363lhol</t>
  </si>
  <si>
    <t>https://bit.ly/3Cxligs</t>
  </si>
  <si>
    <t>https://bit.ly/3tA8EJo</t>
  </si>
  <si>
    <t>https://bit.ly/3MuIlNo</t>
  </si>
  <si>
    <t>1-GPS-G-01</t>
  </si>
  <si>
    <t>Documento_Linea_Base</t>
  </si>
  <si>
    <t>2018/08</t>
  </si>
  <si>
    <t>Instructivo_Diligenciamiento_Ficha_Verificacion_Demografica</t>
  </si>
  <si>
    <t>2015/04</t>
  </si>
  <si>
    <t>2015/07</t>
  </si>
  <si>
    <t>2016/06</t>
  </si>
  <si>
    <t>2017/08</t>
  </si>
  <si>
    <t>2020/04</t>
  </si>
  <si>
    <t>2018/04</t>
  </si>
  <si>
    <t>Linemientos_Implementación_Estrategia_Interacción_ Sostenibilidad_Social</t>
  </si>
  <si>
    <t>Instructivo_de_Gestion_Social_de_Vivienda</t>
  </si>
  <si>
    <t>2019/08</t>
  </si>
  <si>
    <t>1.3.1 Gestión de Consecución de recursos</t>
  </si>
  <si>
    <t>https://bit.ly/3MrEnFc</t>
  </si>
  <si>
    <t>https://bit.ly/35ZEqaK</t>
  </si>
  <si>
    <t>Metodologia_Socializacion</t>
  </si>
  <si>
    <t>https://bit.ly/3tE6hp0</t>
  </si>
  <si>
    <t>https://bit.ly/3sQ9imY</t>
  </si>
  <si>
    <t>https://bit.ly/3sRmrMo</t>
  </si>
  <si>
    <t>https://bit.ly/3HUF7zk</t>
  </si>
  <si>
    <t>https://bit.ly/36065Z9</t>
  </si>
  <si>
    <t>https://bit.ly/3sTyZTN</t>
  </si>
  <si>
    <t>https://bit.ly/3pN5ZLw</t>
  </si>
  <si>
    <t>Política_Inteacción_Sostenibilidad_Social_Territorios</t>
  </si>
  <si>
    <t>2022/02</t>
  </si>
  <si>
    <t>2019/12</t>
  </si>
  <si>
    <t>https://bit.ly/3vTu7jd</t>
  </si>
  <si>
    <t>https://bit.ly/3sSQaVn</t>
  </si>
  <si>
    <t>2-GGC-P-01</t>
  </si>
  <si>
    <t>Política_Lineamientos_Gestión_Conocimiento</t>
  </si>
  <si>
    <t>´-</t>
  </si>
  <si>
    <t>2-CVC-F-04</t>
  </si>
  <si>
    <t>2-CVC-F-05</t>
  </si>
  <si>
    <t>2-CVC-F-01</t>
  </si>
  <si>
    <t>Información_Transferir</t>
  </si>
  <si>
    <t>2-CVC-F-02</t>
  </si>
  <si>
    <t>Información_Transferida</t>
  </si>
  <si>
    <t>2-CVC-F-03</t>
  </si>
  <si>
    <t>Lecciones_Aprendidas</t>
  </si>
  <si>
    <t>Retención_Conocimiento_Funcionarios (digital)</t>
  </si>
  <si>
    <t>Retención_Conocimiento_Contratistas (digital)</t>
  </si>
  <si>
    <t>2018/10</t>
  </si>
  <si>
    <t>https://bit.ly/3Kqb4RE</t>
  </si>
  <si>
    <t>https://bit.ly/3pRlpy7</t>
  </si>
  <si>
    <t>https://bit.ly/3CsGLao</t>
  </si>
  <si>
    <t>https://bit.ly/3KskYSR</t>
  </si>
  <si>
    <t>https://bit.ly/3ITVGg8</t>
  </si>
  <si>
    <t>https://bit.ly/3tN4xKi</t>
  </si>
  <si>
    <t>https://bit.ly/3Kt5RbL</t>
  </si>
  <si>
    <t>Enlace de descarga</t>
  </si>
  <si>
    <t>2022/03</t>
  </si>
  <si>
    <t>3-MPC-F-01</t>
  </si>
  <si>
    <t>Seguimiento_Postulaciones_Proyestos_Programas</t>
  </si>
  <si>
    <t>Gestión_Postulaciones_Hoja_Ruta</t>
  </si>
  <si>
    <t>3-MPC-F-02/04</t>
  </si>
  <si>
    <t>https://bit.ly/3pOV5Vo</t>
  </si>
  <si>
    <t>https://bit.ly/3tKmo4x</t>
  </si>
  <si>
    <t>4-GPY-I-17</t>
  </si>
  <si>
    <t>Adquisición Vivienda Usada</t>
  </si>
  <si>
    <t>4-GPY-G-01</t>
  </si>
  <si>
    <t>4-GPY-G-02</t>
  </si>
  <si>
    <t>Mayor Valor Permanencia Interventoría</t>
  </si>
  <si>
    <t>Revisión Acta Entrega Recibo Satisfacción</t>
  </si>
  <si>
    <t>4-GPG-I-11</t>
  </si>
  <si>
    <t>Ficha Portafolio Sectorial Programa</t>
  </si>
  <si>
    <t>4-GPG-F-01</t>
  </si>
  <si>
    <t>Acta_de_Preconstruccion</t>
  </si>
  <si>
    <t>4-GPG-F-02</t>
  </si>
  <si>
    <t>Ficha_Estructuración_Programas_y_Proyectos</t>
  </si>
  <si>
    <t>4-GPG-F-03</t>
  </si>
  <si>
    <t>Ficha_Portafolio_Sectorial_Programa</t>
  </si>
  <si>
    <t>4-GPY-I-01</t>
  </si>
  <si>
    <t>Manual_Auditorias_visibles</t>
  </si>
  <si>
    <t>4-GPY-I-02</t>
  </si>
  <si>
    <t>Instructivo_Acta_Informe_Periodico_Supervisión</t>
  </si>
  <si>
    <t>4-GPY-I-03</t>
  </si>
  <si>
    <t>Instructivo_seguimiento_Control_Contratos</t>
  </si>
  <si>
    <t>4-GPY-I-04</t>
  </si>
  <si>
    <t>Manual_Auditorias visibles_POMCAS</t>
  </si>
  <si>
    <t>4-GPY-I-05</t>
  </si>
  <si>
    <t>Instructivo_General_Programa_Nacional_Vivienda</t>
  </si>
  <si>
    <t>4-GPY-I-06</t>
  </si>
  <si>
    <t>Criterios_Intervencion</t>
  </si>
  <si>
    <t>4-GPY-I-07</t>
  </si>
  <si>
    <t>Instructivo_Tenencia</t>
  </si>
  <si>
    <t>4-GPY-I-08</t>
  </si>
  <si>
    <t>Cierre_Proceso_Verificación</t>
  </si>
  <si>
    <t>4-GPY-I-09</t>
  </si>
  <si>
    <t>4-GPY-I-10</t>
  </si>
  <si>
    <t>Fondo_Rotatorio</t>
  </si>
  <si>
    <t>4-GPY-I-11</t>
  </si>
  <si>
    <t>Reconstruccion_Sitio_Propio</t>
  </si>
  <si>
    <t>4-GPY-I-12</t>
  </si>
  <si>
    <t>Interventoria_Vivienda</t>
  </si>
  <si>
    <t>4-GPY-I-13</t>
  </si>
  <si>
    <t>Perdida _Beneficio_Vivienda</t>
  </si>
  <si>
    <t>4-GPY-I-14</t>
  </si>
  <si>
    <t>Implementación_Modelo_DICE</t>
  </si>
  <si>
    <t>4-GPY-I-15</t>
  </si>
  <si>
    <t>Compra-venta_Vivienda_Nueva</t>
  </si>
  <si>
    <t>4-GPY-I-16</t>
  </si>
  <si>
    <t>instructivo_CORES</t>
  </si>
  <si>
    <t>4-GPY-L-01</t>
  </si>
  <si>
    <t>Lineamiento_Supervisión_Interventoría</t>
  </si>
  <si>
    <t>4-GPY-L-03</t>
  </si>
  <si>
    <t>Revocatoria_Solución_Vivienda</t>
  </si>
  <si>
    <t>4-GPY-L-04</t>
  </si>
  <si>
    <t>Enajenación_Pernmiso_Dejar_Residir_Fuerza_Mayor</t>
  </si>
  <si>
    <t>4-GPY-M-01</t>
  </si>
  <si>
    <t>Manual_Estructura_Informe_Interventoria</t>
  </si>
  <si>
    <t>4-GPY-M-02</t>
  </si>
  <si>
    <t>Guia_Seguimiento_Proyectos</t>
  </si>
  <si>
    <t>4-GPY-M-03</t>
  </si>
  <si>
    <t>Manual_Uso_Sistema_Gestion_Proyectos</t>
  </si>
  <si>
    <t>4-GPY-M-04</t>
  </si>
  <si>
    <t>Manual_Gestión_Riesgo</t>
  </si>
  <si>
    <t>4-GPY-M-05</t>
  </si>
  <si>
    <t>Manual_Acta_Constitución_Proyecto</t>
  </si>
  <si>
    <t>4-GPY-M-06</t>
  </si>
  <si>
    <t>Manual_Comité_Primario</t>
  </si>
  <si>
    <t>4-GPY-M-07</t>
  </si>
  <si>
    <t>lineamientos_Gestión_Predial</t>
  </si>
  <si>
    <t>4-GPY-M-08</t>
  </si>
  <si>
    <t>Manual_Calidad_obra</t>
  </si>
  <si>
    <t>4-GPY-F-01</t>
  </si>
  <si>
    <t>Ficha_Seguimiento_y_Control_Proyectos</t>
  </si>
  <si>
    <t>4-GPY-F-02</t>
  </si>
  <si>
    <t>Acta_Registro_a_Satisfaccion_Informe_Periodico_Supervisión</t>
  </si>
  <si>
    <t>4-GPY-F-08</t>
  </si>
  <si>
    <t>4-GPY-F-09</t>
  </si>
  <si>
    <t>Acta_Conformacion_ELS_Auditorias_Visibles</t>
  </si>
  <si>
    <t>4-GPY-F-11</t>
  </si>
  <si>
    <t>4-GPY-F-15</t>
  </si>
  <si>
    <t>Acta_Comité_primario</t>
  </si>
  <si>
    <t>4-GPY-F-16</t>
  </si>
  <si>
    <t>4-GPY-F-19</t>
  </si>
  <si>
    <t>4-GPY-F-21</t>
  </si>
  <si>
    <t>4-GPY-F-22</t>
  </si>
  <si>
    <t>4-GPY-F-24</t>
  </si>
  <si>
    <t>4-GPY-F-25</t>
  </si>
  <si>
    <t>4-GPY-F-26</t>
  </si>
  <si>
    <t>Acta_Entrega_Manual_Uso_Vivienda</t>
  </si>
  <si>
    <t>4-GPY-F-28</t>
  </si>
  <si>
    <t>4-GPY-F-31</t>
  </si>
  <si>
    <t>Indicadores_Habitabilidad_Vivienda</t>
  </si>
  <si>
    <t>4-GPY-F-34</t>
  </si>
  <si>
    <t>Acta_Entrega_Alcaldía_Vivienda</t>
  </si>
  <si>
    <t>4-GPY-F-37</t>
  </si>
  <si>
    <t>4-GPY-F-38</t>
  </si>
  <si>
    <t>4-GPY-F-39</t>
  </si>
  <si>
    <t>4-GPY-F-41</t>
  </si>
  <si>
    <t>Aprobacion_Modificacion_Línea_Base</t>
  </si>
  <si>
    <t>4-GPY-F-42</t>
  </si>
  <si>
    <t>Solicitud_Usuario_PSA</t>
  </si>
  <si>
    <t>4-GPY-F-43</t>
  </si>
  <si>
    <t>Acta_Entrega_Recibo_Final_Objeto_Contractual</t>
  </si>
  <si>
    <t>4-GPY-F-44</t>
  </si>
  <si>
    <t>Acta_Entrega_Recibo_Satisfacción</t>
  </si>
  <si>
    <t>4-GPY-F-45</t>
  </si>
  <si>
    <t>Sondeo_Satidfacción_Final</t>
  </si>
  <si>
    <t>4-GPY-F-46</t>
  </si>
  <si>
    <t>Peritaje_Técnico_Vivienda</t>
  </si>
  <si>
    <t>4-GPY-F-47</t>
  </si>
  <si>
    <t>4-GPY-F-48</t>
  </si>
  <si>
    <t>Ficha_Predial</t>
  </si>
  <si>
    <t>4-GPY-F-49</t>
  </si>
  <si>
    <t>Plano_Predial</t>
  </si>
  <si>
    <t>4-GPY-F-50</t>
  </si>
  <si>
    <t>Acta_Participación_Ciudadana</t>
  </si>
  <si>
    <t>4-GPY-F-51</t>
  </si>
  <si>
    <t>Cierre_Social_obra</t>
  </si>
  <si>
    <t>4-GPY-F-52</t>
  </si>
  <si>
    <t>Reinducción_ELS</t>
  </si>
  <si>
    <t>4-GPY-F-58</t>
  </si>
  <si>
    <t>4-GPY-F-59</t>
  </si>
  <si>
    <t>Diagnóstico_Jurídico_Predial</t>
  </si>
  <si>
    <t>4-GPY-F-60</t>
  </si>
  <si>
    <t>Cierre_Plan_Gestión_Social</t>
  </si>
  <si>
    <t>4-GPY-F-61</t>
  </si>
  <si>
    <t>Acta_Inicio_etapas</t>
  </si>
  <si>
    <t>4-GPY-F-62</t>
  </si>
  <si>
    <t>Informe_semanal_Interventoría</t>
  </si>
  <si>
    <t>4-GPY-F-63</t>
  </si>
  <si>
    <t>Acta_Término_Contrato</t>
  </si>
  <si>
    <t>Acta_Reunion_Comunidad_Auditorias_Visibles</t>
  </si>
  <si>
    <t>Sondeo_Satisfaccion_Ciudadana_Auditorias_Visibles</t>
  </si>
  <si>
    <t>Directorio_Actores_Auditorias_Visibles</t>
  </si>
  <si>
    <t>Ficha_Verificacion_Demografica_Auditorias_Visibles</t>
  </si>
  <si>
    <t>Listado_Asistencia_Auditorias_Visibles</t>
  </si>
  <si>
    <t>Directorio_Equipos_Locales_Seguimiento_Auditorias_Visibles</t>
  </si>
  <si>
    <t>Mapa_Actores_Regionales_Auditorias_Visibles</t>
  </si>
  <si>
    <t>Informe_Gestion_Social_Programa_Vivienda_Auditorias_Visibles</t>
  </si>
  <si>
    <t>Plan Gestion Social_Auditorias_Visibles</t>
  </si>
  <si>
    <t>Informe_Cierre_Social_Auditorias_Visibles</t>
  </si>
  <si>
    <t>paz_y_Salvo_Auditorias_Visibles</t>
  </si>
  <si>
    <t>2018/02</t>
  </si>
  <si>
    <t>2017/05</t>
  </si>
  <si>
    <t>Política_Gestión_Datos</t>
  </si>
  <si>
    <t>Política_Apertura_Datos</t>
  </si>
  <si>
    <t>https://bit.ly/3E1t7vk</t>
  </si>
  <si>
    <t>1-PET-P-05</t>
  </si>
  <si>
    <t>1-PET-P-06</t>
  </si>
  <si>
    <t>https://bit.ly/38JmeU7</t>
  </si>
  <si>
    <t>https://bit.ly/3KHzN4j</t>
  </si>
  <si>
    <t>2017/06</t>
  </si>
  <si>
    <t>2018/11</t>
  </si>
  <si>
    <t>2019/10</t>
  </si>
  <si>
    <t>2018/15</t>
  </si>
  <si>
    <t>2015/01</t>
  </si>
  <si>
    <t>2016/01</t>
  </si>
  <si>
    <t>2018/09</t>
  </si>
  <si>
    <t>2015/10</t>
  </si>
  <si>
    <t>2016/05</t>
  </si>
  <si>
    <t>2019/01</t>
  </si>
  <si>
    <t>2020/06</t>
  </si>
  <si>
    <t>Estructuración_Aprobación_Planes_Intervención_PNV</t>
  </si>
  <si>
    <t>2015/03</t>
  </si>
  <si>
    <t>2015/08</t>
  </si>
  <si>
    <t>2021/08</t>
  </si>
  <si>
    <t>2021/10</t>
  </si>
  <si>
    <t>2019/06</t>
  </si>
  <si>
    <t>2020/05</t>
  </si>
  <si>
    <t>2022/01</t>
  </si>
  <si>
    <t>2020/09</t>
  </si>
  <si>
    <t>2020/11</t>
  </si>
  <si>
    <t>2020/02</t>
  </si>
  <si>
    <t>2018/03</t>
  </si>
  <si>
    <t>2021/01</t>
  </si>
  <si>
    <t>2021/11</t>
  </si>
  <si>
    <t>2021/12</t>
  </si>
  <si>
    <t>2020/07</t>
  </si>
  <si>
    <t>2019/09</t>
  </si>
  <si>
    <t>2020/08</t>
  </si>
  <si>
    <t>Visita_Tecnica_Proyectos (online)</t>
  </si>
  <si>
    <t>Estudios_Títulos</t>
  </si>
  <si>
    <t>4-GPY-F-64</t>
  </si>
  <si>
    <t>4-GPY-F-65</t>
  </si>
  <si>
    <t>4-GPY-F-66</t>
  </si>
  <si>
    <t>4-GPY-F-67</t>
  </si>
  <si>
    <t>4-GPY-F-68</t>
  </si>
  <si>
    <t>4-GPY-F-69</t>
  </si>
  <si>
    <t>4-GPY-F-70</t>
  </si>
  <si>
    <t>4-GPY-F-72</t>
  </si>
  <si>
    <t>4-GPY-F-73</t>
  </si>
  <si>
    <t>4-GPY-F-74</t>
  </si>
  <si>
    <t>4-GPY-F-75</t>
  </si>
  <si>
    <t>4-GPY-F-76</t>
  </si>
  <si>
    <t>4-GPY-F-77</t>
  </si>
  <si>
    <t>4-GPY-F-78</t>
  </si>
  <si>
    <t>4-GPY-F-79</t>
  </si>
  <si>
    <t>4-GPY-F-80</t>
  </si>
  <si>
    <t>4-GPY-F-81</t>
  </si>
  <si>
    <t>4-GPY-F-82</t>
  </si>
  <si>
    <t>4-GPY-F-83</t>
  </si>
  <si>
    <t>4-GPY-F-84</t>
  </si>
  <si>
    <t>Acta _Cores</t>
  </si>
  <si>
    <t>Acta_Entrega_Recibo_Bienes_Servicios</t>
  </si>
  <si>
    <t>Acta_Validación_Proyectos_Productivos</t>
  </si>
  <si>
    <t>Aprobación_Modificación_Datos_SGP</t>
  </si>
  <si>
    <t>Evaluación_Reinducción_ELS</t>
  </si>
  <si>
    <t>Información_Proyectos_Vivienda</t>
  </si>
  <si>
    <t>Plan_Especial_Seguimiento</t>
  </si>
  <si>
    <t>Plan_Especial_Gestión</t>
  </si>
  <si>
    <t>Plan_Especial_Reacción</t>
  </si>
  <si>
    <t>verificación_Condiciones_Vivienda</t>
  </si>
  <si>
    <t>Matriz_Alertas_Control</t>
  </si>
  <si>
    <t>Documentos_Entendimiento</t>
  </si>
  <si>
    <t>Informe_Cierre_Social_Vivienda</t>
  </si>
  <si>
    <t>Ficha_Socio-Predial_Diagnóstico_Socio_Económico</t>
  </si>
  <si>
    <t>Ficha_Socio-Predial_Ficha_Socio_Económica</t>
  </si>
  <si>
    <t>Verificación_Social_Previo_Entrega_Formal_Proyecto</t>
  </si>
  <si>
    <t>Lista_Chequeo_Entrega_Recibo_Satisfacción</t>
  </si>
  <si>
    <t>Sondeo_Satisfacción_Ciudadana_Vivienda</t>
  </si>
  <si>
    <t>Sondeo_Satisfacción_Entrega_Proyecto_Vivienda_Compraventa</t>
  </si>
  <si>
    <t>Informe_Mensual_Supervisión_Compraventa</t>
  </si>
  <si>
    <t>https://bit.ly/3kDfWYO</t>
  </si>
  <si>
    <t>https://bit.ly/3ys5MCD</t>
  </si>
  <si>
    <t>https://bit.ly/3OQ4PK5</t>
  </si>
  <si>
    <t>https://bit.ly/38NMjRH</t>
  </si>
  <si>
    <t>https://bit.ly/3OWVwrB</t>
  </si>
  <si>
    <t>https://bit.ly/3OTTwR1</t>
  </si>
  <si>
    <t>https://bit.ly/3saPytE</t>
  </si>
  <si>
    <t>https://bit.ly/37ddzsy</t>
  </si>
  <si>
    <t>https://bit.ly/3sdGqo1</t>
  </si>
  <si>
    <t>https://bit.ly/3kGQXE6</t>
  </si>
  <si>
    <t>https://bit.ly/3LMVAYU</t>
  </si>
  <si>
    <t>https://bit.ly/3kGTvlE</t>
  </si>
  <si>
    <t>https://bit.ly/3saZKlw</t>
  </si>
  <si>
    <t>https://bit.ly/3vG3Owj</t>
  </si>
  <si>
    <t>https://bit.ly/3MTyMXR</t>
  </si>
  <si>
    <t>https://bit.ly/3vRcekV</t>
  </si>
  <si>
    <t>https://bit.ly/3OWkuaF</t>
  </si>
  <si>
    <t>https://bit.ly/3vHEia3</t>
  </si>
  <si>
    <t>https://bit.ly/3FtZ809</t>
  </si>
  <si>
    <t>https://bit.ly/3vH8nqc</t>
  </si>
  <si>
    <t>https://bit.ly/3ydXXjK</t>
  </si>
  <si>
    <t>https://bit.ly/39GlDmJ</t>
  </si>
  <si>
    <t>https://bit.ly/39pTOi7</t>
  </si>
  <si>
    <t>https://bit.ly/3kH98cO</t>
  </si>
  <si>
    <t>https://bit.ly/3FhQf9v</t>
  </si>
  <si>
    <t>https://bit.ly/39CD7QO</t>
  </si>
  <si>
    <t>https://bit.ly/3KDsr0V</t>
  </si>
  <si>
    <t>https://bit.ly/3w0kI85</t>
  </si>
  <si>
    <t>https://bit.ly/382gGUF</t>
  </si>
  <si>
    <t>https://bit.ly/3KCDA28</t>
  </si>
  <si>
    <t>https://bit.ly/3kCkqii</t>
  </si>
  <si>
    <t>https://bit.ly/3OPUPjM</t>
  </si>
  <si>
    <t>https://bit.ly/3w70DNe</t>
  </si>
  <si>
    <t>https://bit.ly/39GmHqJ</t>
  </si>
  <si>
    <t>https://bit.ly/3OUOqnr</t>
  </si>
  <si>
    <t>https://bit.ly/3vJS6B8</t>
  </si>
  <si>
    <t>https://bit.ly/382bjVm</t>
  </si>
  <si>
    <t>https://bit.ly/3OWV392</t>
  </si>
  <si>
    <t>https://bit.ly/3KCA0VO</t>
  </si>
  <si>
    <t>https://bit.ly/3FduRm3</t>
  </si>
  <si>
    <t>https://bit.ly/3vIaslS</t>
  </si>
  <si>
    <t>https://bit.ly/3wasyMy</t>
  </si>
  <si>
    <t>https://bit.ly/3vFWbWW</t>
  </si>
  <si>
    <t>https://bit.ly/38Nn6Hd</t>
  </si>
  <si>
    <t>https://bit.ly/37XOrXj</t>
  </si>
  <si>
    <t>https://bit.ly/3kG4ITq</t>
  </si>
  <si>
    <t>https://bit.ly/3KK7bGM</t>
  </si>
  <si>
    <t>https://bit.ly/3KOes8x</t>
  </si>
  <si>
    <t>https://bit.ly/3yelZeh</t>
  </si>
  <si>
    <t>https://bit.ly/3KKmIGT</t>
  </si>
  <si>
    <t>https://bit.ly/3yhQ1xN</t>
  </si>
  <si>
    <t>https://bit.ly/3yeFweO</t>
  </si>
  <si>
    <t>https://bit.ly/3LWpWIs</t>
  </si>
  <si>
    <t>https://bit.ly/3ydke0Z</t>
  </si>
  <si>
    <t>https://bit.ly/3kDyYOD</t>
  </si>
  <si>
    <t>https://bit.ly/3s8ajpt</t>
  </si>
  <si>
    <t>https://bit.ly/384UHwm</t>
  </si>
  <si>
    <t>https://bit.ly/3OQ5lYi</t>
  </si>
  <si>
    <t>https://bit.ly/3KWGkI1</t>
  </si>
  <si>
    <t>https://bit.ly/3vK1Tam</t>
  </si>
  <si>
    <t>https://bit.ly/3KCJj8c</t>
  </si>
  <si>
    <t>https://bit.ly/3Fd4894</t>
  </si>
  <si>
    <t>https://bit.ly/3w5eBz7</t>
  </si>
  <si>
    <t>https://bit.ly/3MVs2sx</t>
  </si>
  <si>
    <t>https://bit.ly/3yeo5Lp</t>
  </si>
  <si>
    <t>https://bit.ly/3LJeErh</t>
  </si>
  <si>
    <t>https://bit.ly/3ylo8Vs</t>
  </si>
  <si>
    <t>https://bit.ly/3vGyWMe</t>
  </si>
  <si>
    <t>https://bit.ly/3KJtRqL</t>
  </si>
  <si>
    <t>https://bit.ly/3KIc7fE</t>
  </si>
  <si>
    <t>https://bit.ly/385nQrh</t>
  </si>
  <si>
    <t>https://bit.ly/3vIl5VO</t>
  </si>
  <si>
    <t>https://bit.ly/3sb7ggt</t>
  </si>
  <si>
    <t>https://bit.ly/3MNT9FI</t>
  </si>
  <si>
    <t>https://bit.ly/39rbFFq</t>
  </si>
  <si>
    <t>https://bit.ly/3MNtuNp</t>
  </si>
  <si>
    <t>https://bit.ly/389iv1Y</t>
  </si>
  <si>
    <t>https://bit.ly/3Fi9Q9z</t>
  </si>
  <si>
    <t>https://bit.ly/3OZai1d</t>
  </si>
  <si>
    <t>https://bit.ly/3ylplMu</t>
  </si>
  <si>
    <t>https://bit.ly/3KKKr9P</t>
  </si>
  <si>
    <t>https://bit.ly/3LJ4TcA</t>
  </si>
  <si>
    <t>https://bit.ly/38NIJqU</t>
  </si>
  <si>
    <t>https://bit.ly/3w6eAuS</t>
  </si>
  <si>
    <t>https://bit.ly/3OTF23w</t>
  </si>
  <si>
    <t>https://bit.ly/3w3W6ex</t>
  </si>
  <si>
    <t>https://bit.ly/38Nxoaj</t>
  </si>
  <si>
    <t>https://bit.ly/3sbn0Ab</t>
  </si>
  <si>
    <t>https://bit.ly/3kD0mfV</t>
  </si>
  <si>
    <t>https://bit.ly/3OZaJIT</t>
  </si>
  <si>
    <t>https://bit.ly/3kGfr08</t>
  </si>
  <si>
    <t>5-GOS-P-01</t>
  </si>
  <si>
    <t>Política_Seguridad_Información</t>
  </si>
  <si>
    <t>2014/12</t>
  </si>
  <si>
    <t>2021/03</t>
  </si>
  <si>
    <t>5-GOS-M-01</t>
  </si>
  <si>
    <t>5-GOS-M-02</t>
  </si>
  <si>
    <t>5-GOS-M-03</t>
  </si>
  <si>
    <t>Manual_Uso_SIFA</t>
  </si>
  <si>
    <t>Gestión_Incidentes_Seguridad_Información</t>
  </si>
  <si>
    <t>Plan_Tratamiento_Seguridad_Digital</t>
  </si>
  <si>
    <t>2019/05</t>
  </si>
  <si>
    <t>5-GOS-G-01</t>
  </si>
  <si>
    <t>5-GOS-G-02</t>
  </si>
  <si>
    <t>5-GOS-G-03</t>
  </si>
  <si>
    <t>5-GOS-G-04</t>
  </si>
  <si>
    <t>5-GOS-G-05</t>
  </si>
  <si>
    <t>5-GOS-G-06</t>
  </si>
  <si>
    <t>5-GOS-G-07</t>
  </si>
  <si>
    <t>5-GOS-G-08</t>
  </si>
  <si>
    <t>5-GOS-G-09</t>
  </si>
  <si>
    <t>5-GOS-G-10</t>
  </si>
  <si>
    <t>5-GOS-G-11</t>
  </si>
  <si>
    <t>5-GOS-G-12</t>
  </si>
  <si>
    <t>5-GOS-G-13</t>
  </si>
  <si>
    <t>5-GOS-G-14</t>
  </si>
  <si>
    <t>Gestión_Incidentes_Seguridad</t>
  </si>
  <si>
    <t>Clasificación_Etiquetado_Información</t>
  </si>
  <si>
    <t>Gestión_Continuidad_Negocio</t>
  </si>
  <si>
    <t>Gestión_Vulnerabilidades</t>
  </si>
  <si>
    <t>Gestión_Segura_Usuarios</t>
  </si>
  <si>
    <t>Borrado_Seguro_Información</t>
  </si>
  <si>
    <t>Cifrado_Información</t>
  </si>
  <si>
    <t>Generación_Restauración_Copias_Seguridad</t>
  </si>
  <si>
    <t>Acceso_Redes_Servicios_Red</t>
  </si>
  <si>
    <t>Gestión_Cambio</t>
  </si>
  <si>
    <t>Gestión_Medios_Removibles</t>
  </si>
  <si>
    <t>Gestión_Revisión_SGSI</t>
  </si>
  <si>
    <t>Contacto_Autoridades_Grupos_Interes</t>
  </si>
  <si>
    <t>Cultura_Sensibilización_Seguridad_Digital</t>
  </si>
  <si>
    <t>2021/06</t>
  </si>
  <si>
    <t>2021/07</t>
  </si>
  <si>
    <t>5-GOS-F-01</t>
  </si>
  <si>
    <t>5-GOS-F-02</t>
  </si>
  <si>
    <t>5-GOS-F-03</t>
  </si>
  <si>
    <t>5-GOS-F-04</t>
  </si>
  <si>
    <t>5-GOS-F-05</t>
  </si>
  <si>
    <t>5-GOS-F-06</t>
  </si>
  <si>
    <t>Acceso_Red_Datos</t>
  </si>
  <si>
    <t>Acta_Borrado_Seguro</t>
  </si>
  <si>
    <t>Acta_Disco_Duro</t>
  </si>
  <si>
    <t>Procesos_BIA</t>
  </si>
  <si>
    <t>Solicitud_Cambio_RFC</t>
  </si>
  <si>
    <t>Matriz_RAI_IICR</t>
  </si>
  <si>
    <t>2018/06</t>
  </si>
  <si>
    <t>https://bit.ly/3saIgWs</t>
  </si>
  <si>
    <t>https://bit.ly/3FfeO70</t>
  </si>
  <si>
    <t>https://bit.ly/3sbnhDg</t>
  </si>
  <si>
    <t>https://bit.ly/3KJu1yk</t>
  </si>
  <si>
    <t>https://bit.ly/3vIyOfi</t>
  </si>
  <si>
    <t>https://bit.ly/3kGnpGy</t>
  </si>
  <si>
    <t>https://bit.ly/3P0T2bF</t>
  </si>
  <si>
    <t>https://bit.ly/3KIUZpS</t>
  </si>
  <si>
    <t>https://bit.ly/39DQrV5</t>
  </si>
  <si>
    <t>https://bit.ly/3FgOeL5</t>
  </si>
  <si>
    <t>https://bit.ly/3LRwvwg</t>
  </si>
  <si>
    <t>https://bit.ly/3KKSraW</t>
  </si>
  <si>
    <t>https://bit.ly/3w0T62I</t>
  </si>
  <si>
    <t>https://bit.ly/3s8qFOT</t>
  </si>
  <si>
    <t>https://bit.ly/3Finhq1</t>
  </si>
  <si>
    <t>https://bit.ly/38QUmx7</t>
  </si>
  <si>
    <t>https://bit.ly/3kLwkGx</t>
  </si>
  <si>
    <t>https://bit.ly/38QUqNn</t>
  </si>
  <si>
    <t>https://bit.ly/3OWIryB</t>
  </si>
  <si>
    <t>https://bit.ly/3w3eIvg</t>
  </si>
  <si>
    <t>https://bit.ly/3kLx3Yh</t>
  </si>
  <si>
    <t>https://bit.ly/3kGMK2Z</t>
  </si>
  <si>
    <t>https://bit.ly/3sea0cV</t>
  </si>
  <si>
    <t>https://bit.ly/38NKDYz</t>
  </si>
  <si>
    <t>6-GPC-I-02</t>
  </si>
  <si>
    <t>6-GPC-I-04</t>
  </si>
  <si>
    <t>6-GPC-I-05</t>
  </si>
  <si>
    <t>6-GPC-M-02</t>
  </si>
  <si>
    <t>6-GPC-M-03</t>
  </si>
  <si>
    <t>6-GPC-M-04</t>
  </si>
  <si>
    <t>6-SST-P-01</t>
  </si>
  <si>
    <t>6-GPC-F-03</t>
  </si>
  <si>
    <t>6-GPC-F-05</t>
  </si>
  <si>
    <t>6-GPC-F-06</t>
  </si>
  <si>
    <t>6-GPC-F-07</t>
  </si>
  <si>
    <t>6-GPC-F-09</t>
  </si>
  <si>
    <t>6-GPC-F-11</t>
  </si>
  <si>
    <t>6-GPC-F-12</t>
  </si>
  <si>
    <t>6-GPC-F-14</t>
  </si>
  <si>
    <t>6-GPC-F-15</t>
  </si>
  <si>
    <t>6-GPC-F-16</t>
  </si>
  <si>
    <t>6-GPC-F-17</t>
  </si>
  <si>
    <t>6-GPC-F-18</t>
  </si>
  <si>
    <t>6-GPC-F-19</t>
  </si>
  <si>
    <t>6-GPC-F-20</t>
  </si>
  <si>
    <t>6-GPC-F-21</t>
  </si>
  <si>
    <t>6-GPC-F-22</t>
  </si>
  <si>
    <t>6-GPC-F-23</t>
  </si>
  <si>
    <t>6-GPC-F-25</t>
  </si>
  <si>
    <t>6-GPC-F-26</t>
  </si>
  <si>
    <t>6-GPC-F-27</t>
  </si>
  <si>
    <t>6-GPC-F-28</t>
  </si>
  <si>
    <t>6-GPC-F-31</t>
  </si>
  <si>
    <t>6-GPC-F-32</t>
  </si>
  <si>
    <t>6-GPC-F-33</t>
  </si>
  <si>
    <t>6-GPC-F-35</t>
  </si>
  <si>
    <t>6-GPC-F-37</t>
  </si>
  <si>
    <t>6-GPC-F-38</t>
  </si>
  <si>
    <t>6-GPC-F-39</t>
  </si>
  <si>
    <t>6-GPC-F-40</t>
  </si>
  <si>
    <t>6-GPC-F-41</t>
  </si>
  <si>
    <t>6-GPC-F-42</t>
  </si>
  <si>
    <t>6-GPC-F-43</t>
  </si>
  <si>
    <t>6-GPC-F-44</t>
  </si>
  <si>
    <t>6-GPC-F-45</t>
  </si>
  <si>
    <t>6-GPC-F-46</t>
  </si>
  <si>
    <t>6-GPC-F-47</t>
  </si>
  <si>
    <t>6-GPC-F-48</t>
  </si>
  <si>
    <t>6-GPC-F-49</t>
  </si>
  <si>
    <t>6-GPC-F-50</t>
  </si>
  <si>
    <t>6-GFA-F-01</t>
  </si>
  <si>
    <t>6-GFA-F-02</t>
  </si>
  <si>
    <t>6-GFA-F-03</t>
  </si>
  <si>
    <t>6-GFA-F-04</t>
  </si>
  <si>
    <t>Seguimiento_Actividades_Servidores</t>
  </si>
  <si>
    <t>Rendimiento_Gerentes_Públicos</t>
  </si>
  <si>
    <t>Evaluación_Eventos_Capacitación_Formación</t>
  </si>
  <si>
    <t>Permiso_Estudio_Docencia</t>
  </si>
  <si>
    <t>Investigación_Incidentes_Accidentes_Trabajo</t>
  </si>
  <si>
    <t>2016/02</t>
  </si>
  <si>
    <t>Bioseguridad_Manipulación_Documentación_Física_Archivo</t>
  </si>
  <si>
    <t>Bioseguridad_Viajes_Desplazamientos</t>
  </si>
  <si>
    <t>Inspecciones_planeadas_Seguridad</t>
  </si>
  <si>
    <t>Gestión_Fases_Administrativas</t>
  </si>
  <si>
    <t>Trámite_Quejas_Acoso_Laboral_Sexual</t>
  </si>
  <si>
    <t>2018/07</t>
  </si>
  <si>
    <t>Política_Lineamientos_Sistema_Gestión_Seguridad_Salud_Trabajo</t>
  </si>
  <si>
    <t>Paz_Salvo_Retiro_Funcionarios</t>
  </si>
  <si>
    <t>Solicitud_Vacaciones</t>
  </si>
  <si>
    <t>Certificación_Alivios_Tributarios</t>
  </si>
  <si>
    <t>2022/04</t>
  </si>
  <si>
    <t>Incapacidades</t>
  </si>
  <si>
    <t>provisión_Prestaciones_Sociales</t>
  </si>
  <si>
    <t>2017/02</t>
  </si>
  <si>
    <t>2017/01</t>
  </si>
  <si>
    <t>Informe_Comisión</t>
  </si>
  <si>
    <t>Autorización_Gastos_Desplazamiento_Contratista</t>
  </si>
  <si>
    <t>Autorización_Gastos_Desplazamiento_Contratista_PS</t>
  </si>
  <si>
    <t>Legalización_Viajes</t>
  </si>
  <si>
    <t>Comisión_Viajes_Interior</t>
  </si>
  <si>
    <t>Acta_Informe_Actividades_Contratistas</t>
  </si>
  <si>
    <t>Reporte_Quejas_Comité_Convivencia</t>
  </si>
  <si>
    <t>Solicitud_Permiso_Remunerado (1-3 Días)</t>
  </si>
  <si>
    <t>Licencia_No_Remunerada (90 Días)</t>
  </si>
  <si>
    <t>Matriz_Identificación_Peligros</t>
  </si>
  <si>
    <t>Matriz_Requisitos_Legales_SST</t>
  </si>
  <si>
    <t>Control_Actualizaciones_Matriz_Rquisitos_Legales_SST</t>
  </si>
  <si>
    <t>Afiliación_ARL_Contratistas</t>
  </si>
  <si>
    <t>Acta_Conciliación_interna</t>
  </si>
  <si>
    <t>Verificación_Rquisitos_Nombramiento_Posesión_Planta</t>
  </si>
  <si>
    <t>Declaración_Juramentada_Posesión_Cargo</t>
  </si>
  <si>
    <t>Acta_Entrega_Recibo_Líder_Gestión_Financiera</t>
  </si>
  <si>
    <t>Acta_Entrega_Recibo_Contador_Gestión_Financiera</t>
  </si>
  <si>
    <t>Modificación_Riesgo_Arl_Visita_Obra</t>
  </si>
  <si>
    <t>2020/01</t>
  </si>
  <si>
    <t>Actividad_Bienvenida_Funcionarios</t>
  </si>
  <si>
    <t>Inspección_Botiquín</t>
  </si>
  <si>
    <t>Inspección_Extintores</t>
  </si>
  <si>
    <t>Inspección_Locativa_Puestos_Trabajo</t>
  </si>
  <si>
    <t>Inspección_Gabinetes_Contra_Incendio</t>
  </si>
  <si>
    <t>Inspección_Equipos_Prevención_Atención_Emergencias</t>
  </si>
  <si>
    <t>Paz_Salvo_Retiro_Contratistas</t>
  </si>
  <si>
    <t>Autorización_Notificación_Actos_Administrativos</t>
  </si>
  <si>
    <t>Compromiso_Integridad_Transparencia</t>
  </si>
  <si>
    <t>Informe_Seguridad_Social_Integral</t>
  </si>
  <si>
    <t>Estudio_verificación_Reqiusitos_Empleos_Planta</t>
  </si>
  <si>
    <t>Reporte_Novedades_Nómina</t>
  </si>
  <si>
    <t xml:space="preserve">1.1 </t>
  </si>
  <si>
    <t>Autorización_Tratamiento_Datos</t>
  </si>
  <si>
    <t>Entrevista_Retiro</t>
  </si>
  <si>
    <t>Autorización_Verificación_Información_Académica</t>
  </si>
  <si>
    <t>https://bit.ly/3yeRHIi</t>
  </si>
  <si>
    <t>https://bit.ly/3KN3fVR</t>
  </si>
  <si>
    <t>https://bit.ly/3KGkRCU</t>
  </si>
  <si>
    <t>https://bit.ly/3855KWk</t>
  </si>
  <si>
    <t>https://bit.ly/38WCNvW</t>
  </si>
  <si>
    <t>https://bit.ly/37nSax2</t>
  </si>
  <si>
    <t>https://bit.ly/38UegY5</t>
  </si>
  <si>
    <t>https://bit.ly/3MQ51Hh</t>
  </si>
  <si>
    <t>https://bit.ly/38566w8</t>
  </si>
  <si>
    <t>https://bit.ly/3yaXmiK</t>
  </si>
  <si>
    <t>https://bit.ly/3FjihSc</t>
  </si>
  <si>
    <t>https://bit.ly/39tOgDi</t>
  </si>
  <si>
    <t>https://bit.ly/3P1riDO</t>
  </si>
  <si>
    <t>https://bit.ly/3vNVR8F</t>
  </si>
  <si>
    <t>https://bit.ly/37heisG</t>
  </si>
  <si>
    <t>https://bit.ly/3Fk0gD9</t>
  </si>
  <si>
    <t>https://bit.ly/3w9QBLi</t>
  </si>
  <si>
    <t>https://bit.ly/3sbAjRa</t>
  </si>
  <si>
    <t>https://bit.ly/3vLXMdK</t>
  </si>
  <si>
    <t>https://bit.ly/3yg3d6l</t>
  </si>
  <si>
    <t>https://bit.ly/38SSAf4</t>
  </si>
  <si>
    <t>https://bit.ly/3vJHr9w</t>
  </si>
  <si>
    <t>https://bit.ly/38UibEh</t>
  </si>
  <si>
    <t>https://bit.ly/3vIgbrU</t>
  </si>
  <si>
    <t>https://bit.ly/3FxZvH3</t>
  </si>
  <si>
    <t>https://bit.ly/3vVcHm9</t>
  </si>
  <si>
    <t>https://bit.ly/3kH2nHE</t>
  </si>
  <si>
    <t>https://bit.ly/3NaBpET</t>
  </si>
  <si>
    <t>https://bit.ly/3yg4eLH</t>
  </si>
  <si>
    <t>https://bit.ly/37nWhsY</t>
  </si>
  <si>
    <t>https://bit.ly/3MPQueL</t>
  </si>
  <si>
    <t>https://bit.ly/3ym0Ij7</t>
  </si>
  <si>
    <t>https://bit.ly/3s9WyXB</t>
  </si>
  <si>
    <t>https://bit.ly/3yirTva</t>
  </si>
  <si>
    <t>https://bit.ly/3vOcyko</t>
  </si>
  <si>
    <t>https://bit.ly/3LMPUyn</t>
  </si>
  <si>
    <t>https://bit.ly/3FhrrP0</t>
  </si>
  <si>
    <t>https://bit.ly/3kGGPLx</t>
  </si>
  <si>
    <t>https://bit.ly/384WnG0</t>
  </si>
  <si>
    <t>https://bit.ly/3MQ7DVB</t>
  </si>
  <si>
    <t>https://bit.ly/3LODK85</t>
  </si>
  <si>
    <t>https://bit.ly/3MSQvP3</t>
  </si>
  <si>
    <t>https://bit.ly/3FlsxsY</t>
  </si>
  <si>
    <t>https://bit.ly/3vLCm0f</t>
  </si>
  <si>
    <t>https://bit.ly/3vVdNyh</t>
  </si>
  <si>
    <t>https://bit.ly/3P21ZRY</t>
  </si>
  <si>
    <t>https://bit.ly/3vIh7MW</t>
  </si>
  <si>
    <t>https://bit.ly/37ho3ak</t>
  </si>
  <si>
    <t>https://bit.ly/3PaYuJk</t>
  </si>
  <si>
    <t>https://bit.ly/38TqoIS</t>
  </si>
  <si>
    <t>7-GPP-M-01</t>
  </si>
  <si>
    <t>manejo_Recursos_Inversión</t>
  </si>
  <si>
    <t>2015/11</t>
  </si>
  <si>
    <t>2016/10</t>
  </si>
  <si>
    <t>7-GPP-F-01</t>
  </si>
  <si>
    <t>7-GPP-F-02</t>
  </si>
  <si>
    <t>7-GPP-F-03</t>
  </si>
  <si>
    <t>7-GPP-F-04</t>
  </si>
  <si>
    <t>7-GPP-F-06</t>
  </si>
  <si>
    <t>2019/07</t>
  </si>
  <si>
    <t>Solicitud_Expedición_Adición_CDP</t>
  </si>
  <si>
    <t>Acta_Cancelación_Reserva_Presupuestal</t>
  </si>
  <si>
    <t>Acta_Constitución_Reserva_Presupuestal</t>
  </si>
  <si>
    <t>Solicitud_Constitución_Cancelación_Reserva_Presupuestal</t>
  </si>
  <si>
    <t>7-GCC-I-01</t>
  </si>
  <si>
    <t>2015/06</t>
  </si>
  <si>
    <t>Políticas_Lineamientos_Contables</t>
  </si>
  <si>
    <t>7-GCC-G-01</t>
  </si>
  <si>
    <t>7-GCC-G-02</t>
  </si>
  <si>
    <t>7-GCC-G-03</t>
  </si>
  <si>
    <t>7-GCC-G-04</t>
  </si>
  <si>
    <t>7-GCC-G-05</t>
  </si>
  <si>
    <t>7-GCC-G-06</t>
  </si>
  <si>
    <t>7-GCC-G-07</t>
  </si>
  <si>
    <t>7-GCC-G-08</t>
  </si>
  <si>
    <t>7-GCC-G-09</t>
  </si>
  <si>
    <t>7-GCC-G-10</t>
  </si>
  <si>
    <t>7-GCC-G-12</t>
  </si>
  <si>
    <t>7-GCC-G-13</t>
  </si>
  <si>
    <t>Conciliaciones_Bancarias</t>
  </si>
  <si>
    <t>Conciliación_Operaciones_Recíprocas</t>
  </si>
  <si>
    <t>Rendición_Cuenta_Informes_Anual_SIRECI</t>
  </si>
  <si>
    <t>Tratamiento_Contable_Bienes_Inmuebles</t>
  </si>
  <si>
    <t>Recursos_Entregados_Administración</t>
  </si>
  <si>
    <t>Manejo_Control_Anticipos_Amortización_Rendimientos</t>
  </si>
  <si>
    <t>Manejo_Contable_Derecho_Fideicomiso</t>
  </si>
  <si>
    <t>Presentación_Información_Exógena_DIAN_SHD</t>
  </si>
  <si>
    <t>Presentación_Estados_Financieros</t>
  </si>
  <si>
    <t>Elaboración_Actas_Conciliación_Interáreas</t>
  </si>
  <si>
    <t>Manejo_Contable_Bienes_Servicios_Amortización_Seguros</t>
  </si>
  <si>
    <t>Rendición_informacióin_Personal_Costos_CHIP_CGR</t>
  </si>
  <si>
    <t>7-GCC-F-01</t>
  </si>
  <si>
    <t>7-GCC-F-02</t>
  </si>
  <si>
    <t>7-GCC-F-03</t>
  </si>
  <si>
    <t>7-GCC-F-10</t>
  </si>
  <si>
    <t>7-GCC-F-13</t>
  </si>
  <si>
    <t>7-GCC-F-14</t>
  </si>
  <si>
    <t>7-GCC-F-15</t>
  </si>
  <si>
    <t>7-GCC-F-17</t>
  </si>
  <si>
    <t>7-GCC-F-19</t>
  </si>
  <si>
    <t>7-GCC-F-20</t>
  </si>
  <si>
    <t>7-GCC-F-21</t>
  </si>
  <si>
    <t>7-GCC-F-22</t>
  </si>
  <si>
    <t>Conciliación_Cuentas_Recíprocas</t>
  </si>
  <si>
    <t>Acta_Conciliación_Interdependencias</t>
  </si>
  <si>
    <t>Conciliación_Bancaria</t>
  </si>
  <si>
    <t>Recursos_Recibidos_Administración</t>
  </si>
  <si>
    <t>Informe_Ejecución_Recursos_Entregados_Administración</t>
  </si>
  <si>
    <t>Diferencias_Conciliación_Operaciones_Políticas</t>
  </si>
  <si>
    <t>Seguimiento_SIRECI</t>
  </si>
  <si>
    <t>Relación_Obras_Entregadas</t>
  </si>
  <si>
    <t>Bienes_Inmuebles</t>
  </si>
  <si>
    <t>Validación_Seguimiento_Saldos_Operaciones_Fiducias</t>
  </si>
  <si>
    <t>Anexo_Control_Detalle_Subcuenta_Obligaciones_Terceros</t>
  </si>
  <si>
    <t>Papeles_Trabajo_Contabilidad</t>
  </si>
  <si>
    <t>7-GTR-M-02</t>
  </si>
  <si>
    <t>Manual_Pagos_Inversión_Patrimonios_Autónomos</t>
  </si>
  <si>
    <t>7-GTR-M-03</t>
  </si>
  <si>
    <t>2013/08</t>
  </si>
  <si>
    <t>Manual_Manejo_Control_Cajas_Menores</t>
  </si>
  <si>
    <t>7-GTR-G-02</t>
  </si>
  <si>
    <t>Arqueo_Caja_Menor_Funcionamiento_Inversión</t>
  </si>
  <si>
    <t>7-GTR-F-03</t>
  </si>
  <si>
    <t>7-GTR-F-04</t>
  </si>
  <si>
    <t>7-GTR-F-05</t>
  </si>
  <si>
    <t>7-GTR-F-06</t>
  </si>
  <si>
    <t>7-GTR-F-07</t>
  </si>
  <si>
    <t>7-GTR-F-08</t>
  </si>
  <si>
    <t>7-GTR-F-09</t>
  </si>
  <si>
    <t>7-GTR-F-10</t>
  </si>
  <si>
    <t>7-GTR-F-11</t>
  </si>
  <si>
    <t>7-GTR-F-12</t>
  </si>
  <si>
    <t>7-GTR-F-13</t>
  </si>
  <si>
    <t>7-GTR-F-14</t>
  </si>
  <si>
    <t>7-GTR-F-15</t>
  </si>
  <si>
    <t>7-GTR-F-16</t>
  </si>
  <si>
    <t>7-GTR-F-17</t>
  </si>
  <si>
    <t>7-GTR-F-18</t>
  </si>
  <si>
    <t>7-GTR-F-19</t>
  </si>
  <si>
    <t>Anexo_Facturación</t>
  </si>
  <si>
    <t>Registro_Interventorías</t>
  </si>
  <si>
    <t>Arqueo_Caja_Menor_Funcionamiento</t>
  </si>
  <si>
    <t>Relación_Ingresos_Indemnizaciones_Pérdida_Daño_Bienes</t>
  </si>
  <si>
    <t>Recibo_Provisional_Efectivo</t>
  </si>
  <si>
    <t>Solicitud_Recursos_Caja_Menor</t>
  </si>
  <si>
    <t>Certificad_Seguridad_Tributaria</t>
  </si>
  <si>
    <t>Actualización_Datos</t>
  </si>
  <si>
    <t>Certificado_Gastos_Rembolsables</t>
  </si>
  <si>
    <t>Ejecución_Financiera</t>
  </si>
  <si>
    <t>Estado_Cuenta_Ejecución_Financiera</t>
  </si>
  <si>
    <t>Solicitud_PAC</t>
  </si>
  <si>
    <t>Información_Depósito_Judicial</t>
  </si>
  <si>
    <t>Arqueo_Caja_Menor_Inversión</t>
  </si>
  <si>
    <t>Actualización Coprreo_Interventorías_Supervisores</t>
  </si>
  <si>
    <t>Seguimiento_Ejecución_PAC_Recursos_Funcionamiento</t>
  </si>
  <si>
    <t>Recomposicipon_Pagos_SIFA</t>
  </si>
  <si>
    <t>7-GCS-L-01</t>
  </si>
  <si>
    <t>Aplicación_Retefuente_Estampillas_Tasas_Contribuciones</t>
  </si>
  <si>
    <t>7-GCS-F-01</t>
  </si>
  <si>
    <t>7-GCS-F-02</t>
  </si>
  <si>
    <t>7-GCS-F-03</t>
  </si>
  <si>
    <t>Estado_Cuenta_Ejecución_Financiera_Contratos_Convenios</t>
  </si>
  <si>
    <t>Certificado_Cumplimiento_Pago</t>
  </si>
  <si>
    <t>Certificado_Cumplimiento_Contratistas_Prestación_Servicios</t>
  </si>
  <si>
    <t>https://bit.ly/3spYUSl</t>
  </si>
  <si>
    <t>Solicitud_CDR_Inversión</t>
  </si>
  <si>
    <t>https://bit.ly/3vVjWKK</t>
  </si>
  <si>
    <t>https://bit.ly/3kVCynw</t>
  </si>
  <si>
    <t>https://bit.ly/3ymwhcx</t>
  </si>
  <si>
    <t>https://bit.ly/3Fw5jAP</t>
  </si>
  <si>
    <t>https://bit.ly/3vY2d5p</t>
  </si>
  <si>
    <t>https://bit.ly/3yqBgcf</t>
  </si>
  <si>
    <t>https://bit.ly/3vZj8Eo</t>
  </si>
  <si>
    <t>https://bit.ly/3smGEcg</t>
  </si>
  <si>
    <t>https://bit.ly/3w04NrG</t>
  </si>
  <si>
    <t>https://bit.ly/3kW5uM1</t>
  </si>
  <si>
    <t>https://bit.ly/3vXGJp3</t>
  </si>
  <si>
    <t>https://bit.ly/3kVXnzi</t>
  </si>
  <si>
    <t>https://bit.ly/3FrZZON</t>
  </si>
  <si>
    <t>https://bit.ly/39SDsz3</t>
  </si>
  <si>
    <t>https://bit.ly/3kS4fgX</t>
  </si>
  <si>
    <t>https://bit.ly/3sqo7Mu</t>
  </si>
  <si>
    <t>https://bit.ly/38ezy2R</t>
  </si>
  <si>
    <t>https://bit.ly/3sk4pSo</t>
  </si>
  <si>
    <t>https://bit.ly/3P7W7H2</t>
  </si>
  <si>
    <t>https://bit.ly/3N1dNCj</t>
  </si>
  <si>
    <t>https://bit.ly/3snbQZ7</t>
  </si>
  <si>
    <t>https://bit.ly/3kVEzA6</t>
  </si>
  <si>
    <t>https://bit.ly/398m20A</t>
  </si>
  <si>
    <t>https://bit.ly/37zPM6s</t>
  </si>
  <si>
    <t>https://bit.ly/3KXK7EW</t>
  </si>
  <si>
    <t>https://bit.ly/3Fw097B</t>
  </si>
  <si>
    <t>https://bit.ly/3kTchpN</t>
  </si>
  <si>
    <t>https://bit.ly/38lxdTE</t>
  </si>
  <si>
    <t>https://bit.ly/3KWZJbK</t>
  </si>
  <si>
    <t>https://bit.ly/3vWW4pS</t>
  </si>
  <si>
    <t>https://bit.ly/3LY4jHS</t>
  </si>
  <si>
    <t>https://bit.ly/3PbSGPu</t>
  </si>
  <si>
    <t>https://bit.ly/3sq02oR</t>
  </si>
  <si>
    <t>https://bit.ly/3vYjHyt</t>
  </si>
  <si>
    <t>https://bit.ly/3yonkzc</t>
  </si>
  <si>
    <t>https://bit.ly/397RcVV</t>
  </si>
  <si>
    <t>https://bit.ly/3wiP2uL</t>
  </si>
  <si>
    <t>https://bit.ly/37tmA0K</t>
  </si>
  <si>
    <t>https://bit.ly/3N7JJoR</t>
  </si>
  <si>
    <t>https://bit.ly/3yxCpOW</t>
  </si>
  <si>
    <t>https://bit.ly/3N03fn0</t>
  </si>
  <si>
    <t>https://bit.ly/3M3QLuG</t>
  </si>
  <si>
    <t>https://bit.ly/3yqiX6Y</t>
  </si>
  <si>
    <t>https://bit.ly/38bcgLp</t>
  </si>
  <si>
    <t>https://bit.ly/3KYqXP8</t>
  </si>
  <si>
    <t>https://bit.ly/3wfX1J5</t>
  </si>
  <si>
    <t>https://bit.ly/3snYhIT</t>
  </si>
  <si>
    <t>https://bit.ly/3kSgQkf</t>
  </si>
  <si>
    <t>https://bit.ly/37ttAuw</t>
  </si>
  <si>
    <t>https://bit.ly/3sp39xf</t>
  </si>
  <si>
    <t>https://bit.ly/39PLN6s</t>
  </si>
  <si>
    <t>https://bit.ly/3N1ghki</t>
  </si>
  <si>
    <t>https://bit.ly/3vWEvGp</t>
  </si>
  <si>
    <t>8-GCT-M-01</t>
  </si>
  <si>
    <t>Manual_Contratación</t>
  </si>
  <si>
    <t>8-PCT-I-01</t>
  </si>
  <si>
    <t>8-PCT-I-02</t>
  </si>
  <si>
    <t>Instructivo_Planeación_Contractual_Inversión</t>
  </si>
  <si>
    <t>Instructivo_Planeación_Contractual_Funcionamiento</t>
  </si>
  <si>
    <t>8-GPT-I-01</t>
  </si>
  <si>
    <t>8-GPT-I-02</t>
  </si>
  <si>
    <t>Lineamientos_Técnicos_Financieros_Elaboración_TCC</t>
  </si>
  <si>
    <t>Elaboración_Solicitud_Contratación_Régimen_Privado</t>
  </si>
  <si>
    <t>8-SCT-I-02</t>
  </si>
  <si>
    <t>8-SCT-I-03</t>
  </si>
  <si>
    <t>8-SCT-I-04</t>
  </si>
  <si>
    <t>8-SCT-I-05</t>
  </si>
  <si>
    <t>Lineamientos_Ambientales_Elaboración_TCC</t>
  </si>
  <si>
    <t>Selección_Contratistas</t>
  </si>
  <si>
    <t>201/08</t>
  </si>
  <si>
    <t>Etapa_Precontractual</t>
  </si>
  <si>
    <t>Elaboración_Estudios_Previos_Sector</t>
  </si>
  <si>
    <t>8-CEC-I-01</t>
  </si>
  <si>
    <t>8-CEC-I-02</t>
  </si>
  <si>
    <t>8-CEC-I-03</t>
  </si>
  <si>
    <t>8-CEC-I-04</t>
  </si>
  <si>
    <t>8-CEC-I-05</t>
  </si>
  <si>
    <t>8-CSC-I-01</t>
  </si>
  <si>
    <t>8-MCT-L-01</t>
  </si>
  <si>
    <t>8-GPT-F-01</t>
  </si>
  <si>
    <t>8-SCT-F-01</t>
  </si>
  <si>
    <t>8-SCT-F-02</t>
  </si>
  <si>
    <t>8-SCT-F-03</t>
  </si>
  <si>
    <t>8-SCT-F-04</t>
  </si>
  <si>
    <t>8-SCT-F-05</t>
  </si>
  <si>
    <t>8-SCT-F-06</t>
  </si>
  <si>
    <t>8-SCT-F-08</t>
  </si>
  <si>
    <t>8-SCT-F-09</t>
  </si>
  <si>
    <t>Solicitud_Contratación_Régimen_Privado</t>
  </si>
  <si>
    <t>8-GPT-F-04</t>
  </si>
  <si>
    <t>8-GPT-F-05</t>
  </si>
  <si>
    <t>8-GPT-F-06</t>
  </si>
  <si>
    <t>8-GPT-F-07</t>
  </si>
  <si>
    <t>Listado_Convenios_Publicados_SECOP_Convenios</t>
  </si>
  <si>
    <t>Listado_Convenios_Publicados_SECOP_Invitación_Abierta</t>
  </si>
  <si>
    <t>Listado_Convenios_Publicados_SECOP_Invitación_Cerrada</t>
  </si>
  <si>
    <t>Listado_Convenios_Publicados_SECOP_Contratación_Directa</t>
  </si>
  <si>
    <t>Capacidad_Financiera_Proponentes_Extranjeros</t>
  </si>
  <si>
    <t>Listado_Documentos_Contratación_Directa_Persona_Natural</t>
  </si>
  <si>
    <t>Listado_Documentos_Contratación_Directa_Persona_Jurídica</t>
  </si>
  <si>
    <t>Listado_Documentos_Invitación_Abierta</t>
  </si>
  <si>
    <t>Listado_Documentos_Invitación_Cerrada</t>
  </si>
  <si>
    <t>Listado_Documentos_Convenios</t>
  </si>
  <si>
    <t>Estudios_Previos_Sector</t>
  </si>
  <si>
    <t>Certificado_Idoneidad_Contratista_verificación_Soportes_HV</t>
  </si>
  <si>
    <t>Diligenciamiento_Informe_Periódico_Supervisión</t>
  </si>
  <si>
    <t>Diligenciamiento_Certificado_Cumplimiento_Pago</t>
  </si>
  <si>
    <t>Contratos_Descentralizados_Tercerizados</t>
  </si>
  <si>
    <t>Celebración_Ejecución_Contratos</t>
  </si>
  <si>
    <t>Etapa_Contractual_Funcionamiento</t>
  </si>
  <si>
    <t>Solución_Controversias</t>
  </si>
  <si>
    <t>Elaboración_Suscripción_Actas_Suspensión_Reinicio</t>
  </si>
  <si>
    <t>8-CEC-F-01</t>
  </si>
  <si>
    <t>8-MCT-F-01</t>
  </si>
  <si>
    <t>8-MCT-F-02</t>
  </si>
  <si>
    <t>8-MCT-F-03</t>
  </si>
  <si>
    <t>8-MCT-F-04</t>
  </si>
  <si>
    <t>Solicitud_Modificación_Contrato</t>
  </si>
  <si>
    <t>Acta_Inicio_Ampliación_Suspensión</t>
  </si>
  <si>
    <t>Acta_Reinicio_Contrato</t>
  </si>
  <si>
    <t>Acta_Suspensión_Contrato</t>
  </si>
  <si>
    <t>2020/03</t>
  </si>
  <si>
    <t>Informe_Periódico_Supervisión_Cumplimiento</t>
  </si>
  <si>
    <t>Liquidación_Contratos</t>
  </si>
  <si>
    <t>8-LQC-F-02</t>
  </si>
  <si>
    <t>Liquidación_Bilateral</t>
  </si>
  <si>
    <t>8-GPO-F-03</t>
  </si>
  <si>
    <t>8-GPO-F-04</t>
  </si>
  <si>
    <t>8-GPO-F-05</t>
  </si>
  <si>
    <t>8-GPO-F-06</t>
  </si>
  <si>
    <t>Liquidación_Contratos_Consultoría_Persona_Natural</t>
  </si>
  <si>
    <t>Liquidación_Contratos_Prestación_Servicios_Apoyo_Supervisión</t>
  </si>
  <si>
    <t>Liquidación_Parcial_Bilateral</t>
  </si>
  <si>
    <t>Liquidación_Parcial_Derivados_Contratos_Obra</t>
  </si>
  <si>
    <t>https://bit.ly/3L0hTJB</t>
  </si>
  <si>
    <t>https://bit.ly/3sr9GYh</t>
  </si>
  <si>
    <t>https://bit.ly/3w1TGyr</t>
  </si>
  <si>
    <t>https://bit.ly/3L1qo72</t>
  </si>
  <si>
    <t>https://bit.ly/3vYGWbA</t>
  </si>
  <si>
    <t>https://bit.ly/37w1Bua</t>
  </si>
  <si>
    <t>https://bit.ly/3N0QFE0</t>
  </si>
  <si>
    <t>https://bit.ly/3vYhAL8</t>
  </si>
  <si>
    <t>https://bit.ly/3PdAghB</t>
  </si>
  <si>
    <t>https://bit.ly/3L2xYyc</t>
  </si>
  <si>
    <t>https://bit.ly/3KW1eGV</t>
  </si>
  <si>
    <t>https://bit.ly/3kVFaSa</t>
  </si>
  <si>
    <t>https://bit.ly/3MZ4kvg</t>
  </si>
  <si>
    <t>https://bit.ly/3kZYLRe</t>
  </si>
  <si>
    <t>https://bit.ly/3P9ihZr</t>
  </si>
  <si>
    <t>https://bit.ly/3ssdDMp</t>
  </si>
  <si>
    <t>https://bit.ly/3l0O4hv</t>
  </si>
  <si>
    <t>https://bit.ly/3yujsNq</t>
  </si>
  <si>
    <t>https://bit.ly/3sp2mfK</t>
  </si>
  <si>
    <t>https://bit.ly/3kXQQnF</t>
  </si>
  <si>
    <t>https://bit.ly/38mFve1</t>
  </si>
  <si>
    <t>https://bit.ly/3P8Nuft</t>
  </si>
  <si>
    <t>https://bit.ly/37w7I1E</t>
  </si>
  <si>
    <t>https://bit.ly/3spTG8S</t>
  </si>
  <si>
    <t>https://bit.ly/3FxvxTi</t>
  </si>
  <si>
    <t>https://bit.ly/3MeY7eA</t>
  </si>
  <si>
    <t>https://bit.ly/3w0IxxE</t>
  </si>
  <si>
    <t>https://bit.ly/38jntcK</t>
  </si>
  <si>
    <t>https://bit.ly/37AbMy2</t>
  </si>
  <si>
    <t>https://bit.ly/3yzVBLY</t>
  </si>
  <si>
    <t>https://bit.ly/39ecJww</t>
  </si>
  <si>
    <t>8-LQC-I-01</t>
  </si>
  <si>
    <t>https://bit.ly/3spOHp1</t>
  </si>
  <si>
    <t>https://bit.ly/3wlYpcS</t>
  </si>
  <si>
    <t>https://bit.ly/3L31qUZ</t>
  </si>
  <si>
    <t>https://bit.ly/3P92pGp</t>
  </si>
  <si>
    <t>https://bit.ly/3wdagtU</t>
  </si>
  <si>
    <t>https://bit.ly/37Acpro</t>
  </si>
  <si>
    <t>9-GDM-P-01</t>
  </si>
  <si>
    <t>9-GDM-P-02</t>
  </si>
  <si>
    <t>Gestión_Documental</t>
  </si>
  <si>
    <t>Gestión_Documentos_Electrónicos_Archivo</t>
  </si>
  <si>
    <t>9-GDM-M-01</t>
  </si>
  <si>
    <t>9-GDM-M-06</t>
  </si>
  <si>
    <t>9-GDM-M-07</t>
  </si>
  <si>
    <t>9-GDM-M-08</t>
  </si>
  <si>
    <t>Archivo_Correspondencia</t>
  </si>
  <si>
    <t>Sistema_Integrado_Conservación</t>
  </si>
  <si>
    <t>Programa_Gestión_Documental</t>
  </si>
  <si>
    <t>Modelo_Requisitos_Sistema_Gestión_Documentos_Electrónicos_MOREQ</t>
  </si>
  <si>
    <t>9-GDM-G-01</t>
  </si>
  <si>
    <t>Organización_Transferencia_Documentos_Físicos_TRD</t>
  </si>
  <si>
    <t>9-GDM-G-02</t>
  </si>
  <si>
    <t>Organización_Transferencia_Documentos_Electrónicos_TRD</t>
  </si>
  <si>
    <t>9-GDM-F-01</t>
  </si>
  <si>
    <t>9-GDM-F-02</t>
  </si>
  <si>
    <t>9-GDM-F-04</t>
  </si>
  <si>
    <t>9-GDM-F-05</t>
  </si>
  <si>
    <t>9-GDM-F-06</t>
  </si>
  <si>
    <t>9-GDM-F-07</t>
  </si>
  <si>
    <t>9-GDM-F-09</t>
  </si>
  <si>
    <t>9-GDM-F-10</t>
  </si>
  <si>
    <t>9-GDM-F-11</t>
  </si>
  <si>
    <t>9-GDM-F-12</t>
  </si>
  <si>
    <t>9-GDM-F-13</t>
  </si>
  <si>
    <t>9-GDM-F-14</t>
  </si>
  <si>
    <t>9-GDM-M-04</t>
  </si>
  <si>
    <t>9-GDM-M-05</t>
  </si>
  <si>
    <t>Ordenación_Contratos_Estatales</t>
  </si>
  <si>
    <t>Ordenación_Historias_Laborales</t>
  </si>
  <si>
    <t>Formato_Único_Inventario_Documental</t>
  </si>
  <si>
    <t>Testigo_Documental</t>
  </si>
  <si>
    <t>Planilla_Entrega_Radicados</t>
  </si>
  <si>
    <t>Planilla_Entrega_Radicados_Entes_Control</t>
  </si>
  <si>
    <t>Planilla_Entrega_Radicados_Correo_Certificado</t>
  </si>
  <si>
    <t>Referencia_Cruzada</t>
  </si>
  <si>
    <t>Control_Archivos_Gestión_Expedientes</t>
  </si>
  <si>
    <t>Solicitud_Anulación_Radicado</t>
  </si>
  <si>
    <t>Reconstrucción_Archivos</t>
  </si>
  <si>
    <t>Acta_Inclusión</t>
  </si>
  <si>
    <t>Clasificación_Documental</t>
  </si>
  <si>
    <t>Tabla_Retención_Documental</t>
  </si>
  <si>
    <t>9-SGR-L-01</t>
  </si>
  <si>
    <t>9-SGR-M-01</t>
  </si>
  <si>
    <t>Lineamientos_Ambientales</t>
  </si>
  <si>
    <t>Administración_Control_Bienes</t>
  </si>
  <si>
    <t>9-SGR-G-01</t>
  </si>
  <si>
    <t>Reclamación_Pólizas_Responsabilidad_Civil_Servidores</t>
  </si>
  <si>
    <t>9-SGR-G-02</t>
  </si>
  <si>
    <t>9-SGR-G-03</t>
  </si>
  <si>
    <t>9-SGR-G-04</t>
  </si>
  <si>
    <t>9-SGR-G-05</t>
  </si>
  <si>
    <t>9-SGR-G-06</t>
  </si>
  <si>
    <t>9-SGR-G-07</t>
  </si>
  <si>
    <t>Reclamación_Pólizas_Seguro_Automovil</t>
  </si>
  <si>
    <t>Reclamación_Pólizas_Infidelidad_Riesgos_Financieros</t>
  </si>
  <si>
    <t>Reclamación_Pólizas_Responsabilidad_Civil_Extracontractual</t>
  </si>
  <si>
    <t>Reclamación_Pólizas_Manejo_Global_Entidades_Oficiales</t>
  </si>
  <si>
    <t>Reclamación_Pólizas_Todo_Riesgo</t>
  </si>
  <si>
    <t>Reclamación_Pólizas_Transporte_Valores</t>
  </si>
  <si>
    <t>9-SGR-F-01</t>
  </si>
  <si>
    <t>9-SGR-F-02</t>
  </si>
  <si>
    <t>9-SGR-F-03</t>
  </si>
  <si>
    <t>9-SGR-F-04</t>
  </si>
  <si>
    <t>9-SGR-F-05</t>
  </si>
  <si>
    <t>9-SGR-F-06</t>
  </si>
  <si>
    <t>9-SGR-F-07</t>
  </si>
  <si>
    <t>9-SGR-F-08</t>
  </si>
  <si>
    <t>9-SGR-F-09</t>
  </si>
  <si>
    <t>9-SGR-F-10</t>
  </si>
  <si>
    <t>9-SGR-F-11</t>
  </si>
  <si>
    <t>9-SGR-F-12</t>
  </si>
  <si>
    <t>9-SGR-F-13</t>
  </si>
  <si>
    <t>9-SGR-F-14</t>
  </si>
  <si>
    <t>Orden_Entrada_Bien_Inventario</t>
  </si>
  <si>
    <t>Orden_Salida_Bien_Almacen</t>
  </si>
  <si>
    <t>Hoja_inventario</t>
  </si>
  <si>
    <t>Concepto_Técnico_Bienes_TIC</t>
  </si>
  <si>
    <t>Ficha_Técnica_Software_Licencias</t>
  </si>
  <si>
    <t>Inventario_Físico_Estado_vehículo</t>
  </si>
  <si>
    <t>Programación_Salida_Bienes_Almacén</t>
  </si>
  <si>
    <t>Retiro_Temporal_Equipos_Entidad</t>
  </si>
  <si>
    <t>Inventario_Vehículos</t>
  </si>
  <si>
    <t>Registro_Kilometraje_Vehículo</t>
  </si>
  <si>
    <t>Solicitud_Mantenimiento_Vehículos</t>
  </si>
  <si>
    <t>Solicitud_Reparación_Mantenimiento_Infraestructura</t>
  </si>
  <si>
    <t>Acta_entrega_Elementos_Ergonómicos</t>
  </si>
  <si>
    <t>Gestión_Ambiental_Integral</t>
  </si>
  <si>
    <t>9-GAC-P-01</t>
  </si>
  <si>
    <t>Política_Tratamiento_Datos_Personales</t>
  </si>
  <si>
    <t>9-GAC-M-01</t>
  </si>
  <si>
    <t>Metodología_Traducir_Documentos_Lenguaje_Claro</t>
  </si>
  <si>
    <t>9-GAC-L-01</t>
  </si>
  <si>
    <t>Protocolo_Atención_Ciudadano</t>
  </si>
  <si>
    <t>9-GAC-G-01</t>
  </si>
  <si>
    <t>Portafolio_servicios_Atención_Ciudadano</t>
  </si>
  <si>
    <t>9-GAC-F-01</t>
  </si>
  <si>
    <t>9-GAC-F-02</t>
  </si>
  <si>
    <t>9-GAC-F-03</t>
  </si>
  <si>
    <t>Recepción_PQRSFD</t>
  </si>
  <si>
    <t>Control_Visitantes</t>
  </si>
  <si>
    <t>Control_Llamadas_Telefónicas</t>
  </si>
  <si>
    <t>https://bit.ly/3w0Feq8</t>
  </si>
  <si>
    <t>https://bit.ly/37x0R86</t>
  </si>
  <si>
    <t>https://bit.ly/3L1VGe4</t>
  </si>
  <si>
    <t>https://bit.ly/3sn5dpC</t>
  </si>
  <si>
    <t>https://bit.ly/3L092HN</t>
  </si>
  <si>
    <t>https://bit.ly/3KWTYup</t>
  </si>
  <si>
    <t>https://bit.ly/3kYM3m4</t>
  </si>
  <si>
    <t>https://bit.ly/3Pa0yB7</t>
  </si>
  <si>
    <t>https://bit.ly/3PbHC57</t>
  </si>
  <si>
    <t>https://bit.ly/3sOlq7J</t>
  </si>
  <si>
    <t>https://bit.ly/3sOlNPF</t>
  </si>
  <si>
    <t>https://bit.ly/3wiOvcj</t>
  </si>
  <si>
    <t>https://bit.ly/3LfWzA5</t>
  </si>
  <si>
    <t>https://bit.ly/38k4fnk</t>
  </si>
  <si>
    <t>https://bit.ly/393S1iF</t>
  </si>
  <si>
    <t>https://bit.ly/3wj2HBX</t>
  </si>
  <si>
    <t>https://bit.ly/3wbCBAQ</t>
  </si>
  <si>
    <t>https://bit.ly/3FAcN5D</t>
  </si>
  <si>
    <t>https://bit.ly/3w0H6PE</t>
  </si>
  <si>
    <t>https://bit.ly/3wkrhlP</t>
  </si>
  <si>
    <t>https://bit.ly/3L2pLKs</t>
  </si>
  <si>
    <t>https://bit.ly/3NaHxNn</t>
  </si>
  <si>
    <t>https://bit.ly/3Fwwr2q</t>
  </si>
  <si>
    <t>https://bit.ly/38owZLw</t>
  </si>
  <si>
    <t>https://bit.ly/3w0Hxtg</t>
  </si>
  <si>
    <t>https://bit.ly/3L0D1iY</t>
  </si>
  <si>
    <t>https://bit.ly/3FCrKEf</t>
  </si>
  <si>
    <t>https://bit.ly/3yJBWcX</t>
  </si>
  <si>
    <t>https://bit.ly/3l0SiFG</t>
  </si>
  <si>
    <t>https://bit.ly/38kNmZx</t>
  </si>
  <si>
    <t>https://bit.ly/3w3eh5s</t>
  </si>
  <si>
    <t>https://bit.ly/3sn6kWk</t>
  </si>
  <si>
    <t>https://bit.ly/3Masi72</t>
  </si>
  <si>
    <t>https://bit.ly/3yJCaRl</t>
  </si>
  <si>
    <t>https://bit.ly/3L43WKu</t>
  </si>
  <si>
    <t>https://bit.ly/3w0I7XY</t>
  </si>
  <si>
    <t>https://bit.ly/3968O4G</t>
  </si>
  <si>
    <t>https://bit.ly/3L2kF0Z</t>
  </si>
  <si>
    <t>https://bit.ly/3L3S2At</t>
  </si>
  <si>
    <t>https://bit.ly/3wkrWDP</t>
  </si>
  <si>
    <t>https://bit.ly/3FzMxbt</t>
  </si>
  <si>
    <t>https://bit.ly/3L0aPwv</t>
  </si>
  <si>
    <t>https://bit.ly/39bu2xV</t>
  </si>
  <si>
    <t>https://bit.ly/3LfXMY9</t>
  </si>
  <si>
    <t>https://bit.ly/3L3FSYq</t>
  </si>
  <si>
    <t>https://bit.ly/3L3bVb1</t>
  </si>
  <si>
    <t>https://bit.ly/3L0DZvC</t>
  </si>
  <si>
    <t>https://bit.ly/3FwxCPo</t>
  </si>
  <si>
    <t>https://bit.ly/3wjpNbF</t>
  </si>
  <si>
    <t>https://bit.ly/38hpVjO</t>
  </si>
  <si>
    <t>https://bit.ly/3vZE3au</t>
  </si>
  <si>
    <t>10-DJC-G-01</t>
  </si>
  <si>
    <t>Manejo_Control_Procesos_Judiciales_Arbitrajes_Conciliaciones</t>
  </si>
  <si>
    <t>10-DJC-F-01</t>
  </si>
  <si>
    <t>10-DJC-F-02</t>
  </si>
  <si>
    <t>Reporte_Procesos_Conciliaciones_Prejudiciales</t>
  </si>
  <si>
    <t>Reporte_procesos_Judiciales_Arbitrajes_Conciliaciones_Extrajudiciales</t>
  </si>
  <si>
    <t>10-CCA-M-01</t>
  </si>
  <si>
    <t>Manual_Cobro_Coactivo</t>
  </si>
  <si>
    <t>10-CCA-F-01</t>
  </si>
  <si>
    <t>Reporte_Obligaciones</t>
  </si>
  <si>
    <t>Relación_Investigaciones</t>
  </si>
  <si>
    <t>https://bit.ly/3ynwJqW</t>
  </si>
  <si>
    <t>https://bit.ly/3l1MThP</t>
  </si>
  <si>
    <t>https://bit.ly/3l0UGw8</t>
  </si>
  <si>
    <t>https://bit.ly/3N5nQ9z</t>
  </si>
  <si>
    <t>https://bit.ly/3vZoMXm</t>
  </si>
  <si>
    <t>https://bit.ly/3kVM7CT</t>
  </si>
  <si>
    <t>1-PET-F-12</t>
  </si>
  <si>
    <t>Acta_Comité</t>
  </si>
  <si>
    <t>https://bit.ly/3sPUILZ</t>
  </si>
  <si>
    <t>11-GCI-F-01</t>
  </si>
  <si>
    <t>Acta_Reunión</t>
  </si>
  <si>
    <t>https://bit.ly/3wkZe5V</t>
  </si>
  <si>
    <t>12-MYE-L-01</t>
  </si>
  <si>
    <t>Lineamientos_Rendición_Cuentas_CGR</t>
  </si>
  <si>
    <t>https://bit.ly/3L81anA</t>
  </si>
  <si>
    <t>12-MEP-G-01</t>
  </si>
  <si>
    <t>Cargue_Evidencias_Seguimiento_Riesgos</t>
  </si>
  <si>
    <t>https://bit.ly/39HRNOq</t>
  </si>
  <si>
    <t>12-AUI-F-01</t>
  </si>
  <si>
    <t>12-AUI-F-02</t>
  </si>
  <si>
    <t>https://bit.ly/3M4UpUR</t>
  </si>
  <si>
    <t>Plan_Mejoramiento_Auditorias_Internas_Seguimiento</t>
  </si>
  <si>
    <t>Evaluación_Audotoría_Interna</t>
  </si>
  <si>
    <t>https://bit.ly/3yyKOSm</t>
  </si>
  <si>
    <t>Diagnóstico_Territorio</t>
  </si>
  <si>
    <t>10-CDP-F-01</t>
  </si>
  <si>
    <t>Estategia_Gestión_Conocimiento</t>
  </si>
  <si>
    <t>2022/05</t>
  </si>
  <si>
    <t>https://bit.ly/3wzs9Ds</t>
  </si>
  <si>
    <t>LISTADO MAESTRO DE DOCUMENTOS FONDO ADAPTACIÓN</t>
  </si>
  <si>
    <t>https://bit.ly/3wFKbUn</t>
  </si>
  <si>
    <t>6-SST-M-01</t>
  </si>
  <si>
    <t>Programa_Reincorporación_Laboral</t>
  </si>
  <si>
    <t>https://bit.ly/3wFwmp5</t>
  </si>
  <si>
    <t>https://bit.ly/3Gj7wA1</t>
  </si>
  <si>
    <t>MP-9 Gestión de Servicios</t>
  </si>
  <si>
    <t>9.2 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</si>
</sst>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vertical="top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ill="1" applyBorder="1" applyAlignment="1">
      <alignment vertical="top"/>
    </xf>
    <xf numFmtId="0" fontId="0" fillId="3" borderId="1" xfId="0" applyFill="1" applyBorder="1" applyAlignment="1">
      <alignment horizontal="center" vertical="center"/>
    </xf>
    <xf numFmtId="0" fontId="2" fillId="3" borderId="1" xfId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1" xfId="0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0" xfId="1" applyFill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top"/>
    </xf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" borderId="0" xfId="0" applyFill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17" fontId="6" fillId="0" borderId="1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28575</xdr:rowOff>
    </xdr:from>
    <xdr:to>
      <xdr:col>2</xdr:col>
      <xdr:colOff>1993900</xdr:colOff>
      <xdr:row>3</xdr:row>
      <xdr:rowOff>181490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EE00BC5-E533-47D6-9F36-797B58618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6" t="35179" r="3297" b="36563"/>
        <a:stretch/>
      </xdr:blipFill>
      <xdr:spPr>
        <a:xfrm>
          <a:off x="257175" y="219075"/>
          <a:ext cx="2238375" cy="55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pMW5tk" TargetMode="External"/><Relationship Id="rId18" Type="http://schemas.openxmlformats.org/officeDocument/2006/relationships/hyperlink" Target="https://bit.ly/3MrEnFc" TargetMode="External"/><Relationship Id="rId26" Type="http://schemas.openxmlformats.org/officeDocument/2006/relationships/hyperlink" Target="https://bit.ly/3pN5ZLw" TargetMode="External"/><Relationship Id="rId3" Type="http://schemas.openxmlformats.org/officeDocument/2006/relationships/hyperlink" Target="https://bit.ly/3MlAP7x" TargetMode="External"/><Relationship Id="rId21" Type="http://schemas.openxmlformats.org/officeDocument/2006/relationships/hyperlink" Target="https://bit.ly/3sQ9imY" TargetMode="External"/><Relationship Id="rId7" Type="http://schemas.openxmlformats.org/officeDocument/2006/relationships/hyperlink" Target="https://bit.ly/3tzV88A" TargetMode="External"/><Relationship Id="rId12" Type="http://schemas.openxmlformats.org/officeDocument/2006/relationships/hyperlink" Target="https://bit.ly/3Cn4KHF" TargetMode="External"/><Relationship Id="rId17" Type="http://schemas.openxmlformats.org/officeDocument/2006/relationships/hyperlink" Target="https://bit.ly/3MuIlNo" TargetMode="External"/><Relationship Id="rId25" Type="http://schemas.openxmlformats.org/officeDocument/2006/relationships/hyperlink" Target="https://bit.ly/3sTyZTN" TargetMode="External"/><Relationship Id="rId33" Type="http://schemas.openxmlformats.org/officeDocument/2006/relationships/hyperlink" Target="https://bit.ly/3wFwmp5" TargetMode="External"/><Relationship Id="rId2" Type="http://schemas.openxmlformats.org/officeDocument/2006/relationships/hyperlink" Target="https://bit.ly/3KlEEYD" TargetMode="External"/><Relationship Id="rId16" Type="http://schemas.openxmlformats.org/officeDocument/2006/relationships/hyperlink" Target="https://bit.ly/3tA8EJo" TargetMode="External"/><Relationship Id="rId20" Type="http://schemas.openxmlformats.org/officeDocument/2006/relationships/hyperlink" Target="https://bit.ly/3tE6hp0" TargetMode="External"/><Relationship Id="rId29" Type="http://schemas.openxmlformats.org/officeDocument/2006/relationships/hyperlink" Target="https://bit.ly/3E1t7vk" TargetMode="External"/><Relationship Id="rId1" Type="http://schemas.openxmlformats.org/officeDocument/2006/relationships/hyperlink" Target="https://bit.ly/3CaOuty" TargetMode="External"/><Relationship Id="rId6" Type="http://schemas.openxmlformats.org/officeDocument/2006/relationships/hyperlink" Target="https://bit.ly/3HKBEmC" TargetMode="External"/><Relationship Id="rId11" Type="http://schemas.openxmlformats.org/officeDocument/2006/relationships/hyperlink" Target="https://bit.ly/3pLoRKx" TargetMode="External"/><Relationship Id="rId24" Type="http://schemas.openxmlformats.org/officeDocument/2006/relationships/hyperlink" Target="https://bit.ly/36065Z9" TargetMode="External"/><Relationship Id="rId32" Type="http://schemas.openxmlformats.org/officeDocument/2006/relationships/hyperlink" Target="https://bit.ly/3sPUILZ" TargetMode="External"/><Relationship Id="rId5" Type="http://schemas.openxmlformats.org/officeDocument/2006/relationships/hyperlink" Target="https://bit.ly/3Kfvug6" TargetMode="External"/><Relationship Id="rId15" Type="http://schemas.openxmlformats.org/officeDocument/2006/relationships/hyperlink" Target="https://bit.ly/3Cxligs" TargetMode="External"/><Relationship Id="rId23" Type="http://schemas.openxmlformats.org/officeDocument/2006/relationships/hyperlink" Target="https://bit.ly/3HUF7zk" TargetMode="External"/><Relationship Id="rId28" Type="http://schemas.openxmlformats.org/officeDocument/2006/relationships/hyperlink" Target="https://bit.ly/3sSQaVn" TargetMode="External"/><Relationship Id="rId10" Type="http://schemas.openxmlformats.org/officeDocument/2006/relationships/hyperlink" Target="https://bit.ly/3CkdcHG" TargetMode="External"/><Relationship Id="rId19" Type="http://schemas.openxmlformats.org/officeDocument/2006/relationships/hyperlink" Target="https://bit.ly/35ZEqaK" TargetMode="External"/><Relationship Id="rId31" Type="http://schemas.openxmlformats.org/officeDocument/2006/relationships/hyperlink" Target="https://bit.ly/3KHzN4j" TargetMode="External"/><Relationship Id="rId4" Type="http://schemas.openxmlformats.org/officeDocument/2006/relationships/hyperlink" Target="https://bit.ly/3HIqa3f" TargetMode="External"/><Relationship Id="rId9" Type="http://schemas.openxmlformats.org/officeDocument/2006/relationships/hyperlink" Target="https://bit.ly/3hMf8iT" TargetMode="External"/><Relationship Id="rId14" Type="http://schemas.openxmlformats.org/officeDocument/2006/relationships/hyperlink" Target="https://bit.ly/363lhol" TargetMode="External"/><Relationship Id="rId22" Type="http://schemas.openxmlformats.org/officeDocument/2006/relationships/hyperlink" Target="https://bit.ly/3sRmrMo" TargetMode="External"/><Relationship Id="rId27" Type="http://schemas.openxmlformats.org/officeDocument/2006/relationships/hyperlink" Target="https://bit.ly/3vTu7jd" TargetMode="External"/><Relationship Id="rId30" Type="http://schemas.openxmlformats.org/officeDocument/2006/relationships/hyperlink" Target="https://bit.ly/38JmeU7" TargetMode="External"/><Relationship Id="rId8" Type="http://schemas.openxmlformats.org/officeDocument/2006/relationships/hyperlink" Target="https://bit.ly/3pG94wv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3OWkuaF" TargetMode="External"/><Relationship Id="rId21" Type="http://schemas.openxmlformats.org/officeDocument/2006/relationships/hyperlink" Target="https://bit.ly/3kGTvlE" TargetMode="External"/><Relationship Id="rId42" Type="http://schemas.openxmlformats.org/officeDocument/2006/relationships/hyperlink" Target="https://bit.ly/3w70DNe" TargetMode="External"/><Relationship Id="rId47" Type="http://schemas.openxmlformats.org/officeDocument/2006/relationships/hyperlink" Target="https://bit.ly/3OWV392" TargetMode="External"/><Relationship Id="rId63" Type="http://schemas.openxmlformats.org/officeDocument/2006/relationships/hyperlink" Target="https://bit.ly/3ydke0Z" TargetMode="External"/><Relationship Id="rId68" Type="http://schemas.openxmlformats.org/officeDocument/2006/relationships/hyperlink" Target="https://bit.ly/3KWGkI1" TargetMode="External"/><Relationship Id="rId84" Type="http://schemas.openxmlformats.org/officeDocument/2006/relationships/hyperlink" Target="https://bit.ly/39rbFFq" TargetMode="External"/><Relationship Id="rId89" Type="http://schemas.openxmlformats.org/officeDocument/2006/relationships/hyperlink" Target="https://bit.ly/3ylplMu" TargetMode="External"/><Relationship Id="rId16" Type="http://schemas.openxmlformats.org/officeDocument/2006/relationships/hyperlink" Target="https://bit.ly/3saPytE" TargetMode="External"/><Relationship Id="rId11" Type="http://schemas.openxmlformats.org/officeDocument/2006/relationships/hyperlink" Target="https://bit.ly/3ys5MCD" TargetMode="External"/><Relationship Id="rId32" Type="http://schemas.openxmlformats.org/officeDocument/2006/relationships/hyperlink" Target="https://bit.ly/39pTOi7" TargetMode="External"/><Relationship Id="rId37" Type="http://schemas.openxmlformats.org/officeDocument/2006/relationships/hyperlink" Target="https://bit.ly/3w0kI85" TargetMode="External"/><Relationship Id="rId53" Type="http://schemas.openxmlformats.org/officeDocument/2006/relationships/hyperlink" Target="https://bit.ly/38Nn6Hd" TargetMode="External"/><Relationship Id="rId58" Type="http://schemas.openxmlformats.org/officeDocument/2006/relationships/hyperlink" Target="https://bit.ly/3yelZeh" TargetMode="External"/><Relationship Id="rId74" Type="http://schemas.openxmlformats.org/officeDocument/2006/relationships/hyperlink" Target="https://bit.ly/3yeo5Lp" TargetMode="External"/><Relationship Id="rId79" Type="http://schemas.openxmlformats.org/officeDocument/2006/relationships/hyperlink" Target="https://bit.ly/3KIc7fE" TargetMode="External"/><Relationship Id="rId5" Type="http://schemas.openxmlformats.org/officeDocument/2006/relationships/hyperlink" Target="https://bit.ly/3ITVGg8" TargetMode="External"/><Relationship Id="rId90" Type="http://schemas.openxmlformats.org/officeDocument/2006/relationships/hyperlink" Target="https://bit.ly/3KKKr9P" TargetMode="External"/><Relationship Id="rId95" Type="http://schemas.openxmlformats.org/officeDocument/2006/relationships/hyperlink" Target="https://bit.ly/3w3W6ex" TargetMode="External"/><Relationship Id="rId22" Type="http://schemas.openxmlformats.org/officeDocument/2006/relationships/hyperlink" Target="https://bit.ly/3saZKlw" TargetMode="External"/><Relationship Id="rId27" Type="http://schemas.openxmlformats.org/officeDocument/2006/relationships/hyperlink" Target="https://bit.ly/3vHEia3" TargetMode="External"/><Relationship Id="rId43" Type="http://schemas.openxmlformats.org/officeDocument/2006/relationships/hyperlink" Target="https://bit.ly/39GmHqJ" TargetMode="External"/><Relationship Id="rId48" Type="http://schemas.openxmlformats.org/officeDocument/2006/relationships/hyperlink" Target="https://bit.ly/3KCA0VO" TargetMode="External"/><Relationship Id="rId64" Type="http://schemas.openxmlformats.org/officeDocument/2006/relationships/hyperlink" Target="https://bit.ly/3kDyYOD" TargetMode="External"/><Relationship Id="rId69" Type="http://schemas.openxmlformats.org/officeDocument/2006/relationships/hyperlink" Target="https://bit.ly/3vK1Tam" TargetMode="External"/><Relationship Id="rId80" Type="http://schemas.openxmlformats.org/officeDocument/2006/relationships/hyperlink" Target="https://bit.ly/385nQrh" TargetMode="External"/><Relationship Id="rId85" Type="http://schemas.openxmlformats.org/officeDocument/2006/relationships/hyperlink" Target="https://bit.ly/3MNtuNp" TargetMode="External"/><Relationship Id="rId3" Type="http://schemas.openxmlformats.org/officeDocument/2006/relationships/hyperlink" Target="https://bit.ly/3CsGLao" TargetMode="External"/><Relationship Id="rId12" Type="http://schemas.openxmlformats.org/officeDocument/2006/relationships/hyperlink" Target="https://bit.ly/3OQ4PK5" TargetMode="External"/><Relationship Id="rId17" Type="http://schemas.openxmlformats.org/officeDocument/2006/relationships/hyperlink" Target="https://bit.ly/37ddzsy" TargetMode="External"/><Relationship Id="rId25" Type="http://schemas.openxmlformats.org/officeDocument/2006/relationships/hyperlink" Target="https://bit.ly/3vRcekV" TargetMode="External"/><Relationship Id="rId33" Type="http://schemas.openxmlformats.org/officeDocument/2006/relationships/hyperlink" Target="https://bit.ly/3kH98cO" TargetMode="External"/><Relationship Id="rId38" Type="http://schemas.openxmlformats.org/officeDocument/2006/relationships/hyperlink" Target="https://bit.ly/382gGUF" TargetMode="External"/><Relationship Id="rId46" Type="http://schemas.openxmlformats.org/officeDocument/2006/relationships/hyperlink" Target="https://bit.ly/382bjVm" TargetMode="External"/><Relationship Id="rId59" Type="http://schemas.openxmlformats.org/officeDocument/2006/relationships/hyperlink" Target="https://bit.ly/3KKmIGT" TargetMode="External"/><Relationship Id="rId67" Type="http://schemas.openxmlformats.org/officeDocument/2006/relationships/hyperlink" Target="https://bit.ly/3OQ5lYi" TargetMode="External"/><Relationship Id="rId20" Type="http://schemas.openxmlformats.org/officeDocument/2006/relationships/hyperlink" Target="https://bit.ly/3LMVAYU" TargetMode="External"/><Relationship Id="rId41" Type="http://schemas.openxmlformats.org/officeDocument/2006/relationships/hyperlink" Target="https://bit.ly/3OPUPjM" TargetMode="External"/><Relationship Id="rId54" Type="http://schemas.openxmlformats.org/officeDocument/2006/relationships/hyperlink" Target="https://bit.ly/37XOrXj" TargetMode="External"/><Relationship Id="rId62" Type="http://schemas.openxmlformats.org/officeDocument/2006/relationships/hyperlink" Target="https://bit.ly/3LWpWIs" TargetMode="External"/><Relationship Id="rId70" Type="http://schemas.openxmlformats.org/officeDocument/2006/relationships/hyperlink" Target="https://bit.ly/3KCJj8c" TargetMode="External"/><Relationship Id="rId75" Type="http://schemas.openxmlformats.org/officeDocument/2006/relationships/hyperlink" Target="https://bit.ly/3LJeErh" TargetMode="External"/><Relationship Id="rId83" Type="http://schemas.openxmlformats.org/officeDocument/2006/relationships/hyperlink" Target="https://bit.ly/3MNT9FI" TargetMode="External"/><Relationship Id="rId88" Type="http://schemas.openxmlformats.org/officeDocument/2006/relationships/hyperlink" Target="https://bit.ly/3OZai1d" TargetMode="External"/><Relationship Id="rId91" Type="http://schemas.openxmlformats.org/officeDocument/2006/relationships/hyperlink" Target="https://bit.ly/3LJ4TcA" TargetMode="External"/><Relationship Id="rId96" Type="http://schemas.openxmlformats.org/officeDocument/2006/relationships/hyperlink" Target="https://bit.ly/38Nxoaj" TargetMode="External"/><Relationship Id="rId1" Type="http://schemas.openxmlformats.org/officeDocument/2006/relationships/hyperlink" Target="https://bit.ly/3Kqb4RE" TargetMode="External"/><Relationship Id="rId6" Type="http://schemas.openxmlformats.org/officeDocument/2006/relationships/hyperlink" Target="https://bit.ly/3tN4xKi" TargetMode="External"/><Relationship Id="rId15" Type="http://schemas.openxmlformats.org/officeDocument/2006/relationships/hyperlink" Target="https://bit.ly/3OTTwR1" TargetMode="External"/><Relationship Id="rId23" Type="http://schemas.openxmlformats.org/officeDocument/2006/relationships/hyperlink" Target="https://bit.ly/3vG3Owj" TargetMode="External"/><Relationship Id="rId28" Type="http://schemas.openxmlformats.org/officeDocument/2006/relationships/hyperlink" Target="https://bit.ly/3FtZ809" TargetMode="External"/><Relationship Id="rId36" Type="http://schemas.openxmlformats.org/officeDocument/2006/relationships/hyperlink" Target="https://bit.ly/3KDsr0V" TargetMode="External"/><Relationship Id="rId49" Type="http://schemas.openxmlformats.org/officeDocument/2006/relationships/hyperlink" Target="https://bit.ly/3FduRm3" TargetMode="External"/><Relationship Id="rId57" Type="http://schemas.openxmlformats.org/officeDocument/2006/relationships/hyperlink" Target="https://bit.ly/3KOes8x" TargetMode="External"/><Relationship Id="rId10" Type="http://schemas.openxmlformats.org/officeDocument/2006/relationships/hyperlink" Target="https://bit.ly/3kDfWYO" TargetMode="External"/><Relationship Id="rId31" Type="http://schemas.openxmlformats.org/officeDocument/2006/relationships/hyperlink" Target="https://bit.ly/39GlDmJ" TargetMode="External"/><Relationship Id="rId44" Type="http://schemas.openxmlformats.org/officeDocument/2006/relationships/hyperlink" Target="https://bit.ly/3OUOqnr" TargetMode="External"/><Relationship Id="rId52" Type="http://schemas.openxmlformats.org/officeDocument/2006/relationships/hyperlink" Target="https://bit.ly/3vFWbWW" TargetMode="External"/><Relationship Id="rId60" Type="http://schemas.openxmlformats.org/officeDocument/2006/relationships/hyperlink" Target="https://bit.ly/3yhQ1xN" TargetMode="External"/><Relationship Id="rId65" Type="http://schemas.openxmlformats.org/officeDocument/2006/relationships/hyperlink" Target="https://bit.ly/3s8ajpt" TargetMode="External"/><Relationship Id="rId73" Type="http://schemas.openxmlformats.org/officeDocument/2006/relationships/hyperlink" Target="https://bit.ly/3MVs2sx" TargetMode="External"/><Relationship Id="rId78" Type="http://schemas.openxmlformats.org/officeDocument/2006/relationships/hyperlink" Target="https://bit.ly/3KJtRqL" TargetMode="External"/><Relationship Id="rId81" Type="http://schemas.openxmlformats.org/officeDocument/2006/relationships/hyperlink" Target="https://bit.ly/3vIl5VO" TargetMode="External"/><Relationship Id="rId86" Type="http://schemas.openxmlformats.org/officeDocument/2006/relationships/hyperlink" Target="https://bit.ly/389iv1Y" TargetMode="External"/><Relationship Id="rId94" Type="http://schemas.openxmlformats.org/officeDocument/2006/relationships/hyperlink" Target="https://bit.ly/3OTF23w" TargetMode="External"/><Relationship Id="rId99" Type="http://schemas.openxmlformats.org/officeDocument/2006/relationships/hyperlink" Target="https://bit.ly/3OZaJIT" TargetMode="External"/><Relationship Id="rId4" Type="http://schemas.openxmlformats.org/officeDocument/2006/relationships/hyperlink" Target="https://bit.ly/3KskYSR" TargetMode="External"/><Relationship Id="rId9" Type="http://schemas.openxmlformats.org/officeDocument/2006/relationships/hyperlink" Target="https://bit.ly/3tKmo4x" TargetMode="External"/><Relationship Id="rId13" Type="http://schemas.openxmlformats.org/officeDocument/2006/relationships/hyperlink" Target="https://bit.ly/38NMjRH" TargetMode="External"/><Relationship Id="rId18" Type="http://schemas.openxmlformats.org/officeDocument/2006/relationships/hyperlink" Target="https://bit.ly/3sdGqo1" TargetMode="External"/><Relationship Id="rId39" Type="http://schemas.openxmlformats.org/officeDocument/2006/relationships/hyperlink" Target="https://bit.ly/3KCDA28" TargetMode="External"/><Relationship Id="rId34" Type="http://schemas.openxmlformats.org/officeDocument/2006/relationships/hyperlink" Target="https://bit.ly/3FhQf9v" TargetMode="External"/><Relationship Id="rId50" Type="http://schemas.openxmlformats.org/officeDocument/2006/relationships/hyperlink" Target="https://bit.ly/3vIaslS" TargetMode="External"/><Relationship Id="rId55" Type="http://schemas.openxmlformats.org/officeDocument/2006/relationships/hyperlink" Target="https://bit.ly/3kG4ITq" TargetMode="External"/><Relationship Id="rId76" Type="http://schemas.openxmlformats.org/officeDocument/2006/relationships/hyperlink" Target="https://bit.ly/3ylo8Vs" TargetMode="External"/><Relationship Id="rId97" Type="http://schemas.openxmlformats.org/officeDocument/2006/relationships/hyperlink" Target="https://bit.ly/3sbn0Ab" TargetMode="External"/><Relationship Id="rId7" Type="http://schemas.openxmlformats.org/officeDocument/2006/relationships/hyperlink" Target="https://bit.ly/3Kt5RbL" TargetMode="External"/><Relationship Id="rId71" Type="http://schemas.openxmlformats.org/officeDocument/2006/relationships/hyperlink" Target="https://bit.ly/3Fd4894" TargetMode="External"/><Relationship Id="rId92" Type="http://schemas.openxmlformats.org/officeDocument/2006/relationships/hyperlink" Target="https://bit.ly/38NIJqU" TargetMode="External"/><Relationship Id="rId2" Type="http://schemas.openxmlformats.org/officeDocument/2006/relationships/hyperlink" Target="https://bit.ly/3pRlpy7" TargetMode="External"/><Relationship Id="rId29" Type="http://schemas.openxmlformats.org/officeDocument/2006/relationships/hyperlink" Target="https://bit.ly/3vH8nqc" TargetMode="External"/><Relationship Id="rId24" Type="http://schemas.openxmlformats.org/officeDocument/2006/relationships/hyperlink" Target="https://bit.ly/3MTyMXR" TargetMode="External"/><Relationship Id="rId40" Type="http://schemas.openxmlformats.org/officeDocument/2006/relationships/hyperlink" Target="https://bit.ly/3kCkqii" TargetMode="External"/><Relationship Id="rId45" Type="http://schemas.openxmlformats.org/officeDocument/2006/relationships/hyperlink" Target="https://bit.ly/3vJS6B8" TargetMode="External"/><Relationship Id="rId66" Type="http://schemas.openxmlformats.org/officeDocument/2006/relationships/hyperlink" Target="https://bit.ly/384UHwm" TargetMode="External"/><Relationship Id="rId87" Type="http://schemas.openxmlformats.org/officeDocument/2006/relationships/hyperlink" Target="https://bit.ly/3Fi9Q9z" TargetMode="External"/><Relationship Id="rId61" Type="http://schemas.openxmlformats.org/officeDocument/2006/relationships/hyperlink" Target="https://bit.ly/3yeFweO" TargetMode="External"/><Relationship Id="rId82" Type="http://schemas.openxmlformats.org/officeDocument/2006/relationships/hyperlink" Target="https://bit.ly/3sb7ggt" TargetMode="External"/><Relationship Id="rId19" Type="http://schemas.openxmlformats.org/officeDocument/2006/relationships/hyperlink" Target="https://bit.ly/3kGQXE6" TargetMode="External"/><Relationship Id="rId14" Type="http://schemas.openxmlformats.org/officeDocument/2006/relationships/hyperlink" Target="https://bit.ly/3OWVwrB" TargetMode="External"/><Relationship Id="rId30" Type="http://schemas.openxmlformats.org/officeDocument/2006/relationships/hyperlink" Target="https://bit.ly/3ydXXjK" TargetMode="External"/><Relationship Id="rId35" Type="http://schemas.openxmlformats.org/officeDocument/2006/relationships/hyperlink" Target="https://bit.ly/39CD7QO" TargetMode="External"/><Relationship Id="rId56" Type="http://schemas.openxmlformats.org/officeDocument/2006/relationships/hyperlink" Target="https://bit.ly/3KK7bGM" TargetMode="External"/><Relationship Id="rId77" Type="http://schemas.openxmlformats.org/officeDocument/2006/relationships/hyperlink" Target="https://bit.ly/3vGyWMe" TargetMode="External"/><Relationship Id="rId100" Type="http://schemas.openxmlformats.org/officeDocument/2006/relationships/hyperlink" Target="https://bit.ly/3kGfr08" TargetMode="External"/><Relationship Id="rId8" Type="http://schemas.openxmlformats.org/officeDocument/2006/relationships/hyperlink" Target="https://bit.ly/3pOV5Vo" TargetMode="External"/><Relationship Id="rId51" Type="http://schemas.openxmlformats.org/officeDocument/2006/relationships/hyperlink" Target="https://bit.ly/3wasyMy" TargetMode="External"/><Relationship Id="rId72" Type="http://schemas.openxmlformats.org/officeDocument/2006/relationships/hyperlink" Target="https://bit.ly/3w5eBz7" TargetMode="External"/><Relationship Id="rId93" Type="http://schemas.openxmlformats.org/officeDocument/2006/relationships/hyperlink" Target="https://bit.ly/3w6eAuS" TargetMode="External"/><Relationship Id="rId98" Type="http://schemas.openxmlformats.org/officeDocument/2006/relationships/hyperlink" Target="https://bit.ly/3kD0mfV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3M3QLuG" TargetMode="External"/><Relationship Id="rId21" Type="http://schemas.openxmlformats.org/officeDocument/2006/relationships/hyperlink" Target="https://bit.ly/3kLx3Yh" TargetMode="External"/><Relationship Id="rId42" Type="http://schemas.openxmlformats.org/officeDocument/2006/relationships/hyperlink" Target="https://bit.ly/3vLXMdK" TargetMode="External"/><Relationship Id="rId63" Type="http://schemas.openxmlformats.org/officeDocument/2006/relationships/hyperlink" Target="https://bit.ly/3MQ7DVB" TargetMode="External"/><Relationship Id="rId84" Type="http://schemas.openxmlformats.org/officeDocument/2006/relationships/hyperlink" Target="https://bit.ly/3w04NrG" TargetMode="External"/><Relationship Id="rId138" Type="http://schemas.openxmlformats.org/officeDocument/2006/relationships/hyperlink" Target="https://bit.ly/3KW1eGV" TargetMode="External"/><Relationship Id="rId159" Type="http://schemas.openxmlformats.org/officeDocument/2006/relationships/hyperlink" Target="https://bit.ly/37AbMy2" TargetMode="External"/><Relationship Id="rId170" Type="http://schemas.openxmlformats.org/officeDocument/2006/relationships/hyperlink" Target="https://bit.ly/3L1VGe4" TargetMode="External"/><Relationship Id="rId191" Type="http://schemas.openxmlformats.org/officeDocument/2006/relationships/hyperlink" Target="https://bit.ly/38owZLw" TargetMode="External"/><Relationship Id="rId205" Type="http://schemas.openxmlformats.org/officeDocument/2006/relationships/hyperlink" Target="https://bit.ly/3L2kF0Z" TargetMode="External"/><Relationship Id="rId226" Type="http://schemas.openxmlformats.org/officeDocument/2006/relationships/hyperlink" Target="https://bit.ly/3L81anA" TargetMode="External"/><Relationship Id="rId107" Type="http://schemas.openxmlformats.org/officeDocument/2006/relationships/hyperlink" Target="https://bit.ly/3PbSGPu" TargetMode="External"/><Relationship Id="rId11" Type="http://schemas.openxmlformats.org/officeDocument/2006/relationships/hyperlink" Target="https://bit.ly/3LRwvwg" TargetMode="External"/><Relationship Id="rId32" Type="http://schemas.openxmlformats.org/officeDocument/2006/relationships/hyperlink" Target="https://bit.ly/3MQ51Hh" TargetMode="External"/><Relationship Id="rId53" Type="http://schemas.openxmlformats.org/officeDocument/2006/relationships/hyperlink" Target="https://bit.ly/37nWhsY" TargetMode="External"/><Relationship Id="rId74" Type="http://schemas.openxmlformats.org/officeDocument/2006/relationships/hyperlink" Target="https://bit.ly/3spYUSl" TargetMode="External"/><Relationship Id="rId128" Type="http://schemas.openxmlformats.org/officeDocument/2006/relationships/hyperlink" Target="https://bit.ly/3L0hTJB" TargetMode="External"/><Relationship Id="rId149" Type="http://schemas.openxmlformats.org/officeDocument/2006/relationships/hyperlink" Target="https://bit.ly/3sp2mfK" TargetMode="External"/><Relationship Id="rId5" Type="http://schemas.openxmlformats.org/officeDocument/2006/relationships/hyperlink" Target="https://bit.ly/3vIyOfi" TargetMode="External"/><Relationship Id="rId95" Type="http://schemas.openxmlformats.org/officeDocument/2006/relationships/hyperlink" Target="https://bit.ly/3N1dNCj" TargetMode="External"/><Relationship Id="rId160" Type="http://schemas.openxmlformats.org/officeDocument/2006/relationships/hyperlink" Target="https://bit.ly/3yzVBLY" TargetMode="External"/><Relationship Id="rId181" Type="http://schemas.openxmlformats.org/officeDocument/2006/relationships/hyperlink" Target="https://bit.ly/38k4fnk" TargetMode="External"/><Relationship Id="rId216" Type="http://schemas.openxmlformats.org/officeDocument/2006/relationships/hyperlink" Target="https://bit.ly/3wjpNbF" TargetMode="External"/><Relationship Id="rId22" Type="http://schemas.openxmlformats.org/officeDocument/2006/relationships/hyperlink" Target="https://bit.ly/3kGMK2Z" TargetMode="External"/><Relationship Id="rId43" Type="http://schemas.openxmlformats.org/officeDocument/2006/relationships/hyperlink" Target="https://bit.ly/3yg3d6l" TargetMode="External"/><Relationship Id="rId64" Type="http://schemas.openxmlformats.org/officeDocument/2006/relationships/hyperlink" Target="https://bit.ly/3LODK85" TargetMode="External"/><Relationship Id="rId118" Type="http://schemas.openxmlformats.org/officeDocument/2006/relationships/hyperlink" Target="https://bit.ly/3yqiX6Y" TargetMode="External"/><Relationship Id="rId139" Type="http://schemas.openxmlformats.org/officeDocument/2006/relationships/hyperlink" Target="https://bit.ly/3KW1eGV" TargetMode="External"/><Relationship Id="rId85" Type="http://schemas.openxmlformats.org/officeDocument/2006/relationships/hyperlink" Target="https://bit.ly/3kW5uM1" TargetMode="External"/><Relationship Id="rId150" Type="http://schemas.openxmlformats.org/officeDocument/2006/relationships/hyperlink" Target="https://bit.ly/3kXQQnF" TargetMode="External"/><Relationship Id="rId171" Type="http://schemas.openxmlformats.org/officeDocument/2006/relationships/hyperlink" Target="https://bit.ly/3sn5dpC" TargetMode="External"/><Relationship Id="rId192" Type="http://schemas.openxmlformats.org/officeDocument/2006/relationships/hyperlink" Target="https://bit.ly/3w0Hxtg" TargetMode="External"/><Relationship Id="rId206" Type="http://schemas.openxmlformats.org/officeDocument/2006/relationships/hyperlink" Target="https://bit.ly/3L3S2At" TargetMode="External"/><Relationship Id="rId227" Type="http://schemas.openxmlformats.org/officeDocument/2006/relationships/hyperlink" Target="https://bit.ly/39HRNOq" TargetMode="External"/><Relationship Id="rId12" Type="http://schemas.openxmlformats.org/officeDocument/2006/relationships/hyperlink" Target="https://bit.ly/3KKSraW" TargetMode="External"/><Relationship Id="rId33" Type="http://schemas.openxmlformats.org/officeDocument/2006/relationships/hyperlink" Target="https://bit.ly/38566w8" TargetMode="External"/><Relationship Id="rId108" Type="http://schemas.openxmlformats.org/officeDocument/2006/relationships/hyperlink" Target="https://bit.ly/3sq02oR" TargetMode="External"/><Relationship Id="rId129" Type="http://schemas.openxmlformats.org/officeDocument/2006/relationships/hyperlink" Target="https://bit.ly/3sr9GYh" TargetMode="External"/><Relationship Id="rId54" Type="http://schemas.openxmlformats.org/officeDocument/2006/relationships/hyperlink" Target="https://bit.ly/3MPQueL" TargetMode="External"/><Relationship Id="rId75" Type="http://schemas.openxmlformats.org/officeDocument/2006/relationships/hyperlink" Target="https://bit.ly/3vVjWKK" TargetMode="External"/><Relationship Id="rId96" Type="http://schemas.openxmlformats.org/officeDocument/2006/relationships/hyperlink" Target="https://bit.ly/3snbQZ7" TargetMode="External"/><Relationship Id="rId140" Type="http://schemas.openxmlformats.org/officeDocument/2006/relationships/hyperlink" Target="https://bit.ly/3KW1eGV" TargetMode="External"/><Relationship Id="rId161" Type="http://schemas.openxmlformats.org/officeDocument/2006/relationships/hyperlink" Target="https://bit.ly/39ecJww" TargetMode="External"/><Relationship Id="rId182" Type="http://schemas.openxmlformats.org/officeDocument/2006/relationships/hyperlink" Target="https://bit.ly/393S1iF" TargetMode="External"/><Relationship Id="rId217" Type="http://schemas.openxmlformats.org/officeDocument/2006/relationships/hyperlink" Target="https://bit.ly/38hpVjO" TargetMode="External"/><Relationship Id="rId6" Type="http://schemas.openxmlformats.org/officeDocument/2006/relationships/hyperlink" Target="https://bit.ly/3kGnpGy" TargetMode="External"/><Relationship Id="rId23" Type="http://schemas.openxmlformats.org/officeDocument/2006/relationships/hyperlink" Target="https://bit.ly/3sea0cV" TargetMode="External"/><Relationship Id="rId119" Type="http://schemas.openxmlformats.org/officeDocument/2006/relationships/hyperlink" Target="https://bit.ly/38bcgLp" TargetMode="External"/><Relationship Id="rId44" Type="http://schemas.openxmlformats.org/officeDocument/2006/relationships/hyperlink" Target="https://bit.ly/38SSAf4" TargetMode="External"/><Relationship Id="rId65" Type="http://schemas.openxmlformats.org/officeDocument/2006/relationships/hyperlink" Target="https://bit.ly/3MSQvP3" TargetMode="External"/><Relationship Id="rId86" Type="http://schemas.openxmlformats.org/officeDocument/2006/relationships/hyperlink" Target="https://bit.ly/3vXGJp3" TargetMode="External"/><Relationship Id="rId130" Type="http://schemas.openxmlformats.org/officeDocument/2006/relationships/hyperlink" Target="https://bit.ly/3w1TGyr" TargetMode="External"/><Relationship Id="rId151" Type="http://schemas.openxmlformats.org/officeDocument/2006/relationships/hyperlink" Target="https://bit.ly/38mFve1" TargetMode="External"/><Relationship Id="rId172" Type="http://schemas.openxmlformats.org/officeDocument/2006/relationships/hyperlink" Target="https://bit.ly/3L092HN" TargetMode="External"/><Relationship Id="rId193" Type="http://schemas.openxmlformats.org/officeDocument/2006/relationships/hyperlink" Target="https://bit.ly/3L0D1iY" TargetMode="External"/><Relationship Id="rId207" Type="http://schemas.openxmlformats.org/officeDocument/2006/relationships/hyperlink" Target="https://bit.ly/3wkrWDP" TargetMode="External"/><Relationship Id="rId228" Type="http://schemas.openxmlformats.org/officeDocument/2006/relationships/hyperlink" Target="https://bit.ly/3M4UpUR" TargetMode="External"/><Relationship Id="rId13" Type="http://schemas.openxmlformats.org/officeDocument/2006/relationships/hyperlink" Target="https://bit.ly/3w0T62I" TargetMode="External"/><Relationship Id="rId109" Type="http://schemas.openxmlformats.org/officeDocument/2006/relationships/hyperlink" Target="https://bit.ly/3vYjHyt" TargetMode="External"/><Relationship Id="rId34" Type="http://schemas.openxmlformats.org/officeDocument/2006/relationships/hyperlink" Target="https://bit.ly/3yaXmiK" TargetMode="External"/><Relationship Id="rId55" Type="http://schemas.openxmlformats.org/officeDocument/2006/relationships/hyperlink" Target="https://bit.ly/3ym0Ij7" TargetMode="External"/><Relationship Id="rId76" Type="http://schemas.openxmlformats.org/officeDocument/2006/relationships/hyperlink" Target="https://bit.ly/3wFKbUn" TargetMode="External"/><Relationship Id="rId97" Type="http://schemas.openxmlformats.org/officeDocument/2006/relationships/hyperlink" Target="https://bit.ly/3kVEzA6" TargetMode="External"/><Relationship Id="rId120" Type="http://schemas.openxmlformats.org/officeDocument/2006/relationships/hyperlink" Target="https://bit.ly/3KYqXP8" TargetMode="External"/><Relationship Id="rId141" Type="http://schemas.openxmlformats.org/officeDocument/2006/relationships/hyperlink" Target="https://bit.ly/3KW1eGV" TargetMode="External"/><Relationship Id="rId7" Type="http://schemas.openxmlformats.org/officeDocument/2006/relationships/hyperlink" Target="https://bit.ly/3P0T2bF" TargetMode="External"/><Relationship Id="rId162" Type="http://schemas.openxmlformats.org/officeDocument/2006/relationships/hyperlink" Target="https://bit.ly/3spOHp1" TargetMode="External"/><Relationship Id="rId183" Type="http://schemas.openxmlformats.org/officeDocument/2006/relationships/hyperlink" Target="https://bit.ly/3wj2HBX" TargetMode="External"/><Relationship Id="rId218" Type="http://schemas.openxmlformats.org/officeDocument/2006/relationships/hyperlink" Target="https://bit.ly/3vZE3au" TargetMode="External"/><Relationship Id="rId24" Type="http://schemas.openxmlformats.org/officeDocument/2006/relationships/hyperlink" Target="https://bit.ly/38NKDYz" TargetMode="External"/><Relationship Id="rId45" Type="http://schemas.openxmlformats.org/officeDocument/2006/relationships/hyperlink" Target="https://bit.ly/3vJHr9w" TargetMode="External"/><Relationship Id="rId66" Type="http://schemas.openxmlformats.org/officeDocument/2006/relationships/hyperlink" Target="https://bit.ly/3FlsxsY" TargetMode="External"/><Relationship Id="rId87" Type="http://schemas.openxmlformats.org/officeDocument/2006/relationships/hyperlink" Target="https://bit.ly/3kVXnzi" TargetMode="External"/><Relationship Id="rId110" Type="http://schemas.openxmlformats.org/officeDocument/2006/relationships/hyperlink" Target="https://bit.ly/3yonkzc" TargetMode="External"/><Relationship Id="rId131" Type="http://schemas.openxmlformats.org/officeDocument/2006/relationships/hyperlink" Target="https://bit.ly/3L1qo72" TargetMode="External"/><Relationship Id="rId152" Type="http://schemas.openxmlformats.org/officeDocument/2006/relationships/hyperlink" Target="https://bit.ly/3P8Nuft" TargetMode="External"/><Relationship Id="rId173" Type="http://schemas.openxmlformats.org/officeDocument/2006/relationships/hyperlink" Target="https://bit.ly/3KWTYup" TargetMode="External"/><Relationship Id="rId194" Type="http://schemas.openxmlformats.org/officeDocument/2006/relationships/hyperlink" Target="https://bit.ly/3FCrKEf" TargetMode="External"/><Relationship Id="rId208" Type="http://schemas.openxmlformats.org/officeDocument/2006/relationships/hyperlink" Target="https://bit.ly/3FzMxbt" TargetMode="External"/><Relationship Id="rId229" Type="http://schemas.openxmlformats.org/officeDocument/2006/relationships/hyperlink" Target="https://bit.ly/3yyKOSm" TargetMode="External"/><Relationship Id="rId14" Type="http://schemas.openxmlformats.org/officeDocument/2006/relationships/hyperlink" Target="https://bit.ly/3s8qFOT" TargetMode="External"/><Relationship Id="rId35" Type="http://schemas.openxmlformats.org/officeDocument/2006/relationships/hyperlink" Target="https://bit.ly/39tOgDi" TargetMode="External"/><Relationship Id="rId56" Type="http://schemas.openxmlformats.org/officeDocument/2006/relationships/hyperlink" Target="https://bit.ly/3s9WyXB" TargetMode="External"/><Relationship Id="rId77" Type="http://schemas.openxmlformats.org/officeDocument/2006/relationships/hyperlink" Target="https://bit.ly/3kVCynw" TargetMode="External"/><Relationship Id="rId100" Type="http://schemas.openxmlformats.org/officeDocument/2006/relationships/hyperlink" Target="https://bit.ly/3KXK7EW" TargetMode="External"/><Relationship Id="rId8" Type="http://schemas.openxmlformats.org/officeDocument/2006/relationships/hyperlink" Target="https://bit.ly/3KIUZpS" TargetMode="External"/><Relationship Id="rId98" Type="http://schemas.openxmlformats.org/officeDocument/2006/relationships/hyperlink" Target="https://bit.ly/398m20A" TargetMode="External"/><Relationship Id="rId121" Type="http://schemas.openxmlformats.org/officeDocument/2006/relationships/hyperlink" Target="https://bit.ly/3wfX1J5" TargetMode="External"/><Relationship Id="rId142" Type="http://schemas.openxmlformats.org/officeDocument/2006/relationships/hyperlink" Target="https://bit.ly/3kVFaSa" TargetMode="External"/><Relationship Id="rId163" Type="http://schemas.openxmlformats.org/officeDocument/2006/relationships/hyperlink" Target="https://bit.ly/3wlYpcS" TargetMode="External"/><Relationship Id="rId184" Type="http://schemas.openxmlformats.org/officeDocument/2006/relationships/hyperlink" Target="https://bit.ly/3wbCBAQ" TargetMode="External"/><Relationship Id="rId219" Type="http://schemas.openxmlformats.org/officeDocument/2006/relationships/hyperlink" Target="https://bit.ly/3ynwJqW" TargetMode="External"/><Relationship Id="rId230" Type="http://schemas.openxmlformats.org/officeDocument/2006/relationships/hyperlink" Target="https://bit.ly/3wzs9Ds" TargetMode="External"/><Relationship Id="rId25" Type="http://schemas.openxmlformats.org/officeDocument/2006/relationships/hyperlink" Target="https://bit.ly/3yeRHIi" TargetMode="External"/><Relationship Id="rId46" Type="http://schemas.openxmlformats.org/officeDocument/2006/relationships/hyperlink" Target="https://bit.ly/38UibEh" TargetMode="External"/><Relationship Id="rId67" Type="http://schemas.openxmlformats.org/officeDocument/2006/relationships/hyperlink" Target="https://bit.ly/3vLCm0f" TargetMode="External"/><Relationship Id="rId116" Type="http://schemas.openxmlformats.org/officeDocument/2006/relationships/hyperlink" Target="https://bit.ly/3N03fn0" TargetMode="External"/><Relationship Id="rId137" Type="http://schemas.openxmlformats.org/officeDocument/2006/relationships/hyperlink" Target="https://bit.ly/3L2xYyc" TargetMode="External"/><Relationship Id="rId158" Type="http://schemas.openxmlformats.org/officeDocument/2006/relationships/hyperlink" Target="https://bit.ly/38jntcK" TargetMode="External"/><Relationship Id="rId20" Type="http://schemas.openxmlformats.org/officeDocument/2006/relationships/hyperlink" Target="https://bit.ly/3w3eIvg" TargetMode="External"/><Relationship Id="rId41" Type="http://schemas.openxmlformats.org/officeDocument/2006/relationships/hyperlink" Target="https://bit.ly/3sbAjRa" TargetMode="External"/><Relationship Id="rId62" Type="http://schemas.openxmlformats.org/officeDocument/2006/relationships/hyperlink" Target="https://bit.ly/384WnG0" TargetMode="External"/><Relationship Id="rId83" Type="http://schemas.openxmlformats.org/officeDocument/2006/relationships/hyperlink" Target="https://bit.ly/3smGEcg" TargetMode="External"/><Relationship Id="rId88" Type="http://schemas.openxmlformats.org/officeDocument/2006/relationships/hyperlink" Target="https://bit.ly/3FrZZON" TargetMode="External"/><Relationship Id="rId111" Type="http://schemas.openxmlformats.org/officeDocument/2006/relationships/hyperlink" Target="https://bit.ly/397RcVV" TargetMode="External"/><Relationship Id="rId132" Type="http://schemas.openxmlformats.org/officeDocument/2006/relationships/hyperlink" Target="https://bit.ly/3vYGWbA" TargetMode="External"/><Relationship Id="rId153" Type="http://schemas.openxmlformats.org/officeDocument/2006/relationships/hyperlink" Target="https://bit.ly/37w7I1E" TargetMode="External"/><Relationship Id="rId174" Type="http://schemas.openxmlformats.org/officeDocument/2006/relationships/hyperlink" Target="https://bit.ly/3kYM3m4" TargetMode="External"/><Relationship Id="rId179" Type="http://schemas.openxmlformats.org/officeDocument/2006/relationships/hyperlink" Target="https://bit.ly/3wiOvcj" TargetMode="External"/><Relationship Id="rId195" Type="http://schemas.openxmlformats.org/officeDocument/2006/relationships/hyperlink" Target="https://bit.ly/3yJBWcX" TargetMode="External"/><Relationship Id="rId209" Type="http://schemas.openxmlformats.org/officeDocument/2006/relationships/hyperlink" Target="https://bit.ly/3L0aPwv" TargetMode="External"/><Relationship Id="rId190" Type="http://schemas.openxmlformats.org/officeDocument/2006/relationships/hyperlink" Target="https://bit.ly/3Fwwr2q" TargetMode="External"/><Relationship Id="rId204" Type="http://schemas.openxmlformats.org/officeDocument/2006/relationships/hyperlink" Target="https://bit.ly/3968O4G" TargetMode="External"/><Relationship Id="rId220" Type="http://schemas.openxmlformats.org/officeDocument/2006/relationships/hyperlink" Target="https://bit.ly/3l1MThP" TargetMode="External"/><Relationship Id="rId225" Type="http://schemas.openxmlformats.org/officeDocument/2006/relationships/hyperlink" Target="https://bit.ly/3wkZe5V" TargetMode="External"/><Relationship Id="rId15" Type="http://schemas.openxmlformats.org/officeDocument/2006/relationships/hyperlink" Target="https://bit.ly/3Finhq1" TargetMode="External"/><Relationship Id="rId36" Type="http://schemas.openxmlformats.org/officeDocument/2006/relationships/hyperlink" Target="https://bit.ly/3P1riDO" TargetMode="External"/><Relationship Id="rId57" Type="http://schemas.openxmlformats.org/officeDocument/2006/relationships/hyperlink" Target="https://bit.ly/3yirTva" TargetMode="External"/><Relationship Id="rId106" Type="http://schemas.openxmlformats.org/officeDocument/2006/relationships/hyperlink" Target="https://bit.ly/3LY4jHS" TargetMode="External"/><Relationship Id="rId127" Type="http://schemas.openxmlformats.org/officeDocument/2006/relationships/hyperlink" Target="https://bit.ly/3vWEvGp" TargetMode="External"/><Relationship Id="rId10" Type="http://schemas.openxmlformats.org/officeDocument/2006/relationships/hyperlink" Target="https://bit.ly/3FgOeL5" TargetMode="External"/><Relationship Id="rId31" Type="http://schemas.openxmlformats.org/officeDocument/2006/relationships/hyperlink" Target="https://bit.ly/38UegY5" TargetMode="External"/><Relationship Id="rId52" Type="http://schemas.openxmlformats.org/officeDocument/2006/relationships/hyperlink" Target="https://bit.ly/3yg4eLH" TargetMode="External"/><Relationship Id="rId73" Type="http://schemas.openxmlformats.org/officeDocument/2006/relationships/hyperlink" Target="https://bit.ly/38TqoIS" TargetMode="External"/><Relationship Id="rId78" Type="http://schemas.openxmlformats.org/officeDocument/2006/relationships/hyperlink" Target="https://bit.ly/3ymwhcx" TargetMode="External"/><Relationship Id="rId94" Type="http://schemas.openxmlformats.org/officeDocument/2006/relationships/hyperlink" Target="https://bit.ly/3P7W7H2" TargetMode="External"/><Relationship Id="rId99" Type="http://schemas.openxmlformats.org/officeDocument/2006/relationships/hyperlink" Target="https://bit.ly/37zPM6s" TargetMode="External"/><Relationship Id="rId101" Type="http://schemas.openxmlformats.org/officeDocument/2006/relationships/hyperlink" Target="https://bit.ly/3Fw097B" TargetMode="External"/><Relationship Id="rId122" Type="http://schemas.openxmlformats.org/officeDocument/2006/relationships/hyperlink" Target="https://bit.ly/3snYhIT" TargetMode="External"/><Relationship Id="rId143" Type="http://schemas.openxmlformats.org/officeDocument/2006/relationships/hyperlink" Target="https://bit.ly/3MZ4kvg" TargetMode="External"/><Relationship Id="rId148" Type="http://schemas.openxmlformats.org/officeDocument/2006/relationships/hyperlink" Target="https://bit.ly/3yujsNq" TargetMode="External"/><Relationship Id="rId164" Type="http://schemas.openxmlformats.org/officeDocument/2006/relationships/hyperlink" Target="https://bit.ly/3L31qUZ" TargetMode="External"/><Relationship Id="rId169" Type="http://schemas.openxmlformats.org/officeDocument/2006/relationships/hyperlink" Target="https://bit.ly/37x0R86" TargetMode="External"/><Relationship Id="rId185" Type="http://schemas.openxmlformats.org/officeDocument/2006/relationships/hyperlink" Target="https://bit.ly/3FAcN5D" TargetMode="External"/><Relationship Id="rId4" Type="http://schemas.openxmlformats.org/officeDocument/2006/relationships/hyperlink" Target="https://bit.ly/3KJu1yk" TargetMode="External"/><Relationship Id="rId9" Type="http://schemas.openxmlformats.org/officeDocument/2006/relationships/hyperlink" Target="https://bit.ly/39DQrV5" TargetMode="External"/><Relationship Id="rId180" Type="http://schemas.openxmlformats.org/officeDocument/2006/relationships/hyperlink" Target="https://bit.ly/3LfWzA5" TargetMode="External"/><Relationship Id="rId210" Type="http://schemas.openxmlformats.org/officeDocument/2006/relationships/hyperlink" Target="https://bit.ly/39bu2xV" TargetMode="External"/><Relationship Id="rId215" Type="http://schemas.openxmlformats.org/officeDocument/2006/relationships/hyperlink" Target="https://bit.ly/3FwxCPo" TargetMode="External"/><Relationship Id="rId26" Type="http://schemas.openxmlformats.org/officeDocument/2006/relationships/hyperlink" Target="https://bit.ly/3KN3fVR" TargetMode="External"/><Relationship Id="rId231" Type="http://schemas.openxmlformats.org/officeDocument/2006/relationships/hyperlink" Target="https://bit.ly/3Gj7wA1" TargetMode="External"/><Relationship Id="rId47" Type="http://schemas.openxmlformats.org/officeDocument/2006/relationships/hyperlink" Target="https://bit.ly/3vIgbrU" TargetMode="External"/><Relationship Id="rId68" Type="http://schemas.openxmlformats.org/officeDocument/2006/relationships/hyperlink" Target="https://bit.ly/3vVdNyh" TargetMode="External"/><Relationship Id="rId89" Type="http://schemas.openxmlformats.org/officeDocument/2006/relationships/hyperlink" Target="https://bit.ly/39SDsz3" TargetMode="External"/><Relationship Id="rId112" Type="http://schemas.openxmlformats.org/officeDocument/2006/relationships/hyperlink" Target="https://bit.ly/3wiP2uL" TargetMode="External"/><Relationship Id="rId133" Type="http://schemas.openxmlformats.org/officeDocument/2006/relationships/hyperlink" Target="https://bit.ly/37w1Bua" TargetMode="External"/><Relationship Id="rId154" Type="http://schemas.openxmlformats.org/officeDocument/2006/relationships/hyperlink" Target="https://bit.ly/3spTG8S" TargetMode="External"/><Relationship Id="rId175" Type="http://schemas.openxmlformats.org/officeDocument/2006/relationships/hyperlink" Target="https://bit.ly/3Pa0yB7" TargetMode="External"/><Relationship Id="rId196" Type="http://schemas.openxmlformats.org/officeDocument/2006/relationships/hyperlink" Target="https://bit.ly/3l0SiFG" TargetMode="External"/><Relationship Id="rId200" Type="http://schemas.openxmlformats.org/officeDocument/2006/relationships/hyperlink" Target="https://bit.ly/3Masi72" TargetMode="External"/><Relationship Id="rId16" Type="http://schemas.openxmlformats.org/officeDocument/2006/relationships/hyperlink" Target="https://bit.ly/38QUmx7" TargetMode="External"/><Relationship Id="rId221" Type="http://schemas.openxmlformats.org/officeDocument/2006/relationships/hyperlink" Target="https://bit.ly/3l0UGw8" TargetMode="External"/><Relationship Id="rId37" Type="http://schemas.openxmlformats.org/officeDocument/2006/relationships/hyperlink" Target="https://bit.ly/3vNVR8F" TargetMode="External"/><Relationship Id="rId58" Type="http://schemas.openxmlformats.org/officeDocument/2006/relationships/hyperlink" Target="https://bit.ly/3vOcyko" TargetMode="External"/><Relationship Id="rId79" Type="http://schemas.openxmlformats.org/officeDocument/2006/relationships/hyperlink" Target="https://bit.ly/3Fw5jAP" TargetMode="External"/><Relationship Id="rId102" Type="http://schemas.openxmlformats.org/officeDocument/2006/relationships/hyperlink" Target="https://bit.ly/3kTchpN" TargetMode="External"/><Relationship Id="rId123" Type="http://schemas.openxmlformats.org/officeDocument/2006/relationships/hyperlink" Target="https://bit.ly/3kSgQkf" TargetMode="External"/><Relationship Id="rId144" Type="http://schemas.openxmlformats.org/officeDocument/2006/relationships/hyperlink" Target="https://bit.ly/3kZYLRe" TargetMode="External"/><Relationship Id="rId90" Type="http://schemas.openxmlformats.org/officeDocument/2006/relationships/hyperlink" Target="https://bit.ly/3kS4fgX" TargetMode="External"/><Relationship Id="rId165" Type="http://schemas.openxmlformats.org/officeDocument/2006/relationships/hyperlink" Target="https://bit.ly/3P92pGp" TargetMode="External"/><Relationship Id="rId186" Type="http://schemas.openxmlformats.org/officeDocument/2006/relationships/hyperlink" Target="https://bit.ly/3w0H6PE" TargetMode="External"/><Relationship Id="rId211" Type="http://schemas.openxmlformats.org/officeDocument/2006/relationships/hyperlink" Target="https://bit.ly/3LfXMY9" TargetMode="External"/><Relationship Id="rId232" Type="http://schemas.openxmlformats.org/officeDocument/2006/relationships/hyperlink" Target="https://bit.ly/3FjihSc" TargetMode="External"/><Relationship Id="rId27" Type="http://schemas.openxmlformats.org/officeDocument/2006/relationships/hyperlink" Target="https://bit.ly/3KGkRCU" TargetMode="External"/><Relationship Id="rId48" Type="http://schemas.openxmlformats.org/officeDocument/2006/relationships/hyperlink" Target="https://bit.ly/3FxZvH3" TargetMode="External"/><Relationship Id="rId69" Type="http://schemas.openxmlformats.org/officeDocument/2006/relationships/hyperlink" Target="https://bit.ly/3P21ZRY" TargetMode="External"/><Relationship Id="rId113" Type="http://schemas.openxmlformats.org/officeDocument/2006/relationships/hyperlink" Target="https://bit.ly/37tmA0K" TargetMode="External"/><Relationship Id="rId134" Type="http://schemas.openxmlformats.org/officeDocument/2006/relationships/hyperlink" Target="https://bit.ly/3N0QFE0" TargetMode="External"/><Relationship Id="rId80" Type="http://schemas.openxmlformats.org/officeDocument/2006/relationships/hyperlink" Target="https://bit.ly/3vY2d5p" TargetMode="External"/><Relationship Id="rId155" Type="http://schemas.openxmlformats.org/officeDocument/2006/relationships/hyperlink" Target="https://bit.ly/3FxvxTi" TargetMode="External"/><Relationship Id="rId176" Type="http://schemas.openxmlformats.org/officeDocument/2006/relationships/hyperlink" Target="https://bit.ly/3PbHC57" TargetMode="External"/><Relationship Id="rId197" Type="http://schemas.openxmlformats.org/officeDocument/2006/relationships/hyperlink" Target="https://bit.ly/38kNmZx" TargetMode="External"/><Relationship Id="rId201" Type="http://schemas.openxmlformats.org/officeDocument/2006/relationships/hyperlink" Target="https://bit.ly/3yJCaRl" TargetMode="External"/><Relationship Id="rId222" Type="http://schemas.openxmlformats.org/officeDocument/2006/relationships/hyperlink" Target="https://bit.ly/3N5nQ9z" TargetMode="External"/><Relationship Id="rId17" Type="http://schemas.openxmlformats.org/officeDocument/2006/relationships/hyperlink" Target="https://bit.ly/3kLwkGx" TargetMode="External"/><Relationship Id="rId38" Type="http://schemas.openxmlformats.org/officeDocument/2006/relationships/hyperlink" Target="https://bit.ly/37heisG" TargetMode="External"/><Relationship Id="rId59" Type="http://schemas.openxmlformats.org/officeDocument/2006/relationships/hyperlink" Target="https://bit.ly/3LMPUyn" TargetMode="External"/><Relationship Id="rId103" Type="http://schemas.openxmlformats.org/officeDocument/2006/relationships/hyperlink" Target="https://bit.ly/38lxdTE" TargetMode="External"/><Relationship Id="rId124" Type="http://schemas.openxmlformats.org/officeDocument/2006/relationships/hyperlink" Target="https://bit.ly/37ttAuw" TargetMode="External"/><Relationship Id="rId70" Type="http://schemas.openxmlformats.org/officeDocument/2006/relationships/hyperlink" Target="https://bit.ly/3vIh7MW" TargetMode="External"/><Relationship Id="rId91" Type="http://schemas.openxmlformats.org/officeDocument/2006/relationships/hyperlink" Target="https://bit.ly/3sqo7Mu" TargetMode="External"/><Relationship Id="rId145" Type="http://schemas.openxmlformats.org/officeDocument/2006/relationships/hyperlink" Target="https://bit.ly/3P9ihZr" TargetMode="External"/><Relationship Id="rId166" Type="http://schemas.openxmlformats.org/officeDocument/2006/relationships/hyperlink" Target="https://bit.ly/3wdagtU" TargetMode="External"/><Relationship Id="rId187" Type="http://schemas.openxmlformats.org/officeDocument/2006/relationships/hyperlink" Target="https://bit.ly/3wkrhlP" TargetMode="External"/><Relationship Id="rId1" Type="http://schemas.openxmlformats.org/officeDocument/2006/relationships/hyperlink" Target="https://bit.ly/3saIgWs" TargetMode="External"/><Relationship Id="rId212" Type="http://schemas.openxmlformats.org/officeDocument/2006/relationships/hyperlink" Target="https://bit.ly/3L3FSYq" TargetMode="External"/><Relationship Id="rId28" Type="http://schemas.openxmlformats.org/officeDocument/2006/relationships/hyperlink" Target="https://bit.ly/3855KWk" TargetMode="External"/><Relationship Id="rId49" Type="http://schemas.openxmlformats.org/officeDocument/2006/relationships/hyperlink" Target="https://bit.ly/3vVcHm9" TargetMode="External"/><Relationship Id="rId114" Type="http://schemas.openxmlformats.org/officeDocument/2006/relationships/hyperlink" Target="https://bit.ly/3N7JJoR" TargetMode="External"/><Relationship Id="rId60" Type="http://schemas.openxmlformats.org/officeDocument/2006/relationships/hyperlink" Target="https://bit.ly/3FhrrP0" TargetMode="External"/><Relationship Id="rId81" Type="http://schemas.openxmlformats.org/officeDocument/2006/relationships/hyperlink" Target="https://bit.ly/3yqBgcf" TargetMode="External"/><Relationship Id="rId135" Type="http://schemas.openxmlformats.org/officeDocument/2006/relationships/hyperlink" Target="https://bit.ly/3vYhAL8" TargetMode="External"/><Relationship Id="rId156" Type="http://schemas.openxmlformats.org/officeDocument/2006/relationships/hyperlink" Target="https://bit.ly/3MeY7eA" TargetMode="External"/><Relationship Id="rId177" Type="http://schemas.openxmlformats.org/officeDocument/2006/relationships/hyperlink" Target="https://bit.ly/3sOlq7J" TargetMode="External"/><Relationship Id="rId198" Type="http://schemas.openxmlformats.org/officeDocument/2006/relationships/hyperlink" Target="https://bit.ly/3w3eh5s" TargetMode="External"/><Relationship Id="rId202" Type="http://schemas.openxmlformats.org/officeDocument/2006/relationships/hyperlink" Target="https://bit.ly/3L43WKu" TargetMode="External"/><Relationship Id="rId223" Type="http://schemas.openxmlformats.org/officeDocument/2006/relationships/hyperlink" Target="https://bit.ly/3vZoMXm" TargetMode="External"/><Relationship Id="rId18" Type="http://schemas.openxmlformats.org/officeDocument/2006/relationships/hyperlink" Target="https://bit.ly/38QUqNn" TargetMode="External"/><Relationship Id="rId39" Type="http://schemas.openxmlformats.org/officeDocument/2006/relationships/hyperlink" Target="https://bit.ly/3Fk0gD9" TargetMode="External"/><Relationship Id="rId50" Type="http://schemas.openxmlformats.org/officeDocument/2006/relationships/hyperlink" Target="https://bit.ly/3kH2nHE" TargetMode="External"/><Relationship Id="rId104" Type="http://schemas.openxmlformats.org/officeDocument/2006/relationships/hyperlink" Target="https://bit.ly/3KWZJbK" TargetMode="External"/><Relationship Id="rId125" Type="http://schemas.openxmlformats.org/officeDocument/2006/relationships/hyperlink" Target="https://bit.ly/3sp39xf" TargetMode="External"/><Relationship Id="rId146" Type="http://schemas.openxmlformats.org/officeDocument/2006/relationships/hyperlink" Target="https://bit.ly/3ssdDMp" TargetMode="External"/><Relationship Id="rId167" Type="http://schemas.openxmlformats.org/officeDocument/2006/relationships/hyperlink" Target="https://bit.ly/37Acpro" TargetMode="External"/><Relationship Id="rId188" Type="http://schemas.openxmlformats.org/officeDocument/2006/relationships/hyperlink" Target="https://bit.ly/3L2pLKs" TargetMode="External"/><Relationship Id="rId71" Type="http://schemas.openxmlformats.org/officeDocument/2006/relationships/hyperlink" Target="https://bit.ly/37ho3ak" TargetMode="External"/><Relationship Id="rId92" Type="http://schemas.openxmlformats.org/officeDocument/2006/relationships/hyperlink" Target="https://bit.ly/38ezy2R" TargetMode="External"/><Relationship Id="rId213" Type="http://schemas.openxmlformats.org/officeDocument/2006/relationships/hyperlink" Target="https://bit.ly/3L3bVb1" TargetMode="External"/><Relationship Id="rId2" Type="http://schemas.openxmlformats.org/officeDocument/2006/relationships/hyperlink" Target="https://bit.ly/3FfeO70" TargetMode="External"/><Relationship Id="rId29" Type="http://schemas.openxmlformats.org/officeDocument/2006/relationships/hyperlink" Target="https://bit.ly/38WCNvW" TargetMode="External"/><Relationship Id="rId40" Type="http://schemas.openxmlformats.org/officeDocument/2006/relationships/hyperlink" Target="https://bit.ly/3w9QBLi" TargetMode="External"/><Relationship Id="rId115" Type="http://schemas.openxmlformats.org/officeDocument/2006/relationships/hyperlink" Target="https://bit.ly/3yxCpOW" TargetMode="External"/><Relationship Id="rId136" Type="http://schemas.openxmlformats.org/officeDocument/2006/relationships/hyperlink" Target="https://bit.ly/3PdAghB" TargetMode="External"/><Relationship Id="rId157" Type="http://schemas.openxmlformats.org/officeDocument/2006/relationships/hyperlink" Target="https://bit.ly/3w0IxxE" TargetMode="External"/><Relationship Id="rId178" Type="http://schemas.openxmlformats.org/officeDocument/2006/relationships/hyperlink" Target="https://bit.ly/3sOlNPF" TargetMode="External"/><Relationship Id="rId61" Type="http://schemas.openxmlformats.org/officeDocument/2006/relationships/hyperlink" Target="https://bit.ly/3kGGPLx" TargetMode="External"/><Relationship Id="rId82" Type="http://schemas.openxmlformats.org/officeDocument/2006/relationships/hyperlink" Target="https://bit.ly/3vZj8Eo" TargetMode="External"/><Relationship Id="rId199" Type="http://schemas.openxmlformats.org/officeDocument/2006/relationships/hyperlink" Target="https://bit.ly/3sn6kWk" TargetMode="External"/><Relationship Id="rId203" Type="http://schemas.openxmlformats.org/officeDocument/2006/relationships/hyperlink" Target="https://bit.ly/3w0I7XY" TargetMode="External"/><Relationship Id="rId19" Type="http://schemas.openxmlformats.org/officeDocument/2006/relationships/hyperlink" Target="https://bit.ly/3OWIryB" TargetMode="External"/><Relationship Id="rId224" Type="http://schemas.openxmlformats.org/officeDocument/2006/relationships/hyperlink" Target="https://bit.ly/3kVM7CT" TargetMode="External"/><Relationship Id="rId30" Type="http://schemas.openxmlformats.org/officeDocument/2006/relationships/hyperlink" Target="https://bit.ly/37nSax2" TargetMode="External"/><Relationship Id="rId105" Type="http://schemas.openxmlformats.org/officeDocument/2006/relationships/hyperlink" Target="https://bit.ly/3vWW4pS" TargetMode="External"/><Relationship Id="rId126" Type="http://schemas.openxmlformats.org/officeDocument/2006/relationships/hyperlink" Target="https://bit.ly/39PLN6s" TargetMode="External"/><Relationship Id="rId147" Type="http://schemas.openxmlformats.org/officeDocument/2006/relationships/hyperlink" Target="https://bit.ly/3l0O4hv" TargetMode="External"/><Relationship Id="rId168" Type="http://schemas.openxmlformats.org/officeDocument/2006/relationships/hyperlink" Target="https://bit.ly/3w0Feq8" TargetMode="External"/><Relationship Id="rId51" Type="http://schemas.openxmlformats.org/officeDocument/2006/relationships/hyperlink" Target="https://bit.ly/3NaBpET" TargetMode="External"/><Relationship Id="rId72" Type="http://schemas.openxmlformats.org/officeDocument/2006/relationships/hyperlink" Target="https://bit.ly/3PaYuJk" TargetMode="External"/><Relationship Id="rId93" Type="http://schemas.openxmlformats.org/officeDocument/2006/relationships/hyperlink" Target="https://bit.ly/3sk4pSo" TargetMode="External"/><Relationship Id="rId189" Type="http://schemas.openxmlformats.org/officeDocument/2006/relationships/hyperlink" Target="https://bit.ly/3NaHxNn" TargetMode="External"/><Relationship Id="rId3" Type="http://schemas.openxmlformats.org/officeDocument/2006/relationships/hyperlink" Target="https://bit.ly/3sbnhDg" TargetMode="External"/><Relationship Id="rId214" Type="http://schemas.openxmlformats.org/officeDocument/2006/relationships/hyperlink" Target="https://bit.ly/3L0DZv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0E65-AF63-4F57-AD95-A2DD1E479505}">
  <sheetPr codeName="Hoja1">
    <pageSetUpPr fitToPage="1"/>
  </sheetPr>
  <dimension ref="A1:N368"/>
  <sheetViews>
    <sheetView tabSelected="1" view="pageBreakPreview" zoomScale="115" zoomScaleNormal="100" zoomScaleSheetLayoutView="115" workbookViewId="0">
      <pane ySplit="6" topLeftCell="A334" activePane="bottomLeft" state="frozen"/>
      <selection pane="bottomLeft" activeCell="C334" sqref="C334"/>
    </sheetView>
  </sheetViews>
  <sheetFormatPr baseColWidth="10" defaultColWidth="0" defaultRowHeight="15" zeroHeight="1" x14ac:dyDescent="0.25"/>
  <cols>
    <col min="1" max="1" width="0.85546875" style="42" customWidth="1"/>
    <col min="2" max="2" width="5.42578125" style="42" customWidth="1"/>
    <col min="3" max="3" width="46.85546875" style="42" customWidth="1"/>
    <col min="4" max="4" width="70.28515625" style="42" customWidth="1"/>
    <col min="5" max="5" width="16.140625" style="42" bestFit="1" customWidth="1"/>
    <col min="6" max="6" width="15.42578125" style="43" customWidth="1"/>
    <col min="7" max="7" width="58.42578125" style="42" customWidth="1"/>
    <col min="8" max="8" width="11.42578125" style="44" customWidth="1"/>
    <col min="9" max="9" width="13.5703125" style="44" bestFit="1" customWidth="1"/>
    <col min="10" max="10" width="11.42578125" style="42" customWidth="1"/>
    <col min="11" max="12" width="13.28515625" style="43" customWidth="1"/>
    <col min="13" max="13" width="1.140625" style="42" customWidth="1"/>
    <col min="14" max="16384" width="11.42578125" style="42" hidden="1"/>
  </cols>
  <sheetData>
    <row r="1" spans="1:12" ht="5.25" customHeight="1" thickBot="1" x14ac:dyDescent="0.3"/>
    <row r="2" spans="1:12" ht="15.75" customHeight="1" x14ac:dyDescent="0.25">
      <c r="B2" s="68"/>
      <c r="C2" s="69"/>
      <c r="D2" s="75" t="s">
        <v>1304</v>
      </c>
      <c r="E2" s="75"/>
      <c r="F2" s="75"/>
      <c r="G2" s="75"/>
      <c r="H2" s="75"/>
      <c r="I2" s="75"/>
      <c r="J2" s="75"/>
      <c r="K2" s="45" t="s">
        <v>2</v>
      </c>
      <c r="L2" s="46" t="s">
        <v>184</v>
      </c>
    </row>
    <row r="3" spans="1:12" ht="15.75" customHeight="1" x14ac:dyDescent="0.25">
      <c r="B3" s="70"/>
      <c r="C3" s="71"/>
      <c r="D3" s="76"/>
      <c r="E3" s="76"/>
      <c r="F3" s="76"/>
      <c r="G3" s="76"/>
      <c r="H3" s="76"/>
      <c r="I3" s="76"/>
      <c r="J3" s="76"/>
      <c r="K3" s="47" t="s">
        <v>4</v>
      </c>
      <c r="L3" s="48" t="s">
        <v>68</v>
      </c>
    </row>
    <row r="4" spans="1:12" ht="15.75" customHeight="1" thickBot="1" x14ac:dyDescent="0.3">
      <c r="B4" s="72"/>
      <c r="C4" s="73"/>
      <c r="D4" s="77"/>
      <c r="E4" s="77"/>
      <c r="F4" s="77"/>
      <c r="G4" s="77"/>
      <c r="H4" s="77"/>
      <c r="I4" s="77"/>
      <c r="J4" s="77"/>
      <c r="K4" s="49" t="s">
        <v>125</v>
      </c>
      <c r="L4" s="50">
        <v>44682</v>
      </c>
    </row>
    <row r="5" spans="1:12" ht="3.75" customHeight="1" x14ac:dyDescent="0.25">
      <c r="C5" s="74"/>
      <c r="D5" s="74"/>
    </row>
    <row r="6" spans="1:12" s="51" customFormat="1" ht="21" customHeight="1" x14ac:dyDescent="0.25">
      <c r="B6" s="52" t="s">
        <v>0</v>
      </c>
      <c r="C6" s="52" t="s">
        <v>6</v>
      </c>
      <c r="D6" s="52" t="s">
        <v>7</v>
      </c>
      <c r="E6" s="52" t="s">
        <v>1</v>
      </c>
      <c r="F6" s="53" t="s">
        <v>2</v>
      </c>
      <c r="G6" s="52" t="s">
        <v>3</v>
      </c>
      <c r="H6" s="52" t="s">
        <v>4</v>
      </c>
      <c r="I6" s="52" t="s">
        <v>125</v>
      </c>
      <c r="J6" s="52" t="s">
        <v>5</v>
      </c>
      <c r="K6" s="78" t="s">
        <v>269</v>
      </c>
      <c r="L6" s="78"/>
    </row>
    <row r="7" spans="1:12" s="51" customFormat="1" ht="21" customHeight="1" x14ac:dyDescent="0.25">
      <c r="B7" s="54">
        <v>1</v>
      </c>
      <c r="C7" s="55" t="s">
        <v>9</v>
      </c>
      <c r="D7" s="55" t="s">
        <v>13</v>
      </c>
      <c r="E7" s="56" t="s">
        <v>58</v>
      </c>
      <c r="F7" s="57" t="str">
        <f>+Estratégicos!F8</f>
        <v>1-PET-P-01</v>
      </c>
      <c r="G7" s="57" t="str">
        <f>+VLOOKUP(F7,Estratégicos!$F$2:$G$200,2,0)</f>
        <v>Política_Gestión_Calidad</v>
      </c>
      <c r="H7" s="38" t="s">
        <v>66</v>
      </c>
      <c r="I7" s="58" t="str">
        <f>+VLOOKUP(H7,Estratégicos!H8:K12,2,0)</f>
        <v>2019/11</v>
      </c>
      <c r="J7" s="58" t="str">
        <f>+VLOOKUP(H7,Estratégicos!H8:K12,3,0)</f>
        <v>Vigente</v>
      </c>
      <c r="K7" s="66" t="str">
        <f>+IF(J7="Vigente",Estratégicos!K12,"Solicitar archivo a Planeación")</f>
        <v>https://bit.ly/3KHzN4j</v>
      </c>
      <c r="L7" s="66"/>
    </row>
    <row r="8" spans="1:12" s="51" customFormat="1" ht="21" customHeight="1" x14ac:dyDescent="0.25">
      <c r="A8" s="59"/>
      <c r="B8" s="54">
        <v>2</v>
      </c>
      <c r="C8" s="55" t="s">
        <v>9</v>
      </c>
      <c r="D8" s="55" t="s">
        <v>13</v>
      </c>
      <c r="E8" s="56" t="s">
        <v>58</v>
      </c>
      <c r="F8" s="57" t="str">
        <f>+Estratégicos!F2</f>
        <v>1-PET-P-02</v>
      </c>
      <c r="G8" s="57" t="str">
        <f>+VLOOKUP(F8,Estratégicos!$F$2:$G$200,2,0)</f>
        <v>Política_Gestión_Riesgo</v>
      </c>
      <c r="H8" s="39" t="s">
        <v>67</v>
      </c>
      <c r="I8" s="58" t="str">
        <f>+VLOOKUP(H8,Estratégicos!$H$2:$K$21,2,0)</f>
        <v>2021/05</v>
      </c>
      <c r="J8" s="58" t="str">
        <f>+VLOOKUP(H8,Estratégicos!$H$2:$K$7,3,0)</f>
        <v>Vigente</v>
      </c>
      <c r="K8" s="66" t="str">
        <f>+IF(J8="Vigente",Estratégicos!K7,"Solicitar archivo a Planeación")</f>
        <v>https://bit.ly/3KlEEYD</v>
      </c>
      <c r="L8" s="66"/>
    </row>
    <row r="9" spans="1:12" s="51" customFormat="1" ht="21" customHeight="1" x14ac:dyDescent="0.25">
      <c r="A9" s="59"/>
      <c r="B9" s="54">
        <v>3</v>
      </c>
      <c r="C9" s="55" t="s">
        <v>9</v>
      </c>
      <c r="D9" s="55" t="s">
        <v>13</v>
      </c>
      <c r="E9" s="56" t="s">
        <v>58</v>
      </c>
      <c r="F9" s="57" t="str">
        <f>+Estratégicos!F13</f>
        <v>1-PET-P-03</v>
      </c>
      <c r="G9" s="57" t="str">
        <f>+VLOOKUP(F9,Estratégicos!$F$2:$G$200,2,0)</f>
        <v>Política_Gestión_Resultados</v>
      </c>
      <c r="H9" s="39" t="s">
        <v>68</v>
      </c>
      <c r="I9" s="58" t="str">
        <f>+VLOOKUP(H9,Estratégicos!$H$13:$K$14,2,0)</f>
        <v>2017/12</v>
      </c>
      <c r="J9" s="58" t="str">
        <f>+VLOOKUP(H9,Estratégicos!H13:K14,3,0)</f>
        <v>Vigente</v>
      </c>
      <c r="K9" s="66" t="str">
        <f>+IF(J9="Vigente",Estratégicos!K14,"Solicitar archivo a Planeación")</f>
        <v>https://bit.ly/3MlAP7x</v>
      </c>
      <c r="L9" s="66"/>
    </row>
    <row r="10" spans="1:12" s="51" customFormat="1" ht="21" customHeight="1" x14ac:dyDescent="0.25">
      <c r="A10" s="59"/>
      <c r="B10" s="54">
        <v>4</v>
      </c>
      <c r="C10" s="55" t="s">
        <v>9</v>
      </c>
      <c r="D10" s="55" t="s">
        <v>13</v>
      </c>
      <c r="E10" s="56" t="s">
        <v>58</v>
      </c>
      <c r="F10" s="57" t="str">
        <f>+Estratégicos!F15</f>
        <v>1-PET-P-05</v>
      </c>
      <c r="G10" s="57" t="str">
        <f>+VLOOKUP(F10,Estratégicos!$F$2:$G$200,2,0)</f>
        <v>Política_Gestión_Datos</v>
      </c>
      <c r="H10" s="39" t="s">
        <v>73</v>
      </c>
      <c r="I10" s="58" t="str">
        <f>+VLOOKUP(H10,Estratégicos!H15:K15,2,0)</f>
        <v>2022/03</v>
      </c>
      <c r="J10" s="58" t="str">
        <f>+VLOOKUP(H10,Estratégicos!H15:K15,3,0)</f>
        <v>Vigente</v>
      </c>
      <c r="K10" s="66" t="str">
        <f>+IF(J10="Vigente",Estratégicos!K15,"Solicitar archivo a Planeación")</f>
        <v>https://bit.ly/3E1t7vk</v>
      </c>
      <c r="L10" s="66"/>
    </row>
    <row r="11" spans="1:12" s="51" customFormat="1" ht="21" customHeight="1" x14ac:dyDescent="0.25">
      <c r="A11" s="59"/>
      <c r="B11" s="54">
        <v>5</v>
      </c>
      <c r="C11" s="55" t="s">
        <v>9</v>
      </c>
      <c r="D11" s="55" t="s">
        <v>13</v>
      </c>
      <c r="E11" s="56" t="s">
        <v>58</v>
      </c>
      <c r="F11" s="57" t="str">
        <f>+Estratégicos!F16</f>
        <v>1-PET-P-06</v>
      </c>
      <c r="G11" s="57" t="str">
        <f>+VLOOKUP(F11,Estratégicos!$F$2:$G$200,2,0)</f>
        <v>Política_Apertura_Datos</v>
      </c>
      <c r="H11" s="39" t="s">
        <v>73</v>
      </c>
      <c r="I11" s="58" t="str">
        <f>+VLOOKUP(H11,Estratégicos!H16:K16,2,0)</f>
        <v>2022/03</v>
      </c>
      <c r="J11" s="58" t="str">
        <f>+VLOOKUP(H11,Estratégicos!H16:K16,3,0)</f>
        <v>Vigente</v>
      </c>
      <c r="K11" s="66" t="str">
        <f>+IF(J11="Vigente",Estratégicos!K16,"Solicitar archivo a Planeación")</f>
        <v>https://bit.ly/38JmeU7</v>
      </c>
      <c r="L11" s="66"/>
    </row>
    <row r="12" spans="1:12" s="51" customFormat="1" ht="21" customHeight="1" x14ac:dyDescent="0.25">
      <c r="A12" s="59"/>
      <c r="B12" s="54">
        <v>6</v>
      </c>
      <c r="C12" s="55" t="s">
        <v>9</v>
      </c>
      <c r="D12" s="55" t="s">
        <v>13</v>
      </c>
      <c r="E12" s="56" t="s">
        <v>59</v>
      </c>
      <c r="F12" s="57" t="str">
        <f>+Estratégicos!F17</f>
        <v>1-PET-L-04</v>
      </c>
      <c r="G12" s="57" t="str">
        <f>+VLOOKUP(F12,Estratégicos!$F$2:$G$200,2,0)</f>
        <v>Código_integridad_Buen_Gobierno</v>
      </c>
      <c r="H12" s="39" t="s">
        <v>74</v>
      </c>
      <c r="I12" s="58" t="str">
        <f>+VLOOKUP(H12,Estratégicos!$H$17:$K$19,2,0)</f>
        <v>2021/02</v>
      </c>
      <c r="J12" s="58" t="str">
        <f>+VLOOKUP(H12,Estratégicos!H17:K19,3,0)</f>
        <v>Vigente</v>
      </c>
      <c r="K12" s="66" t="str">
        <f>+IF(J12="Vigente",Estratégicos!K19,"Solicitar archivo a Planeación")</f>
        <v>https://bit.ly/3Kfvug6</v>
      </c>
      <c r="L12" s="66"/>
    </row>
    <row r="13" spans="1:12" s="51" customFormat="1" ht="21" customHeight="1" x14ac:dyDescent="0.25">
      <c r="A13" s="59"/>
      <c r="B13" s="54">
        <v>7</v>
      </c>
      <c r="C13" s="55" t="s">
        <v>9</v>
      </c>
      <c r="D13" s="55" t="s">
        <v>13</v>
      </c>
      <c r="E13" s="56" t="s">
        <v>62</v>
      </c>
      <c r="F13" s="57" t="s">
        <v>168</v>
      </c>
      <c r="G13" s="57" t="str">
        <f>+VLOOKUP(F13,Estratégicos!$F$2:$G$200,2,0)</f>
        <v>Declaración_Conflicto_Intereses</v>
      </c>
      <c r="H13" s="58" t="s">
        <v>73</v>
      </c>
      <c r="I13" s="58" t="str">
        <f>+VLOOKUP(H13,Estratégicos!H20:K20,2,0)</f>
        <v>2021/02</v>
      </c>
      <c r="J13" s="58" t="str">
        <f>+VLOOKUP(H13,Estratégicos!H20:K20,3,0)</f>
        <v>Vigente</v>
      </c>
      <c r="K13" s="66" t="str">
        <f>+IF(J13="Vigente",Estratégicos!K20,"Solicitar archivo a Planeación")</f>
        <v>https://bit.ly/3tzV88A</v>
      </c>
      <c r="L13" s="66"/>
    </row>
    <row r="14" spans="1:12" s="51" customFormat="1" ht="21" customHeight="1" x14ac:dyDescent="0.25">
      <c r="A14" s="59"/>
      <c r="B14" s="54">
        <v>8</v>
      </c>
      <c r="C14" s="55" t="s">
        <v>9</v>
      </c>
      <c r="D14" s="55" t="s">
        <v>13</v>
      </c>
      <c r="E14" s="56" t="s">
        <v>62</v>
      </c>
      <c r="F14" s="57" t="s">
        <v>170</v>
      </c>
      <c r="G14" s="57" t="str">
        <f>+VLOOKUP(F14,Estratégicos!$F$2:$G$200,2,0)</f>
        <v>Declaración_Intereses_Particulares</v>
      </c>
      <c r="H14" s="58" t="s">
        <v>73</v>
      </c>
      <c r="I14" s="58" t="str">
        <f>+VLOOKUP(H14,Estratégicos!H21:K21,2,0)</f>
        <v>2021/02</v>
      </c>
      <c r="J14" s="58" t="str">
        <f>+VLOOKUP(H14,Estratégicos!H21:K21,3,0)</f>
        <v>Vigente</v>
      </c>
      <c r="K14" s="66" t="str">
        <f>+IF(J14="Vigente",Estratégicos!K21,"Solicitar archivo a Planeación")</f>
        <v>https://bit.ly/3pG94wv</v>
      </c>
      <c r="L14" s="66"/>
    </row>
    <row r="15" spans="1:12" s="51" customFormat="1" ht="21" customHeight="1" x14ac:dyDescent="0.25">
      <c r="A15" s="59"/>
      <c r="B15" s="54">
        <v>9</v>
      </c>
      <c r="C15" s="55" t="s">
        <v>9</v>
      </c>
      <c r="D15" s="55" t="s">
        <v>13</v>
      </c>
      <c r="E15" s="56" t="s">
        <v>58</v>
      </c>
      <c r="F15" s="57" t="str">
        <f>+Estratégicos!F23</f>
        <v>1-PET-L-02</v>
      </c>
      <c r="G15" s="57" t="str">
        <f>+VLOOKUP(F15,Estratégicos!$F$2:$G$200,2,0)</f>
        <v>Lineamiento_Planeación_Presupuestal</v>
      </c>
      <c r="H15" s="39" t="s">
        <v>66</v>
      </c>
      <c r="I15" s="58" t="str">
        <f>+VLOOKUP(H15,Estratégicos!$H$23:$K$27,2,0)</f>
        <v>2020/12</v>
      </c>
      <c r="J15" s="58" t="str">
        <f>+VLOOKUP(H15,Estratégicos!$H$23:$K$27,3,0)</f>
        <v>Vigente</v>
      </c>
      <c r="K15" s="66" t="str">
        <f>+IF(J15="Vigente",Estratégicos!K26,"Solicitar archivo a Planeación")</f>
        <v>https://bit.ly/3HKBEmC</v>
      </c>
      <c r="L15" s="66"/>
    </row>
    <row r="16" spans="1:12" s="51" customFormat="1" ht="21" customHeight="1" x14ac:dyDescent="0.25">
      <c r="A16" s="59"/>
      <c r="B16" s="54">
        <v>10</v>
      </c>
      <c r="C16" s="55" t="s">
        <v>9</v>
      </c>
      <c r="D16" s="55" t="s">
        <v>13</v>
      </c>
      <c r="E16" s="56" t="s">
        <v>62</v>
      </c>
      <c r="F16" s="57" t="s">
        <v>172</v>
      </c>
      <c r="G16" s="57" t="str">
        <f>+VLOOKUP(F16,Estratégicos!$F$2:$G$200,2,0)</f>
        <v>Solicitud_de_Cambios_PAA_Inversión</v>
      </c>
      <c r="H16" s="58" t="s">
        <v>73</v>
      </c>
      <c r="I16" s="58" t="str">
        <f>+VLOOKUP(H16,Estratégicos!$H$23:$K$27,2,0)</f>
        <v>2017/09</v>
      </c>
      <c r="J16" s="58" t="str">
        <f>+VLOOKUP(H16,Estratégicos!H27:K27,3,0)</f>
        <v>Vigente</v>
      </c>
      <c r="K16" s="66" t="str">
        <f>+IF(J16="Vigente",Estratégicos!K27,"Solicitar archivo a Planeación")</f>
        <v>https://bit.ly/3hMf8iT</v>
      </c>
      <c r="L16" s="66"/>
    </row>
    <row r="17" spans="1:12" s="51" customFormat="1" ht="21" customHeight="1" x14ac:dyDescent="0.25">
      <c r="A17" s="59"/>
      <c r="B17" s="54">
        <v>11</v>
      </c>
      <c r="C17" s="55" t="s">
        <v>9</v>
      </c>
      <c r="D17" s="55" t="s">
        <v>13</v>
      </c>
      <c r="E17" s="56" t="s">
        <v>62</v>
      </c>
      <c r="F17" s="57" t="s">
        <v>174</v>
      </c>
      <c r="G17" s="57" t="str">
        <f>+VLOOKUP(F17,Estratégicos!$F$2:$G$200,2,0)</f>
        <v>Solicitud_de_Cambios_PAA_Funcionamiento</v>
      </c>
      <c r="H17" s="58" t="s">
        <v>73</v>
      </c>
      <c r="I17" s="58" t="str">
        <f>+VLOOKUP(H17,Estratégicos!$H$23:$K$27,2,0)</f>
        <v>2017/09</v>
      </c>
      <c r="J17" s="58" t="str">
        <f>+VLOOKUP(H17,Estratégicos!H28:K28,3,0)</f>
        <v>Vigente</v>
      </c>
      <c r="K17" s="66" t="str">
        <f>+IF(J17="Vigente",Estratégicos!K28,"Solicitar archivo a Planeación")</f>
        <v>https://bit.ly/3CkdcHG</v>
      </c>
      <c r="L17" s="66"/>
    </row>
    <row r="18" spans="1:12" s="51" customFormat="1" ht="21" customHeight="1" x14ac:dyDescent="0.25">
      <c r="A18" s="59"/>
      <c r="B18" s="54">
        <v>12</v>
      </c>
      <c r="C18" s="55" t="s">
        <v>9</v>
      </c>
      <c r="D18" s="55" t="s">
        <v>13</v>
      </c>
      <c r="E18" s="56" t="s">
        <v>62</v>
      </c>
      <c r="F18" s="57" t="s">
        <v>177</v>
      </c>
      <c r="G18" s="57" t="str">
        <f>+VLOOKUP(F18,Estratégicos!$F$2:$G$200,2,0)</f>
        <v>Solicitud_Traslado_Intersectorial_Recursos_Inversión</v>
      </c>
      <c r="H18" s="58" t="s">
        <v>73</v>
      </c>
      <c r="I18" s="58" t="str">
        <f>+VLOOKUP(H18,Estratégicos!$H$23:$K$27,2,0)</f>
        <v>2017/09</v>
      </c>
      <c r="J18" s="58" t="str">
        <f>+VLOOKUP(H18,Estratégicos!H29:K29,3,0)</f>
        <v>Vigente</v>
      </c>
      <c r="K18" s="66" t="str">
        <f>+IF(J18="Vigente",Estratégicos!K29,"Solicitar archivo a Planeación")</f>
        <v>https://bit.ly/3pLoRKx</v>
      </c>
      <c r="L18" s="66"/>
    </row>
    <row r="19" spans="1:12" s="51" customFormat="1" ht="21" customHeight="1" x14ac:dyDescent="0.25">
      <c r="A19" s="59"/>
      <c r="B19" s="54">
        <v>13</v>
      </c>
      <c r="C19" s="55" t="s">
        <v>9</v>
      </c>
      <c r="D19" s="55" t="s">
        <v>13</v>
      </c>
      <c r="E19" s="56" t="s">
        <v>62</v>
      </c>
      <c r="F19" s="57" t="s">
        <v>178</v>
      </c>
      <c r="G19" s="57" t="str">
        <f>+VLOOKUP(F19,Estratégicos!$F$2:$G$200,2,0)</f>
        <v>Cambios_PAA-PES</v>
      </c>
      <c r="H19" s="58" t="s">
        <v>73</v>
      </c>
      <c r="I19" s="58" t="str">
        <f>+VLOOKUP(H19,Estratégicos!$H$23:$K$27,2,0)</f>
        <v>2017/09</v>
      </c>
      <c r="J19" s="58" t="str">
        <f>+VLOOKUP(H19,Estratégicos!H30:K30,3,0)</f>
        <v>Vigente</v>
      </c>
      <c r="K19" s="66" t="str">
        <f>+IF(J19="Vigente",Estratégicos!K30,"Solicitar archivo a Planeación")</f>
        <v>https://bit.ly/3Cn4KHF</v>
      </c>
      <c r="L19" s="66"/>
    </row>
    <row r="20" spans="1:12" s="51" customFormat="1" ht="21" customHeight="1" x14ac:dyDescent="0.25">
      <c r="A20" s="59"/>
      <c r="B20" s="54">
        <v>14</v>
      </c>
      <c r="C20" s="55" t="s">
        <v>9</v>
      </c>
      <c r="D20" s="55" t="s">
        <v>13</v>
      </c>
      <c r="E20" s="56" t="s">
        <v>58</v>
      </c>
      <c r="F20" s="60" t="s">
        <v>64</v>
      </c>
      <c r="G20" s="55" t="str">
        <f>+VLOOKUP(F20,Estratégicos!$F$2:$G$200,2,0)</f>
        <v>Política_Gestión_Calidad</v>
      </c>
      <c r="H20" s="40" t="s">
        <v>66</v>
      </c>
      <c r="I20" s="58" t="str">
        <f>+VLOOKUP(H20,Estratégicos!H32:K36,2,0)</f>
        <v>2019/11</v>
      </c>
      <c r="J20" s="58" t="str">
        <f>+VLOOKUP(H20,Estratégicos!H32:K36,3,0)</f>
        <v>Vigente</v>
      </c>
      <c r="K20" s="66" t="str">
        <f>+IF(J20="Vigente",Estratégicos!K36,"Solicitar archivo a Planeación")</f>
        <v>https://bit.ly/3CaOuty</v>
      </c>
      <c r="L20" s="66"/>
    </row>
    <row r="21" spans="1:12" ht="21" customHeight="1" x14ac:dyDescent="0.25">
      <c r="A21" s="62"/>
      <c r="B21" s="54">
        <v>15</v>
      </c>
      <c r="C21" s="55" t="s">
        <v>9</v>
      </c>
      <c r="D21" s="55" t="s">
        <v>13</v>
      </c>
      <c r="E21" s="56" t="s">
        <v>60</v>
      </c>
      <c r="F21" s="60" t="s">
        <v>132</v>
      </c>
      <c r="G21" s="55" t="str">
        <f>+VLOOKUP(F21,Estratégicos!$F$2:$G$200,2,0)</f>
        <v>Manual_Elaboración_Textos_Internos</v>
      </c>
      <c r="H21" s="40" t="s">
        <v>73</v>
      </c>
      <c r="I21" s="58" t="str">
        <f>+VLOOKUP(H21,Estratégicos!H37:K37,2,0)</f>
        <v>2014/01</v>
      </c>
      <c r="J21" s="56" t="str">
        <f>+VLOOKUP(H21,Estratégicos!H37:K37,3,0)</f>
        <v>Vigente</v>
      </c>
      <c r="K21" s="66" t="str">
        <f>+IF(J21="Vigente",Estratégicos!K37,"Solicitar archivo a Planeación")</f>
        <v>https://bit.ly/3HIqa3f</v>
      </c>
      <c r="L21" s="66"/>
    </row>
    <row r="22" spans="1:12" ht="21" customHeight="1" x14ac:dyDescent="0.25">
      <c r="A22" s="62"/>
      <c r="B22" s="54">
        <v>16</v>
      </c>
      <c r="C22" s="55" t="s">
        <v>9</v>
      </c>
      <c r="D22" s="55" t="s">
        <v>13</v>
      </c>
      <c r="E22" s="56" t="s">
        <v>62</v>
      </c>
      <c r="F22" s="60" t="s">
        <v>180</v>
      </c>
      <c r="G22" s="55" t="str">
        <f>+VLOOKUP(F22,Estratégicos!$F$2:$G$200,2,0)</f>
        <v>Solicitud_Cambios_MOI</v>
      </c>
      <c r="H22" s="61" t="str">
        <f>+Estratégicos!H38</f>
        <v>2.0</v>
      </c>
      <c r="I22" s="58" t="str">
        <f>+VLOOKUP(H22,Estratégicos!H38:K38,2,0)</f>
        <v>2022/05</v>
      </c>
      <c r="J22" s="56" t="str">
        <f>+VLOOKUP(H22,Estratégicos!H38:K38,3,0)</f>
        <v>Vigente</v>
      </c>
      <c r="K22" s="66" t="str">
        <f>+IF(J22="Vigente",Estratégicos!K38,"Solicitar archivo a Planeación")</f>
        <v>https://bit.ly/3wFwmp5</v>
      </c>
      <c r="L22" s="66"/>
    </row>
    <row r="23" spans="1:12" ht="21" customHeight="1" x14ac:dyDescent="0.25">
      <c r="A23" s="62"/>
      <c r="B23" s="54">
        <v>17</v>
      </c>
      <c r="C23" s="55" t="s">
        <v>9</v>
      </c>
      <c r="D23" s="55" t="s">
        <v>13</v>
      </c>
      <c r="E23" s="56" t="s">
        <v>62</v>
      </c>
      <c r="F23" s="60" t="s">
        <v>182</v>
      </c>
      <c r="G23" s="55" t="str">
        <f>+VLOOKUP(F23,Estratégicos!$F$2:$G$200,2,0)</f>
        <v>Tablero de indicadores</v>
      </c>
      <c r="H23" s="61" t="str">
        <f>+Estratégicos!H39</f>
        <v>1.0</v>
      </c>
      <c r="I23" s="58" t="str">
        <f>+VLOOKUP(H23,Estratégicos!H39:K39,2,0)</f>
        <v>2017/12</v>
      </c>
      <c r="J23" s="56" t="str">
        <f>+VLOOKUP(H23,Estratégicos!H39:K39,3,0)</f>
        <v>Vigente</v>
      </c>
      <c r="K23" s="66" t="str">
        <f>+IF(J23="Vigente",Estratégicos!K39,"Solicitar archivo a Planeación")</f>
        <v>https://bit.ly/3pMW5tk</v>
      </c>
      <c r="L23" s="66"/>
    </row>
    <row r="24" spans="1:12" ht="21" customHeight="1" x14ac:dyDescent="0.25">
      <c r="A24" s="62"/>
      <c r="B24" s="54">
        <v>18</v>
      </c>
      <c r="C24" s="55" t="s">
        <v>9</v>
      </c>
      <c r="D24" s="55" t="s">
        <v>13</v>
      </c>
      <c r="E24" s="56" t="s">
        <v>62</v>
      </c>
      <c r="F24" s="60" t="s">
        <v>184</v>
      </c>
      <c r="G24" s="55" t="str">
        <f>+VLOOKUP(F24,Estratégicos!$F$2:$G$200,2,0)</f>
        <v>Listado_Maestro_Documentos</v>
      </c>
      <c r="H24" s="61" t="str">
        <f>+Estratégicos!H40</f>
        <v>2.0</v>
      </c>
      <c r="I24" s="58" t="str">
        <f>+VLOOKUP(H24,Estratégicos!H40:K40,2,0)</f>
        <v>2022/03</v>
      </c>
      <c r="J24" s="56" t="str">
        <f>+VLOOKUP(H24,Estratégicos!H40:K40,3,0)</f>
        <v>Vigente</v>
      </c>
      <c r="K24" s="66" t="str">
        <f>+IF(J24="Vigente",Estratégicos!K40,"Solicitar archivo a Planeación")</f>
        <v>https://bit.ly/363lhol</v>
      </c>
      <c r="L24" s="66"/>
    </row>
    <row r="25" spans="1:12" ht="21" customHeight="1" x14ac:dyDescent="0.25">
      <c r="A25" s="62"/>
      <c r="B25" s="54">
        <v>19</v>
      </c>
      <c r="C25" s="55" t="s">
        <v>9</v>
      </c>
      <c r="D25" s="55" t="s">
        <v>13</v>
      </c>
      <c r="E25" s="56" t="s">
        <v>62</v>
      </c>
      <c r="F25" s="60" t="s">
        <v>186</v>
      </c>
      <c r="G25" s="55" t="str">
        <f>+VLOOKUP(F25,Estratégicos!$F$2:$G$200,2,0)</f>
        <v>Kit_documental</v>
      </c>
      <c r="H25" s="61" t="str">
        <f>+Estratégicos!H41</f>
        <v>1.1</v>
      </c>
      <c r="I25" s="58" t="str">
        <f>+VLOOKUP(H25,Estratégicos!H41:K41,2,0)</f>
        <v>2017/11</v>
      </c>
      <c r="J25" s="56" t="str">
        <f>+VLOOKUP(H25,Estratégicos!H41:K41,3,0)</f>
        <v>Vigente</v>
      </c>
      <c r="K25" s="66" t="str">
        <f>+IF(J25="Vigente",Estratégicos!K41,"Solicitar archivo a Planeación")</f>
        <v>https://bit.ly/3Cxligs</v>
      </c>
      <c r="L25" s="66"/>
    </row>
    <row r="26" spans="1:12" ht="21" customHeight="1" x14ac:dyDescent="0.25">
      <c r="A26" s="62"/>
      <c r="B26" s="54">
        <v>20</v>
      </c>
      <c r="C26" s="55" t="s">
        <v>9</v>
      </c>
      <c r="D26" s="55" t="s">
        <v>13</v>
      </c>
      <c r="E26" s="56" t="s">
        <v>62</v>
      </c>
      <c r="F26" s="60" t="s">
        <v>188</v>
      </c>
      <c r="G26" s="55" t="str">
        <f>+VLOOKUP(F26,Estratégicos!$F$2:$G$200,2,0)</f>
        <v>Solicitud_inclusión_Documentos_SGC</v>
      </c>
      <c r="H26" s="61" t="str">
        <f>+Estratégicos!H42</f>
        <v>1.1</v>
      </c>
      <c r="I26" s="58" t="str">
        <f>+VLOOKUP(H26,Estratégicos!H42:K42,2,0)</f>
        <v>2021/04</v>
      </c>
      <c r="J26" s="56" t="str">
        <f>+VLOOKUP(H26,Estratégicos!H42:K42,3,0)</f>
        <v>Vigente</v>
      </c>
      <c r="K26" s="66" t="str">
        <f>+IF(J26="Vigente",Estratégicos!K42,"Solicitar archivo a Planeación")</f>
        <v>https://bit.ly/3tA8EJo</v>
      </c>
      <c r="L26" s="66"/>
    </row>
    <row r="27" spans="1:12" ht="21" customHeight="1" x14ac:dyDescent="0.25">
      <c r="A27" s="62"/>
      <c r="B27" s="54">
        <v>21</v>
      </c>
      <c r="C27" s="55" t="s">
        <v>9</v>
      </c>
      <c r="D27" s="55" t="s">
        <v>13</v>
      </c>
      <c r="E27" s="56" t="s">
        <v>62</v>
      </c>
      <c r="F27" s="60" t="s">
        <v>190</v>
      </c>
      <c r="G27" s="55" t="str">
        <f>+VLOOKUP(F27,Estratégicos!$F$2:$G$200,2,0)</f>
        <v>Normograma</v>
      </c>
      <c r="H27" s="61" t="str">
        <f>+Estratégicos!H43</f>
        <v>1.0</v>
      </c>
      <c r="I27" s="58" t="str">
        <f>+VLOOKUP(H27,Estratégicos!H43:K43,2,0)</f>
        <v>2021/09</v>
      </c>
      <c r="J27" s="56" t="str">
        <f>+VLOOKUP(H27,Estratégicos!H43:K43,3,0)</f>
        <v>Vigente</v>
      </c>
      <c r="K27" s="66" t="str">
        <f>+IF(J27="Vigente",Estratégicos!K43,"Solicitar archivo a Planeación")</f>
        <v>https://bit.ly/3MuIlNo</v>
      </c>
      <c r="L27" s="66"/>
    </row>
    <row r="28" spans="1:12" ht="21" customHeight="1" x14ac:dyDescent="0.25">
      <c r="A28" s="62"/>
      <c r="B28" s="54">
        <v>22</v>
      </c>
      <c r="C28" s="55" t="s">
        <v>9</v>
      </c>
      <c r="D28" s="55" t="s">
        <v>14</v>
      </c>
      <c r="E28" s="56" t="s">
        <v>58</v>
      </c>
      <c r="F28" s="60" t="s">
        <v>127</v>
      </c>
      <c r="G28" s="55" t="str">
        <f>+VLOOKUP(F28,Estratégicos!$F$2:$G$200,2,0)</f>
        <v>Política_Inteacción_Sostenibilidad_Social_Territorios</v>
      </c>
      <c r="H28" s="39" t="s">
        <v>74</v>
      </c>
      <c r="I28" s="58" t="str">
        <f>+VLOOKUP(H28,Estratégicos!H46:K48,2,0)</f>
        <v>2022/02</v>
      </c>
      <c r="J28" s="56" t="str">
        <f>+VLOOKUP(H28,Estratégicos!H46:K48,3,0)</f>
        <v>Vigente</v>
      </c>
      <c r="K28" s="66" t="str">
        <f>+IF(J28="Vigente",Estratégicos!K48,"Solicitar archivo a Planeación")</f>
        <v>https://bit.ly/3vTu7jd</v>
      </c>
      <c r="L28" s="66"/>
    </row>
    <row r="29" spans="1:12" ht="21" customHeight="1" x14ac:dyDescent="0.25">
      <c r="A29" s="62"/>
      <c r="B29" s="54">
        <v>23</v>
      </c>
      <c r="C29" s="55" t="s">
        <v>9</v>
      </c>
      <c r="D29" s="55" t="s">
        <v>14</v>
      </c>
      <c r="E29" s="56" t="s">
        <v>58</v>
      </c>
      <c r="F29" s="60" t="s">
        <v>130</v>
      </c>
      <c r="G29" s="55" t="str">
        <f>+VLOOKUP(F29,Estratégicos!$F$2:$G$200,2,0)</f>
        <v>Política_Gestión_Interesados</v>
      </c>
      <c r="H29" s="39" t="s">
        <v>73</v>
      </c>
      <c r="I29" s="58" t="str">
        <f>+VLOOKUP(H29,Estratégicos!H49:K49,2,0)</f>
        <v>2019/12</v>
      </c>
      <c r="J29" s="56" t="str">
        <f>+VLOOKUP(H29,Estratégicos!H49:K49,3,0)</f>
        <v>Vigente</v>
      </c>
      <c r="K29" s="66" t="str">
        <f>+IF(J29="Vigente",Estratégicos!K49,"Solicitar archivo a Planeación")</f>
        <v>https://bit.ly/3sSQaVn</v>
      </c>
      <c r="L29" s="66"/>
    </row>
    <row r="30" spans="1:12" ht="21" customHeight="1" x14ac:dyDescent="0.25">
      <c r="A30" s="62"/>
      <c r="B30" s="54">
        <v>24</v>
      </c>
      <c r="C30" s="55" t="s">
        <v>9</v>
      </c>
      <c r="D30" s="55" t="s">
        <v>14</v>
      </c>
      <c r="E30" s="56" t="s">
        <v>60</v>
      </c>
      <c r="F30" s="60" t="s">
        <v>191</v>
      </c>
      <c r="G30" s="55" t="str">
        <f>+VLOOKUP(F30,Estratégicos!$F$2:$G$200,2,0)</f>
        <v>Instructivo_Diligenciamiento_Ficha_Verificacion_Demografica</v>
      </c>
      <c r="H30" s="39" t="s">
        <v>68</v>
      </c>
      <c r="I30" s="58" t="str">
        <f>+VLOOKUP(H30,Estratégicos!H44:K45,2,0)</f>
        <v>2018/08</v>
      </c>
      <c r="J30" s="56" t="str">
        <f>+VLOOKUP(H30,Estratégicos!H44:K45,3,0)</f>
        <v>Vigente</v>
      </c>
      <c r="K30" s="66" t="str">
        <f>+IF(J30="Vigente",Estratégicos!K45,"Solicitar archivo a Planeación")</f>
        <v>https://bit.ly/3MrEnFc</v>
      </c>
      <c r="L30" s="66"/>
    </row>
    <row r="31" spans="1:12" ht="21" customHeight="1" x14ac:dyDescent="0.25">
      <c r="A31" s="62"/>
      <c r="B31" s="54">
        <v>25</v>
      </c>
      <c r="C31" s="55" t="s">
        <v>9</v>
      </c>
      <c r="D31" s="55" t="s">
        <v>14</v>
      </c>
      <c r="E31" s="56" t="s">
        <v>60</v>
      </c>
      <c r="F31" s="60" t="s">
        <v>192</v>
      </c>
      <c r="G31" s="55" t="str">
        <f>+VLOOKUP(F31,Estratégicos!$F$2:$G$200,2,0)</f>
        <v>Instructivo_de_Gestion_Social_de_Vivienda</v>
      </c>
      <c r="H31" s="39" t="s">
        <v>74</v>
      </c>
      <c r="I31" s="58" t="str">
        <f>+VLOOKUP(H31,Estratégicos!H50:K54,2,0)</f>
        <v>2020/04</v>
      </c>
      <c r="J31" s="56" t="str">
        <f>+VLOOKUP(H31,Estratégicos!H50:K54,3,0)</f>
        <v>Vigente</v>
      </c>
      <c r="K31" s="66" t="str">
        <f>+IF(J31="Vigente",Estratégicos!K54,"Solicitar archivo a Planeación")</f>
        <v>https://bit.ly/35ZEqaK</v>
      </c>
      <c r="L31" s="66"/>
    </row>
    <row r="32" spans="1:12" ht="21" customHeight="1" x14ac:dyDescent="0.25">
      <c r="A32" s="62"/>
      <c r="B32" s="54">
        <v>26</v>
      </c>
      <c r="C32" s="55" t="s">
        <v>9</v>
      </c>
      <c r="D32" s="55" t="s">
        <v>14</v>
      </c>
      <c r="E32" s="56" t="s">
        <v>60</v>
      </c>
      <c r="F32" s="60" t="s">
        <v>193</v>
      </c>
      <c r="G32" s="55" t="str">
        <f>+VLOOKUP(F32,Estratégicos!$F$2:$G$200,2,0)</f>
        <v>Metodologia_Socializacion</v>
      </c>
      <c r="H32" s="39" t="s">
        <v>80</v>
      </c>
      <c r="I32" s="58" t="str">
        <f>+VLOOKUP(H32,Estratégicos!H55:K56,2,0)</f>
        <v>2018/04</v>
      </c>
      <c r="J32" s="56" t="str">
        <f>+VLOOKUP(H32,Estratégicos!H55:K56,3,0)</f>
        <v>Vigente</v>
      </c>
      <c r="K32" s="66" t="str">
        <f>+IF(J32="Vigente",Estratégicos!K56,"Solicitar archivo a Planeación")</f>
        <v>https://bit.ly/3tE6hp0</v>
      </c>
      <c r="L32" s="66"/>
    </row>
    <row r="33" spans="1:12" ht="21" customHeight="1" x14ac:dyDescent="0.25">
      <c r="A33" s="62"/>
      <c r="B33" s="54">
        <v>27</v>
      </c>
      <c r="C33" s="55" t="s">
        <v>9</v>
      </c>
      <c r="D33" s="55" t="s">
        <v>14</v>
      </c>
      <c r="E33" s="56" t="s">
        <v>60</v>
      </c>
      <c r="F33" s="60" t="s">
        <v>194</v>
      </c>
      <c r="G33" s="55" t="str">
        <f>+VLOOKUP(F33,Estratégicos!$F$2:$G$200,2,0)</f>
        <v>Linemientos_Implementación_Estrategia_Interacción_ Sostenibilidad_Social</v>
      </c>
      <c r="H33" s="39" t="s">
        <v>74</v>
      </c>
      <c r="I33" s="58" t="str">
        <f>+VLOOKUP(H33,Estratégicos!H57:K59,2,0)</f>
        <v>2019/11</v>
      </c>
      <c r="J33" s="56" t="str">
        <f>+VLOOKUP(H33,Estratégicos!H57:K59,3,0)</f>
        <v>Vigente</v>
      </c>
      <c r="K33" s="66" t="str">
        <f>+IF(J33="Vigente",Estratégicos!K59,"Solicitar archivo a Planeación")</f>
        <v>https://bit.ly/3sQ9imY</v>
      </c>
      <c r="L33" s="66"/>
    </row>
    <row r="34" spans="1:12" ht="21" customHeight="1" x14ac:dyDescent="0.25">
      <c r="A34" s="62"/>
      <c r="B34" s="54">
        <v>28</v>
      </c>
      <c r="C34" s="55" t="s">
        <v>9</v>
      </c>
      <c r="D34" s="55" t="s">
        <v>14</v>
      </c>
      <c r="E34" s="56" t="s">
        <v>62</v>
      </c>
      <c r="F34" s="60" t="s">
        <v>195</v>
      </c>
      <c r="G34" s="55" t="str">
        <f>+VLOOKUP(F34,Estratégicos!$F$2:$G$200,2,0)</f>
        <v>Programación_Mensual_Actividades</v>
      </c>
      <c r="H34" s="58" t="str">
        <f>+Estratégicos!H62</f>
        <v>1.1</v>
      </c>
      <c r="I34" s="58" t="str">
        <f>+VLOOKUP(H34,Estratégicos!H62:K62,2,0)</f>
        <v>2019/08</v>
      </c>
      <c r="J34" s="56" t="str">
        <f>+VLOOKUP(H34,Estratégicos!H62:K62,3,0)</f>
        <v>Vigente</v>
      </c>
      <c r="K34" s="66" t="str">
        <f>+IF(J34="Vigente",Estratégicos!K62,"Solicitar archivo a Planeación")</f>
        <v>https://bit.ly/36065Z9</v>
      </c>
      <c r="L34" s="66"/>
    </row>
    <row r="35" spans="1:12" ht="21" customHeight="1" x14ac:dyDescent="0.25">
      <c r="A35" s="62"/>
      <c r="B35" s="54">
        <v>29</v>
      </c>
      <c r="C35" s="55" t="s">
        <v>9</v>
      </c>
      <c r="D35" s="55" t="s">
        <v>14</v>
      </c>
      <c r="E35" s="56" t="s">
        <v>62</v>
      </c>
      <c r="F35" s="60" t="s">
        <v>197</v>
      </c>
      <c r="G35" s="55" t="str">
        <f>+VLOOKUP(F35,Estratégicos!$F$2:$G$200,2,0)</f>
        <v>Plan_talleres_ELS</v>
      </c>
      <c r="H35" s="58" t="str">
        <f>+Estratégicos!H63</f>
        <v>2.0</v>
      </c>
      <c r="I35" s="58" t="str">
        <f>+VLOOKUP(H35,Estratégicos!H63:K63,2,0)</f>
        <v>2019/08</v>
      </c>
      <c r="J35" s="56" t="str">
        <f>+VLOOKUP(H35,Estratégicos!H63:K63,3,0)</f>
        <v>Vigente</v>
      </c>
      <c r="K35" s="66" t="str">
        <f>+IF(J35="Vigente",Estratégicos!K63,"Solicitar archivo a Planeación")</f>
        <v>https://bit.ly/3sTyZTN</v>
      </c>
      <c r="L35" s="66"/>
    </row>
    <row r="36" spans="1:12" ht="21" customHeight="1" x14ac:dyDescent="0.25">
      <c r="A36" s="62"/>
      <c r="B36" s="54">
        <v>30</v>
      </c>
      <c r="C36" s="55" t="s">
        <v>9</v>
      </c>
      <c r="D36" s="55" t="s">
        <v>14</v>
      </c>
      <c r="E36" s="56" t="s">
        <v>62</v>
      </c>
      <c r="F36" s="60" t="s">
        <v>199</v>
      </c>
      <c r="G36" s="55" t="str">
        <f>+VLOOKUP(F36,Estratégicos!$F$2:$G$200,2,0)</f>
        <v>Seguimiento_Alianzas</v>
      </c>
      <c r="H36" s="58" t="str">
        <f>+Estratégicos!H64</f>
        <v>2.0</v>
      </c>
      <c r="I36" s="58" t="str">
        <f>+VLOOKUP(H36,Estratégicos!H64:K64,2,0)</f>
        <v>2019/08</v>
      </c>
      <c r="J36" s="56" t="str">
        <f>+VLOOKUP(H36,Estratégicos!H64:K64,3,0)</f>
        <v>Vigente</v>
      </c>
      <c r="K36" s="66" t="str">
        <f>+IF(J36="Vigente",Estratégicos!K64,"Solicitar archivo a Planeación")</f>
        <v>https://bit.ly/3pN5ZLw</v>
      </c>
      <c r="L36" s="66"/>
    </row>
    <row r="37" spans="1:12" ht="21" customHeight="1" x14ac:dyDescent="0.25">
      <c r="A37" s="62"/>
      <c r="B37" s="54">
        <v>31</v>
      </c>
      <c r="C37" s="55" t="s">
        <v>9</v>
      </c>
      <c r="D37" s="55" t="s">
        <v>15</v>
      </c>
      <c r="E37" s="56" t="s">
        <v>58</v>
      </c>
      <c r="F37" s="60" t="s">
        <v>128</v>
      </c>
      <c r="G37" s="55" t="str">
        <f>+VLOOKUP(F37,Estratégicos!$F$2:$G$200,2,0)</f>
        <v>Política_Lineamientos_Relacionamiento</v>
      </c>
      <c r="H37" s="39" t="s">
        <v>73</v>
      </c>
      <c r="I37" s="58" t="str">
        <f>+VLOOKUP(H37,Estratégicos!H65:K65,2,0)</f>
        <v>2017/11</v>
      </c>
      <c r="J37" s="56" t="str">
        <f>+VLOOKUP(H37,Estratégicos!H65:K65,3,0)</f>
        <v>Vigente</v>
      </c>
      <c r="K37" s="66" t="str">
        <f>+IF(J37="Vigente",Estratégicos!K65,"Solicitar archivo a Planeación")</f>
        <v>https://bit.ly/3HUF7zk</v>
      </c>
      <c r="L37" s="66"/>
    </row>
    <row r="38" spans="1:12" ht="21" customHeight="1" x14ac:dyDescent="0.25">
      <c r="B38" s="54">
        <v>32</v>
      </c>
      <c r="C38" s="63" t="s">
        <v>10</v>
      </c>
      <c r="D38" s="55" t="s">
        <v>24</v>
      </c>
      <c r="E38" s="56" t="s">
        <v>58</v>
      </c>
      <c r="F38" s="64" t="s">
        <v>248</v>
      </c>
      <c r="G38" s="63" t="str">
        <f>+VLOOKUP(F38,Misionales!$E$2:$G$192,3,0)</f>
        <v>Política_Lineamientos_Gestión_Conocimiento</v>
      </c>
      <c r="H38" s="41" t="s">
        <v>73</v>
      </c>
      <c r="I38" s="58" t="str">
        <f>+VLOOKUP(H38,Misionales!H2:K2,2,0)</f>
        <v>2017/12</v>
      </c>
      <c r="J38" s="56" t="str">
        <f>+VLOOKUP(H38,Misionales!H2:K2,3,0)</f>
        <v>Vigente</v>
      </c>
      <c r="K38" s="66" t="str">
        <f>+IF(J38="Vigente",Misionales!K2,"Solicitar archivo a Planeación")</f>
        <v>https://bit.ly/3Kqb4RE</v>
      </c>
      <c r="L38" s="66"/>
    </row>
    <row r="39" spans="1:12" ht="21" customHeight="1" x14ac:dyDescent="0.25">
      <c r="B39" s="54">
        <v>33</v>
      </c>
      <c r="C39" s="63" t="s">
        <v>10</v>
      </c>
      <c r="D39" s="55" t="s">
        <v>25</v>
      </c>
      <c r="E39" s="65" t="s">
        <v>62</v>
      </c>
      <c r="F39" s="64" t="s">
        <v>253</v>
      </c>
      <c r="G39" s="63" t="str">
        <f>+VLOOKUP(F39,Misionales!$E$2:$G$192,3,0)</f>
        <v>Información_Transferir</v>
      </c>
      <c r="H39" s="65" t="s">
        <v>80</v>
      </c>
      <c r="I39" s="58" t="str">
        <f>+VLOOKUP(H39,Misionales!H4:K4,2,0)</f>
        <v>2018/10</v>
      </c>
      <c r="J39" s="56" t="str">
        <f>+VLOOKUP(H39,Misionales!H4:K4,3,0)</f>
        <v>Vigente</v>
      </c>
      <c r="K39" s="66" t="str">
        <f>+IF(J39="Vigente",Misionales!K4,"Solicitar archivo a Planeación")</f>
        <v>https://bit.ly/3CsGLao</v>
      </c>
      <c r="L39" s="66"/>
    </row>
    <row r="40" spans="1:12" ht="21" customHeight="1" x14ac:dyDescent="0.25">
      <c r="B40" s="54">
        <v>34</v>
      </c>
      <c r="C40" s="63" t="s">
        <v>10</v>
      </c>
      <c r="D40" s="55" t="s">
        <v>25</v>
      </c>
      <c r="E40" s="65" t="s">
        <v>62</v>
      </c>
      <c r="F40" s="64" t="s">
        <v>255</v>
      </c>
      <c r="G40" s="63" t="str">
        <f>+VLOOKUP(F40,Misionales!$E$2:$G$192,3,0)</f>
        <v>Información_Transferida</v>
      </c>
      <c r="H40" s="65" t="s">
        <v>80</v>
      </c>
      <c r="I40" s="58" t="str">
        <f>+VLOOKUP(H40,Misionales!H5:K5,2,0)</f>
        <v>2018/10</v>
      </c>
      <c r="J40" s="56" t="str">
        <f>+VLOOKUP(H40,Misionales!H5:K5,3,0)</f>
        <v>Vigente</v>
      </c>
      <c r="K40" s="66" t="str">
        <f>+IF(J40="Vigente",Misionales!K5,"Solicitar archivo a Planeación")</f>
        <v>https://bit.ly/3KskYSR</v>
      </c>
      <c r="L40" s="66"/>
    </row>
    <row r="41" spans="1:12" ht="21" customHeight="1" x14ac:dyDescent="0.25">
      <c r="B41" s="54">
        <v>35</v>
      </c>
      <c r="C41" s="63" t="s">
        <v>10</v>
      </c>
      <c r="D41" s="55" t="s">
        <v>25</v>
      </c>
      <c r="E41" s="65" t="s">
        <v>62</v>
      </c>
      <c r="F41" s="64" t="s">
        <v>257</v>
      </c>
      <c r="G41" s="63" t="str">
        <f>+VLOOKUP(F41,Misionales!$E$2:$G$192,3,0)</f>
        <v>Lecciones_Aprendidas</v>
      </c>
      <c r="H41" s="65" t="s">
        <v>80</v>
      </c>
      <c r="I41" s="58" t="str">
        <f>+VLOOKUP(H41,Misionales!H6:K6,2,0)</f>
        <v>2018/10</v>
      </c>
      <c r="J41" s="56" t="str">
        <f>+VLOOKUP(H41,Misionales!H6:K6,3,0)</f>
        <v>Vigente</v>
      </c>
      <c r="K41" s="66" t="str">
        <f>+IF(J41="Vigente",Misionales!K6,"Solicitar archivo a Planeación")</f>
        <v>https://bit.ly/3ITVGg8</v>
      </c>
      <c r="L41" s="66"/>
    </row>
    <row r="42" spans="1:12" ht="21" customHeight="1" x14ac:dyDescent="0.25">
      <c r="B42" s="54">
        <v>36</v>
      </c>
      <c r="C42" s="63" t="s">
        <v>10</v>
      </c>
      <c r="D42" s="55" t="s">
        <v>25</v>
      </c>
      <c r="E42" s="65" t="s">
        <v>62</v>
      </c>
      <c r="F42" s="64" t="s">
        <v>251</v>
      </c>
      <c r="G42" s="63" t="str">
        <f>+VLOOKUP(F42,Misionales!$E$2:$G$192,3,0)</f>
        <v>Retención_Conocimiento_Funcionarios (digital)</v>
      </c>
      <c r="H42" s="65" t="s">
        <v>73</v>
      </c>
      <c r="I42" s="58" t="str">
        <f>+VLOOKUP(H42,Misionales!H7:K7,2,0)</f>
        <v>2020/12</v>
      </c>
      <c r="J42" s="56" t="str">
        <f>+VLOOKUP(H42,Misionales!H7:K7,3,0)</f>
        <v>Vigente</v>
      </c>
      <c r="K42" s="66" t="str">
        <f>+IF(J42="Vigente",Misionales!K7,"Solicitar archivo a Planeación")</f>
        <v>https://bit.ly/3tN4xKi</v>
      </c>
      <c r="L42" s="66"/>
    </row>
    <row r="43" spans="1:12" ht="21" customHeight="1" x14ac:dyDescent="0.25">
      <c r="B43" s="54">
        <v>37</v>
      </c>
      <c r="C43" s="63" t="s">
        <v>10</v>
      </c>
      <c r="D43" s="55" t="s">
        <v>25</v>
      </c>
      <c r="E43" s="65" t="s">
        <v>62</v>
      </c>
      <c r="F43" s="64" t="s">
        <v>252</v>
      </c>
      <c r="G43" s="63" t="str">
        <f>+VLOOKUP(F43,Misionales!$E$2:$G$192,3,0)</f>
        <v>Retención_Conocimiento_Contratistas (digital)</v>
      </c>
      <c r="H43" s="65" t="s">
        <v>73</v>
      </c>
      <c r="I43" s="58" t="str">
        <f>+VLOOKUP(H43,Misionales!H8:K8,2,0)</f>
        <v>2020/12</v>
      </c>
      <c r="J43" s="56" t="str">
        <f>+VLOOKUP(H43,Misionales!H8:K8,3,0)</f>
        <v>Vigente</v>
      </c>
      <c r="K43" s="66" t="str">
        <f>+IF(J43="Vigente",Misionales!K8,"Solicitar archivo a Planeación")</f>
        <v>https://bit.ly/3Kt5RbL</v>
      </c>
      <c r="L43" s="66"/>
    </row>
    <row r="44" spans="1:12" ht="21" customHeight="1" x14ac:dyDescent="0.25">
      <c r="B44" s="54">
        <v>38</v>
      </c>
      <c r="C44" s="63" t="s">
        <v>11</v>
      </c>
      <c r="D44" s="63" t="s">
        <v>27</v>
      </c>
      <c r="E44" s="65" t="s">
        <v>62</v>
      </c>
      <c r="F44" s="64" t="s">
        <v>271</v>
      </c>
      <c r="G44" s="63" t="str">
        <f>+VLOOKUP(F44,Misionales!$E$2:$G$192,3,0)</f>
        <v>Seguimiento_Postulaciones_Proyestos_Programas</v>
      </c>
      <c r="H44" s="65" t="s">
        <v>80</v>
      </c>
      <c r="I44" s="58" t="str">
        <f>+VLOOKUP(H44,Misionales!H9:K9,2,0)</f>
        <v>2019/02</v>
      </c>
      <c r="J44" s="56" t="str">
        <f>+VLOOKUP(H44,Misionales!H9:K9,3,0)</f>
        <v>Vigente</v>
      </c>
      <c r="K44" s="66" t="str">
        <f>+IF(J44="Vigente",Misionales!K9,"Solicitar archivo a Planeación")</f>
        <v>https://bit.ly/3pOV5Vo</v>
      </c>
      <c r="L44" s="66"/>
    </row>
    <row r="45" spans="1:12" ht="21" customHeight="1" x14ac:dyDescent="0.25">
      <c r="B45" s="54">
        <v>39</v>
      </c>
      <c r="C45" s="63" t="s">
        <v>11</v>
      </c>
      <c r="D45" s="63" t="s">
        <v>27</v>
      </c>
      <c r="E45" s="65" t="s">
        <v>62</v>
      </c>
      <c r="F45" s="64" t="s">
        <v>274</v>
      </c>
      <c r="G45" s="63" t="str">
        <f>+VLOOKUP(F45,Misionales!$E$2:$G$192,3,0)</f>
        <v>Gestión_Postulaciones_Hoja_Ruta</v>
      </c>
      <c r="H45" s="65" t="s">
        <v>80</v>
      </c>
      <c r="I45" s="58" t="str">
        <f>+VLOOKUP(H45,Misionales!H10:K10,2,0)</f>
        <v>2019/02</v>
      </c>
      <c r="J45" s="56" t="str">
        <f>+VLOOKUP(H45,Misionales!H10:K10,3,0)</f>
        <v>Vigente</v>
      </c>
      <c r="K45" s="66" t="str">
        <f>+IF(J45="Vigente",Misionales!K10,"Solicitar archivo a Planeación")</f>
        <v>https://bit.ly/3tKmo4x</v>
      </c>
      <c r="L45" s="66"/>
    </row>
    <row r="46" spans="1:12" ht="21" customHeight="1" x14ac:dyDescent="0.25">
      <c r="B46" s="54">
        <v>40</v>
      </c>
      <c r="C46" s="63" t="s">
        <v>12</v>
      </c>
      <c r="D46" s="63" t="s">
        <v>32</v>
      </c>
      <c r="E46" s="65" t="str">
        <f>+VLOOKUP(F46,Misionales!E2:F135,2,0)</f>
        <v>Manual</v>
      </c>
      <c r="F46" s="64" t="str">
        <f>+VLOOKUP(D46,Misionales!C11:E14,3,0)</f>
        <v>4-GPG-I-11</v>
      </c>
      <c r="G46" s="63" t="str">
        <f>+VLOOKUP(F46,Misionales!$E$2:$G$192,3,0)</f>
        <v>Ficha Portafolio Sectorial Programa</v>
      </c>
      <c r="H46" s="41" t="s">
        <v>73</v>
      </c>
      <c r="I46" s="58" t="str">
        <f>+VLOOKUP(H46,Misionales!H11:K11,2,0)</f>
        <v>2018/02</v>
      </c>
      <c r="J46" s="58" t="str">
        <f>+VLOOKUP($H$46,Misionales!$H$11:$K$11,3,0)</f>
        <v>Vigente</v>
      </c>
      <c r="K46" s="67" t="str">
        <f>+IF(J46="Vigente",Misionales!K11,"Solicitar archivo a Planeación")</f>
        <v>https://bit.ly/3ys5MCD</v>
      </c>
      <c r="L46" s="67" t="str">
        <f>+VLOOKUP($H$46,Misionales!$H$11:$K$11,3,0)</f>
        <v>Vigente</v>
      </c>
    </row>
    <row r="47" spans="1:12" ht="21" customHeight="1" x14ac:dyDescent="0.25">
      <c r="B47" s="54">
        <v>41</v>
      </c>
      <c r="C47" s="63" t="s">
        <v>12</v>
      </c>
      <c r="D47" s="63" t="s">
        <v>32</v>
      </c>
      <c r="E47" s="65" t="str">
        <f>+VLOOKUP(F47,Misionales!E3:F136,2,0)</f>
        <v>Formato</v>
      </c>
      <c r="F47" s="64" t="str">
        <f>+VLOOKUP(D47,Misionales!C12:E15,3,0)</f>
        <v>4-GPG-F-01</v>
      </c>
      <c r="G47" s="63" t="str">
        <f>+VLOOKUP(F47,Misionales!$E$2:$G$192,3,0)</f>
        <v>Acta_de_Preconstruccion</v>
      </c>
      <c r="H47" s="65" t="str">
        <f>+VLOOKUP(F47,Misionales!$E$2:$H$135,4,0)</f>
        <v>1.0</v>
      </c>
      <c r="I47" s="58" t="str">
        <f>+VLOOKUP(F47,Misionales!E11:I135,5,0)</f>
        <v>2017/05</v>
      </c>
      <c r="J47" s="65" t="str">
        <f>+VLOOKUP(F47,Misionales!$E$11:$J$135,6,0)</f>
        <v>Vigente</v>
      </c>
      <c r="K47" s="67" t="str">
        <f>+VLOOKUP(F47,Misionales!$E$11:$K$135,7,0)</f>
        <v>https://bit.ly/3OQ4PK5</v>
      </c>
      <c r="L47" s="67"/>
    </row>
    <row r="48" spans="1:12" ht="21" customHeight="1" x14ac:dyDescent="0.25">
      <c r="B48" s="54">
        <v>42</v>
      </c>
      <c r="C48" s="63" t="s">
        <v>12</v>
      </c>
      <c r="D48" s="63" t="s">
        <v>32</v>
      </c>
      <c r="E48" s="65" t="str">
        <f>+VLOOKUP(F48,Misionales!E4:F137,2,0)</f>
        <v>Formato</v>
      </c>
      <c r="F48" s="64" t="str">
        <f>+VLOOKUP(D48,Misionales!C13:E16,3,0)</f>
        <v>4-GPG-F-02</v>
      </c>
      <c r="G48" s="63" t="str">
        <f>+VLOOKUP(F48,Misionales!$E$2:$G$192,3,0)</f>
        <v>Ficha_Estructuración_Programas_y_Proyectos</v>
      </c>
      <c r="H48" s="65" t="str">
        <f>+VLOOKUP(F48,Misionales!$E$2:$H$135,4,0)</f>
        <v>1.0</v>
      </c>
      <c r="I48" s="58" t="str">
        <f>+VLOOKUP(F48,Misionales!E12:I136,5,0)</f>
        <v>2017/11</v>
      </c>
      <c r="J48" s="65" t="str">
        <f>+VLOOKUP(F48,Misionales!$E$11:$J$135,6,0)</f>
        <v>Vigente</v>
      </c>
      <c r="K48" s="67" t="str">
        <f>+VLOOKUP(F48,Misionales!$E$11:$K$135,7,0)</f>
        <v>https://bit.ly/3kDfWYO</v>
      </c>
      <c r="L48" s="67"/>
    </row>
    <row r="49" spans="2:14" ht="21" customHeight="1" x14ac:dyDescent="0.25">
      <c r="B49" s="54">
        <v>43</v>
      </c>
      <c r="C49" s="63" t="s">
        <v>12</v>
      </c>
      <c r="D49" s="63" t="s">
        <v>32</v>
      </c>
      <c r="E49" s="65" t="str">
        <f>+VLOOKUP(F49,Misionales!E5:F138,2,0)</f>
        <v>Formato</v>
      </c>
      <c r="F49" s="64" t="str">
        <f>+VLOOKUP(D49,Misionales!C14:E17,3,0)</f>
        <v>4-GPG-F-03</v>
      </c>
      <c r="G49" s="63" t="str">
        <f>+VLOOKUP(F49,Misionales!$E$2:$G$192,3,0)</f>
        <v>Ficha_Portafolio_Sectorial_Programa</v>
      </c>
      <c r="H49" s="65" t="str">
        <f>+VLOOKUP(F49,Misionales!$E$2:$H$135,4,0)</f>
        <v>1.0</v>
      </c>
      <c r="I49" s="58" t="str">
        <f>+VLOOKUP(F49,Misionales!E13:I137,5,0)</f>
        <v>2018/02</v>
      </c>
      <c r="J49" s="65" t="str">
        <f>+VLOOKUP(F49,Misionales!$E$11:$J$135,6,0)</f>
        <v>Vigente</v>
      </c>
      <c r="K49" s="67" t="str">
        <f>+VLOOKUP(F49,Misionales!$E$11:$K$135,7,0)</f>
        <v>https://bit.ly/38NMjRH</v>
      </c>
      <c r="L49" s="67"/>
    </row>
    <row r="50" spans="2:14" ht="21" customHeight="1" x14ac:dyDescent="0.25">
      <c r="B50" s="54">
        <v>44</v>
      </c>
      <c r="C50" s="63" t="s">
        <v>12</v>
      </c>
      <c r="D50" s="63" t="s">
        <v>33</v>
      </c>
      <c r="E50" s="65" t="str">
        <f>+VLOOKUP(F50,Misionales!E6:F139,2,0)</f>
        <v>Manual</v>
      </c>
      <c r="F50" s="64" t="s">
        <v>291</v>
      </c>
      <c r="G50" s="63" t="str">
        <f>+VLOOKUP(F50,Misionales!$E$2:$G$192,3,0)</f>
        <v>Manual_Auditorias_visibles</v>
      </c>
      <c r="H50" s="41" t="s">
        <v>74</v>
      </c>
      <c r="I50" s="65" t="str">
        <f>+VLOOKUP($H$50,Misionales!$H$15:$K$20,2,0)</f>
        <v>2022/02</v>
      </c>
      <c r="J50" s="65" t="str">
        <f>+VLOOKUP($H$50,Misionales!$H$15:$K$20,3,0)</f>
        <v>Vigente</v>
      </c>
      <c r="K50" s="66" t="str">
        <f>+IF(J50="Vigente",Misionales!K20,"Solicitar archivo a Planeación")</f>
        <v>https://bit.ly/3OWVwrB</v>
      </c>
      <c r="L50" s="66"/>
    </row>
    <row r="51" spans="2:14" ht="21" customHeight="1" x14ac:dyDescent="0.25">
      <c r="B51" s="54">
        <v>45</v>
      </c>
      <c r="C51" s="63" t="s">
        <v>12</v>
      </c>
      <c r="D51" s="63" t="s">
        <v>33</v>
      </c>
      <c r="E51" s="65" t="str">
        <f>+VLOOKUP(F51,Misionales!E7:F140,2,0)</f>
        <v>Manual</v>
      </c>
      <c r="F51" s="64" t="s">
        <v>293</v>
      </c>
      <c r="G51" s="63" t="str">
        <f>+VLOOKUP(F51,Misionales!$E$2:$G$192,3,0)</f>
        <v>Instructivo_Acta_Informe_Periodico_Supervisión</v>
      </c>
      <c r="H51" s="41" t="s">
        <v>73</v>
      </c>
      <c r="I51" s="65" t="str">
        <f>+VLOOKUP($H$51,Misionales!$H$21:$K$21,2,0)</f>
        <v>2018/15</v>
      </c>
      <c r="J51" s="65" t="str">
        <f>+VLOOKUP($H$51,Misionales!$H$21:$K$21,3,0)</f>
        <v>Vigente</v>
      </c>
      <c r="K51" s="66" t="str">
        <f>+IF(J51="Vigente",Misionales!K21,"Solicitar archivo a Planeación")</f>
        <v>https://bit.ly/3OTTwR1</v>
      </c>
      <c r="L51" s="66"/>
    </row>
    <row r="52" spans="2:14" ht="21" customHeight="1" x14ac:dyDescent="0.25">
      <c r="B52" s="54">
        <v>46</v>
      </c>
      <c r="C52" s="63" t="s">
        <v>12</v>
      </c>
      <c r="D52" s="63" t="s">
        <v>33</v>
      </c>
      <c r="E52" s="65" t="str">
        <f>+VLOOKUP(F52,Misionales!E8:F141,2,0)</f>
        <v>Manual</v>
      </c>
      <c r="F52" s="64" t="s">
        <v>295</v>
      </c>
      <c r="G52" s="63" t="str">
        <f>+VLOOKUP(F52,Misionales!$E$2:$G$192,3,0)</f>
        <v>Instructivo_seguimiento_Control_Contratos</v>
      </c>
      <c r="H52" s="41" t="s">
        <v>89</v>
      </c>
      <c r="I52" s="65" t="str">
        <f>+VLOOKUP($H$52,Misionales!$H$22:$K$27,2,0)</f>
        <v>2019/02</v>
      </c>
      <c r="J52" s="65" t="str">
        <f>+VLOOKUP($H$52,Misionales!$H$22:$K$27,3,0)</f>
        <v>Vigente</v>
      </c>
      <c r="K52" s="66" t="str">
        <f>+IF(J52="Vigente",Misionales!K27,"Solicitar archivo a Planeación")</f>
        <v>https://bit.ly/3saPytE</v>
      </c>
      <c r="L52" s="66"/>
    </row>
    <row r="53" spans="2:14" ht="21" customHeight="1" x14ac:dyDescent="0.25">
      <c r="B53" s="54">
        <v>47</v>
      </c>
      <c r="C53" s="63" t="s">
        <v>12</v>
      </c>
      <c r="D53" s="63" t="s">
        <v>33</v>
      </c>
      <c r="E53" s="65" t="str">
        <f>+VLOOKUP(F53,Misionales!E9:F142,2,0)</f>
        <v>Manual</v>
      </c>
      <c r="F53" s="64" t="s">
        <v>297</v>
      </c>
      <c r="G53" s="63" t="str">
        <f>+VLOOKUP(F53,Misionales!$E$2:$G$192,3,0)</f>
        <v>Manual_Auditorias visibles_POMCAS</v>
      </c>
      <c r="H53" s="41" t="s">
        <v>73</v>
      </c>
      <c r="I53" s="65" t="str">
        <f>+VLOOKUP(H53,Misionales!H28:K28,2,0)</f>
        <v>2017/06</v>
      </c>
      <c r="J53" s="65" t="str">
        <f>+VLOOKUP(H53,Misionales!H28:K28,3,0)</f>
        <v>Vigente</v>
      </c>
      <c r="K53" s="66" t="str">
        <f>+IF(J53="Vigente",Misionales!K28,"Solicitar archivo a Planeación")</f>
        <v>https://bit.ly/37ddzsy</v>
      </c>
      <c r="L53" s="66"/>
    </row>
    <row r="54" spans="2:14" ht="21" customHeight="1" x14ac:dyDescent="0.25">
      <c r="B54" s="54">
        <v>48</v>
      </c>
      <c r="C54" s="63" t="s">
        <v>12</v>
      </c>
      <c r="D54" s="63" t="s">
        <v>33</v>
      </c>
      <c r="E54" s="65" t="str">
        <f>+VLOOKUP(F54,Misionales!E10:F143,2,0)</f>
        <v>Manual</v>
      </c>
      <c r="F54" s="64" t="s">
        <v>299</v>
      </c>
      <c r="G54" s="63" t="str">
        <f>+VLOOKUP(F54,Misionales!$E$2:$G$192,3,0)</f>
        <v>Instructivo_General_Programa_Nacional_Vivienda</v>
      </c>
      <c r="H54" s="41" t="s">
        <v>76</v>
      </c>
      <c r="I54" s="65" t="str">
        <f>+VLOOKUP(H54,Misionales!H29:K34,2,0)</f>
        <v>2020/06</v>
      </c>
      <c r="J54" s="65" t="str">
        <f>+VLOOKUP(H54,Misionales!H29:K34,3,0)</f>
        <v>Vigente</v>
      </c>
      <c r="K54" s="66" t="str">
        <f>+IF(J54="Vigente",Misionales!K34,"Solicitar archivo a Planeación")</f>
        <v>https://bit.ly/3sdGqo1</v>
      </c>
      <c r="L54" s="66"/>
    </row>
    <row r="55" spans="2:14" ht="21" customHeight="1" x14ac:dyDescent="0.25">
      <c r="B55" s="54">
        <v>49</v>
      </c>
      <c r="C55" s="63" t="s">
        <v>12</v>
      </c>
      <c r="D55" s="63" t="s">
        <v>33</v>
      </c>
      <c r="E55" s="65" t="str">
        <f>+VLOOKUP(F55,Misionales!E11:F144,2,0)</f>
        <v>Manual</v>
      </c>
      <c r="F55" s="64" t="s">
        <v>301</v>
      </c>
      <c r="G55" s="63" t="str">
        <f>+VLOOKUP(F55,Misionales!$E$2:$G$192,3,0)</f>
        <v>Criterios_Intervencion</v>
      </c>
      <c r="H55" s="41" t="s">
        <v>73</v>
      </c>
      <c r="I55" s="65" t="str">
        <f>+VLOOKUP(H55,Misionales!H35:K35,2,0)</f>
        <v>2019/01</v>
      </c>
      <c r="J55" s="65" t="str">
        <f>+VLOOKUP(H55,Misionales!H35:K35,3,0)</f>
        <v>Vigente</v>
      </c>
      <c r="K55" s="66" t="str">
        <f>+IF(J55="Vigente",Misionales!K35,"Solicitar archivo a Planeación")</f>
        <v>https://bit.ly/3kGQXE6</v>
      </c>
      <c r="L55" s="66"/>
      <c r="M55" s="42">
        <v>1</v>
      </c>
      <c r="N55" s="42">
        <v>1</v>
      </c>
    </row>
    <row r="56" spans="2:14" ht="21" customHeight="1" x14ac:dyDescent="0.25">
      <c r="B56" s="54">
        <v>50</v>
      </c>
      <c r="C56" s="63" t="s">
        <v>12</v>
      </c>
      <c r="D56" s="63" t="s">
        <v>33</v>
      </c>
      <c r="E56" s="65" t="str">
        <f>+VLOOKUP(F56,Misionales!E12:F145,2,0)</f>
        <v>Manual</v>
      </c>
      <c r="F56" s="64" t="s">
        <v>303</v>
      </c>
      <c r="G56" s="63" t="str">
        <f>+VLOOKUP(F56,Misionales!$E$2:$G$192,3,0)</f>
        <v>Instructivo_Tenencia</v>
      </c>
      <c r="H56" s="41" t="s">
        <v>73</v>
      </c>
      <c r="I56" s="65" t="str">
        <f>+VLOOKUP(H56,Misionales!H36:K36,2,0)</f>
        <v>2019/01</v>
      </c>
      <c r="J56" s="65" t="str">
        <f>+VLOOKUP(H56,Misionales!H36:K36,3,0)</f>
        <v>Vigente</v>
      </c>
      <c r="K56" s="66" t="str">
        <f>+IF(J56="Vigente",Misionales!K36,"Solicitar archivo a Planeación")</f>
        <v>https://bit.ly/3LMVAYU</v>
      </c>
      <c r="L56" s="66"/>
    </row>
    <row r="57" spans="2:14" ht="21" customHeight="1" x14ac:dyDescent="0.25">
      <c r="B57" s="54">
        <v>51</v>
      </c>
      <c r="C57" s="63" t="s">
        <v>12</v>
      </c>
      <c r="D57" s="63" t="s">
        <v>33</v>
      </c>
      <c r="E57" s="65" t="str">
        <f>+VLOOKUP(F57,Misionales!E13:F146,2,0)</f>
        <v>Manual</v>
      </c>
      <c r="F57" s="64" t="s">
        <v>305</v>
      </c>
      <c r="G57" s="63" t="str">
        <f>+VLOOKUP(F57,Misionales!$E$2:$G$192,3,0)</f>
        <v>Cierre_Proceso_Verificación</v>
      </c>
      <c r="H57" s="41" t="s">
        <v>73</v>
      </c>
      <c r="I57" s="65" t="str">
        <f>+VLOOKUP(H57,Misionales!H37:K37,2,0)</f>
        <v>2019/01</v>
      </c>
      <c r="J57" s="65" t="str">
        <f>+VLOOKUP(H57,Misionales!H37:K37,3,0)</f>
        <v>Vigente</v>
      </c>
      <c r="K57" s="66" t="str">
        <f>+IF(J57="Vigente",Misionales!K37,"Solicitar archivo a Planeación")</f>
        <v>https://bit.ly/3kGTvlE</v>
      </c>
      <c r="L57" s="66"/>
    </row>
    <row r="58" spans="2:14" ht="21" customHeight="1" x14ac:dyDescent="0.25">
      <c r="B58" s="54">
        <v>52</v>
      </c>
      <c r="C58" s="63" t="s">
        <v>12</v>
      </c>
      <c r="D58" s="63" t="s">
        <v>33</v>
      </c>
      <c r="E58" s="65" t="str">
        <f>+VLOOKUP(F58,Misionales!E14:F147,2,0)</f>
        <v>Manual</v>
      </c>
      <c r="F58" s="64" t="s">
        <v>307</v>
      </c>
      <c r="G58" s="63" t="str">
        <f>+VLOOKUP(F58,Misionales!$E$2:$G$192,3,0)</f>
        <v>Estructuración_Aprobación_Planes_Intervención_PNV</v>
      </c>
      <c r="H58" s="41" t="s">
        <v>80</v>
      </c>
      <c r="I58" s="65" t="str">
        <f>+VLOOKUP(H58,Misionales!H38:K39,2,0)</f>
        <v>2019/01</v>
      </c>
      <c r="J58" s="65" t="str">
        <f>+VLOOKUP(H58,Misionales!H38:K39,3,0)</f>
        <v>Vigente</v>
      </c>
      <c r="K58" s="66" t="str">
        <f>+IF(J58="Vigente",Misionales!K39,"Solicitar archivo a Planeación")</f>
        <v>https://bit.ly/3saZKlw</v>
      </c>
      <c r="L58" s="66"/>
    </row>
    <row r="59" spans="2:14" ht="21" customHeight="1" x14ac:dyDescent="0.25">
      <c r="B59" s="54">
        <v>53</v>
      </c>
      <c r="C59" s="63" t="s">
        <v>12</v>
      </c>
      <c r="D59" s="63" t="s">
        <v>33</v>
      </c>
      <c r="E59" s="65" t="str">
        <f>+VLOOKUP(F59,Misionales!E15:F148,2,0)</f>
        <v>Manual</v>
      </c>
      <c r="F59" s="64" t="s">
        <v>308</v>
      </c>
      <c r="G59" s="63" t="str">
        <f>+VLOOKUP(F59,Misionales!$E$2:$G$192,3,0)</f>
        <v>Fondo_Rotatorio</v>
      </c>
      <c r="H59" s="41" t="s">
        <v>80</v>
      </c>
      <c r="I59" s="65" t="str">
        <f>+VLOOKUP(H59,Misionales!H40:K41,2,0)</f>
        <v>2019/01</v>
      </c>
      <c r="J59" s="65" t="str">
        <f>+VLOOKUP(H59,Misionales!H40:K41,3,0)</f>
        <v>Vigente</v>
      </c>
      <c r="K59" s="66" t="str">
        <f>+IF(J59="Vigente",Misionales!K41,"Solicitar archivo a Planeación")</f>
        <v>https://bit.ly/3vG3Owj</v>
      </c>
      <c r="L59" s="66"/>
    </row>
    <row r="60" spans="2:14" ht="21" customHeight="1" x14ac:dyDescent="0.25">
      <c r="B60" s="54">
        <v>54</v>
      </c>
      <c r="C60" s="63" t="s">
        <v>12</v>
      </c>
      <c r="D60" s="63" t="s">
        <v>33</v>
      </c>
      <c r="E60" s="65" t="str">
        <f>+VLOOKUP(F60,Misionales!E16:F149,2,0)</f>
        <v>Manual</v>
      </c>
      <c r="F60" s="64" t="s">
        <v>310</v>
      </c>
      <c r="G60" s="63" t="str">
        <f>+VLOOKUP(F60,Misionales!$E$2:$G$192,3,0)</f>
        <v>Reconstruccion_Sitio_Propio</v>
      </c>
      <c r="H60" s="41" t="s">
        <v>73</v>
      </c>
      <c r="I60" s="65" t="str">
        <f>+VLOOKUP(H60,Misionales!H42:K42,2,0)</f>
        <v>2019/01</v>
      </c>
      <c r="J60" s="65" t="str">
        <f>+VLOOKUP(H60,Misionales!H42:K42,3,0)</f>
        <v>Vigente</v>
      </c>
      <c r="K60" s="66" t="str">
        <f>+IF(J60="Vigente",Misionales!K42,"Solicitar archivo a Planeación")</f>
        <v>https://bit.ly/3MTyMXR</v>
      </c>
      <c r="L60" s="66"/>
    </row>
    <row r="61" spans="2:14" ht="21" customHeight="1" x14ac:dyDescent="0.25">
      <c r="B61" s="54">
        <v>55</v>
      </c>
      <c r="C61" s="63" t="s">
        <v>12</v>
      </c>
      <c r="D61" s="63" t="s">
        <v>33</v>
      </c>
      <c r="E61" s="65" t="str">
        <f>+VLOOKUP(F61,Misionales!E17:F150,2,0)</f>
        <v>Manual</v>
      </c>
      <c r="F61" s="64" t="s">
        <v>312</v>
      </c>
      <c r="G61" s="63" t="str">
        <f>+VLOOKUP(F61,Misionales!$E$2:$G$192,3,0)</f>
        <v>Interventoria_Vivienda</v>
      </c>
      <c r="H61" s="41" t="s">
        <v>73</v>
      </c>
      <c r="I61" s="65" t="str">
        <f>+VLOOKUP(H61,Misionales!H43:K43,2,0)</f>
        <v>2019/01</v>
      </c>
      <c r="J61" s="65" t="str">
        <f>+VLOOKUP(H61,Misionales!H43:K43,3,0)</f>
        <v>Vigente</v>
      </c>
      <c r="K61" s="66" t="str">
        <f>+IF(J61="Vigente",Misionales!K43,"Solicitar archivo a Planeación")</f>
        <v>https://bit.ly/3vRcekV</v>
      </c>
      <c r="L61" s="66"/>
    </row>
    <row r="62" spans="2:14" ht="21" customHeight="1" x14ac:dyDescent="0.25">
      <c r="B62" s="54">
        <v>56</v>
      </c>
      <c r="C62" s="63" t="s">
        <v>12</v>
      </c>
      <c r="D62" s="63" t="s">
        <v>33</v>
      </c>
      <c r="E62" s="65" t="str">
        <f>+VLOOKUP(F62,Misionales!E18:F151,2,0)</f>
        <v>Manual</v>
      </c>
      <c r="F62" s="64" t="s">
        <v>314</v>
      </c>
      <c r="G62" s="63" t="str">
        <f>+VLOOKUP(F62,Misionales!$E$2:$G$192,3,0)</f>
        <v>Perdida _Beneficio_Vivienda</v>
      </c>
      <c r="H62" s="41" t="s">
        <v>73</v>
      </c>
      <c r="I62" s="65" t="str">
        <f>+VLOOKUP(H62,Misionales!H44:K44,2,0)</f>
        <v>2019/01</v>
      </c>
      <c r="J62" s="65" t="str">
        <f>+VLOOKUP(H62,Misionales!H44:K44,3,0)</f>
        <v>Vigente</v>
      </c>
      <c r="K62" s="66" t="str">
        <f>+IF(J62="Vigente",Misionales!K44,"Solicitar archivo a Planeación")</f>
        <v>https://bit.ly/3OWkuaF</v>
      </c>
      <c r="L62" s="66"/>
    </row>
    <row r="63" spans="2:14" ht="21" customHeight="1" x14ac:dyDescent="0.25">
      <c r="B63" s="54">
        <v>57</v>
      </c>
      <c r="C63" s="63" t="s">
        <v>12</v>
      </c>
      <c r="D63" s="63" t="s">
        <v>33</v>
      </c>
      <c r="E63" s="65" t="str">
        <f>+VLOOKUP(F63,Misionales!E19:F152,2,0)</f>
        <v>Manual</v>
      </c>
      <c r="F63" s="64" t="s">
        <v>316</v>
      </c>
      <c r="G63" s="63" t="str">
        <f>+VLOOKUP(F63,Misionales!$E$2:$G$192,3,0)</f>
        <v>Implementación_Modelo_DICE</v>
      </c>
      <c r="H63" s="41" t="s">
        <v>73</v>
      </c>
      <c r="I63" s="65" t="str">
        <f>+VLOOKUP(H63,Misionales!H45:K45,2,0)</f>
        <v>2019/01</v>
      </c>
      <c r="J63" s="65" t="str">
        <f>+VLOOKUP(H63,Misionales!H45:K45,3,0)</f>
        <v>Vigente</v>
      </c>
      <c r="K63" s="66" t="str">
        <f>+IF(J63="Vigente",Misionales!K45,"Solicitar archivo a Planeación")</f>
        <v>https://bit.ly/3vHEia3</v>
      </c>
      <c r="L63" s="66"/>
    </row>
    <row r="64" spans="2:14" ht="21" customHeight="1" x14ac:dyDescent="0.25">
      <c r="B64" s="54">
        <v>58</v>
      </c>
      <c r="C64" s="63" t="s">
        <v>12</v>
      </c>
      <c r="D64" s="63" t="s">
        <v>33</v>
      </c>
      <c r="E64" s="65" t="str">
        <f>+VLOOKUP(F64,Misionales!E20:F153,2,0)</f>
        <v>Manual</v>
      </c>
      <c r="F64" s="64" t="s">
        <v>318</v>
      </c>
      <c r="G64" s="63" t="str">
        <f>+VLOOKUP(F64,Misionales!$E$2:$G$192,3,0)</f>
        <v>Compra-venta_Vivienda_Nueva</v>
      </c>
      <c r="H64" s="41" t="s">
        <v>85</v>
      </c>
      <c r="I64" s="65" t="str">
        <f>+VLOOKUP(H64,Misionales!H46:K48,2,0)</f>
        <v>2021/08</v>
      </c>
      <c r="J64" s="65" t="str">
        <f>+VLOOKUP(H64,Misionales!H46:K48,3,0)</f>
        <v>Vigente</v>
      </c>
      <c r="K64" s="66" t="str">
        <f>+IF(J64="Vigente",Misionales!K48,"Solicitar archivo a Planeación")</f>
        <v>https://bit.ly/3FtZ809</v>
      </c>
      <c r="L64" s="66"/>
    </row>
    <row r="65" spans="2:12" ht="21" customHeight="1" x14ac:dyDescent="0.25">
      <c r="B65" s="54">
        <v>59</v>
      </c>
      <c r="C65" s="63" t="s">
        <v>12</v>
      </c>
      <c r="D65" s="63" t="s">
        <v>33</v>
      </c>
      <c r="E65" s="65" t="str">
        <f>+VLOOKUP(F65,Misionales!E21:F154,2,0)</f>
        <v>Manual</v>
      </c>
      <c r="F65" s="64" t="s">
        <v>320</v>
      </c>
      <c r="G65" s="63" t="str">
        <f>+VLOOKUP(F65,Misionales!$E$2:$G$192,3,0)</f>
        <v>instructivo_CORES</v>
      </c>
      <c r="H65" s="41" t="s">
        <v>73</v>
      </c>
      <c r="I65" s="65" t="str">
        <f>+VLOOKUP(H65,Misionales!H49:K49,2,0)</f>
        <v>2020/12</v>
      </c>
      <c r="J65" s="65" t="str">
        <f>+VLOOKUP(H65,Misionales!H49:K49,3,0)</f>
        <v>Vigente</v>
      </c>
      <c r="K65" s="66" t="str">
        <f>+IF(J65="Vigente",Misionales!K49,"Solicitar archivo a Planeación")</f>
        <v>https://bit.ly/3vH8nqc</v>
      </c>
      <c r="L65" s="66"/>
    </row>
    <row r="66" spans="2:12" ht="21" customHeight="1" x14ac:dyDescent="0.25">
      <c r="B66" s="54">
        <v>60</v>
      </c>
      <c r="C66" s="63" t="s">
        <v>12</v>
      </c>
      <c r="D66" s="63" t="s">
        <v>33</v>
      </c>
      <c r="E66" s="65" t="str">
        <f>+VLOOKUP(F66,Misionales!E22:F155,2,0)</f>
        <v>Manual</v>
      </c>
      <c r="F66" s="64" t="s">
        <v>277</v>
      </c>
      <c r="G66" s="63" t="str">
        <f>+VLOOKUP(F66,Misionales!$E$2:$G$192,3,0)</f>
        <v>Adquisición Vivienda Usada</v>
      </c>
      <c r="H66" s="41" t="s">
        <v>73</v>
      </c>
      <c r="I66" s="65" t="str">
        <f>+VLOOKUP(H66,Misionales!H50:K50,2,0)</f>
        <v>2021/10</v>
      </c>
      <c r="J66" s="65" t="str">
        <f>+VLOOKUP(H66,Misionales!H50:K50,3,0)</f>
        <v>Vigente</v>
      </c>
      <c r="K66" s="66" t="str">
        <f>+IF(J66="Vigente",Misionales!K50,"Solicitar archivo a Planeación")</f>
        <v>https://bit.ly/3ydXXjK</v>
      </c>
      <c r="L66" s="66"/>
    </row>
    <row r="67" spans="2:12" ht="21" customHeight="1" x14ac:dyDescent="0.25">
      <c r="B67" s="54">
        <v>61</v>
      </c>
      <c r="C67" s="63" t="s">
        <v>12</v>
      </c>
      <c r="D67" s="63" t="s">
        <v>33</v>
      </c>
      <c r="E67" s="65" t="str">
        <f>+VLOOKUP(F67,Misionales!E23:F156,2,0)</f>
        <v>Lineamiento</v>
      </c>
      <c r="F67" s="64" t="s">
        <v>322</v>
      </c>
      <c r="G67" s="63" t="str">
        <f>+VLOOKUP(F67,Misionales!$E$2:$G$192,3,0)</f>
        <v>Lineamiento_Supervisión_Interventoría</v>
      </c>
      <c r="H67" s="41" t="s">
        <v>74</v>
      </c>
      <c r="I67" s="65" t="str">
        <f>+VLOOKUP(H67,Misionales!H51:K54,2,0)</f>
        <v>2022/01</v>
      </c>
      <c r="J67" s="65" t="str">
        <f>+VLOOKUP(H67,Misionales!H51:K54,3,0)</f>
        <v>Vigente</v>
      </c>
      <c r="K67" s="66" t="str">
        <f>+IF(J67="Vigente",Misionales!K54,"Solicitar archivo a Planeación")</f>
        <v>https://bit.ly/39GlDmJ</v>
      </c>
      <c r="L67" s="66"/>
    </row>
    <row r="68" spans="2:12" ht="21" customHeight="1" x14ac:dyDescent="0.25">
      <c r="B68" s="54">
        <v>62</v>
      </c>
      <c r="C68" s="63" t="s">
        <v>12</v>
      </c>
      <c r="D68" s="63" t="s">
        <v>33</v>
      </c>
      <c r="E68" s="65" t="str">
        <f>+VLOOKUP(F68,Misionales!E24:F157,2,0)</f>
        <v>Lineamiento</v>
      </c>
      <c r="F68" s="64" t="s">
        <v>324</v>
      </c>
      <c r="G68" s="63" t="str">
        <f>+VLOOKUP(F68,Misionales!$E$2:$G$192,3,0)</f>
        <v>Revocatoria_Solución_Vivienda</v>
      </c>
      <c r="H68" s="41" t="s">
        <v>73</v>
      </c>
      <c r="I68" s="65" t="str">
        <f>+VLOOKUP(H68,Misionales!H55:K55,2,0)</f>
        <v>2020/09</v>
      </c>
      <c r="J68" s="65" t="str">
        <f>+VLOOKUP(H68,Misionales!H55:K55,3,0)</f>
        <v>Vigente</v>
      </c>
      <c r="K68" s="66" t="str">
        <f>+IF(J68="Vigente",Misionales!K55,"Solicitar archivo a Planeación")</f>
        <v>https://bit.ly/39pTOi7</v>
      </c>
      <c r="L68" s="66"/>
    </row>
    <row r="69" spans="2:12" ht="21" customHeight="1" x14ac:dyDescent="0.25">
      <c r="B69" s="54">
        <v>63</v>
      </c>
      <c r="C69" s="63" t="s">
        <v>12</v>
      </c>
      <c r="D69" s="63" t="s">
        <v>33</v>
      </c>
      <c r="E69" s="65" t="str">
        <f>+VLOOKUP(F69,Misionales!E25:F158,2,0)</f>
        <v>Lineamiento</v>
      </c>
      <c r="F69" s="64" t="s">
        <v>326</v>
      </c>
      <c r="G69" s="63" t="str">
        <f>+VLOOKUP(F69,Misionales!$E$2:$G$192,3,0)</f>
        <v>Enajenación_Pernmiso_Dejar_Residir_Fuerza_Mayor</v>
      </c>
      <c r="H69" s="41" t="s">
        <v>73</v>
      </c>
      <c r="I69" s="65" t="str">
        <f>+VLOOKUP(H69,Misionales!H56:K56,2,0)</f>
        <v>2020/11</v>
      </c>
      <c r="J69" s="65" t="str">
        <f>+VLOOKUP(H69,Misionales!H56:K56,3,0)</f>
        <v>Vigente</v>
      </c>
      <c r="K69" s="66" t="str">
        <f>+IF(J69="Vigente",Misionales!K56,"Solicitar archivo a Planeación")</f>
        <v>https://bit.ly/3kH98cO</v>
      </c>
      <c r="L69" s="66"/>
    </row>
    <row r="70" spans="2:12" ht="21" customHeight="1" x14ac:dyDescent="0.25">
      <c r="B70" s="54">
        <v>64</v>
      </c>
      <c r="C70" s="63" t="s">
        <v>12</v>
      </c>
      <c r="D70" s="63" t="s">
        <v>33</v>
      </c>
      <c r="E70" s="65" t="str">
        <f>+VLOOKUP(F70,Misionales!E26:F159,2,0)</f>
        <v>Manual</v>
      </c>
      <c r="F70" s="64" t="s">
        <v>328</v>
      </c>
      <c r="G70" s="63" t="str">
        <f>+VLOOKUP(F70,Misionales!$E$2:$G$192,3,0)</f>
        <v>Manual_Estructura_Informe_Interventoria</v>
      </c>
      <c r="H70" s="41" t="s">
        <v>73</v>
      </c>
      <c r="I70" s="65" t="str">
        <f>+VLOOKUP(H70,Misionales!H57:K57,2,0)</f>
        <v>2017/12</v>
      </c>
      <c r="J70" s="65" t="str">
        <f>+VLOOKUP(H70,Misionales!H57:K57,3,0)</f>
        <v>Vigente</v>
      </c>
      <c r="K70" s="66" t="str">
        <f>+IF(J70="Vigente",Misionales!K57,"Solicitar archivo a Planeación")</f>
        <v>https://bit.ly/3FhQf9v</v>
      </c>
      <c r="L70" s="66"/>
    </row>
    <row r="71" spans="2:12" ht="21" customHeight="1" x14ac:dyDescent="0.25">
      <c r="B71" s="54">
        <v>65</v>
      </c>
      <c r="C71" s="63" t="s">
        <v>12</v>
      </c>
      <c r="D71" s="63" t="s">
        <v>33</v>
      </c>
      <c r="E71" s="65" t="str">
        <f>+VLOOKUP(F71,Misionales!E27:F160,2,0)</f>
        <v>Manual</v>
      </c>
      <c r="F71" s="64" t="s">
        <v>330</v>
      </c>
      <c r="G71" s="63" t="str">
        <f>+VLOOKUP(F71,Misionales!$E$2:$G$192,3,0)</f>
        <v>Guia_Seguimiento_Proyectos</v>
      </c>
      <c r="H71" s="41" t="s">
        <v>68</v>
      </c>
      <c r="I71" s="65" t="str">
        <f>+VLOOKUP(H71,Misionales!H58:K62,2,0)</f>
        <v>2020/10</v>
      </c>
      <c r="J71" s="65" t="str">
        <f>+VLOOKUP(H71,Misionales!H58:K62,3,0)</f>
        <v>Vigente</v>
      </c>
      <c r="K71" s="66" t="str">
        <f>+IF(J71="Vigente",Misionales!K62,"Solicitar archivo a Planeación")</f>
        <v>https://bit.ly/39CD7QO</v>
      </c>
      <c r="L71" s="66"/>
    </row>
    <row r="72" spans="2:12" ht="21" customHeight="1" x14ac:dyDescent="0.25">
      <c r="B72" s="54">
        <v>66</v>
      </c>
      <c r="C72" s="63" t="s">
        <v>12</v>
      </c>
      <c r="D72" s="63" t="s">
        <v>33</v>
      </c>
      <c r="E72" s="65" t="str">
        <f>+VLOOKUP(F72,Misionales!E28:F161,2,0)</f>
        <v>Manual</v>
      </c>
      <c r="F72" s="64" t="s">
        <v>332</v>
      </c>
      <c r="G72" s="63" t="str">
        <f>+VLOOKUP(F72,Misionales!$E$2:$G$192,3,0)</f>
        <v>Manual_Uso_Sistema_Gestion_Proyectos</v>
      </c>
      <c r="H72" s="41" t="s">
        <v>114</v>
      </c>
      <c r="I72" s="65" t="str">
        <f>+VLOOKUP(H72,Misionales!H63:K69,2,0)</f>
        <v>2021/08</v>
      </c>
      <c r="J72" s="65" t="str">
        <f>+VLOOKUP(H72,Misionales!H63:K69,3,0)</f>
        <v>Vigente</v>
      </c>
      <c r="K72" s="66" t="str">
        <f>+IF(J72="Vigente",Misionales!K69,"Solicitar archivo a Planeación")</f>
        <v>https://bit.ly/3KDsr0V</v>
      </c>
      <c r="L72" s="66"/>
    </row>
    <row r="73" spans="2:12" ht="21" customHeight="1" x14ac:dyDescent="0.25">
      <c r="B73" s="54">
        <v>67</v>
      </c>
      <c r="C73" s="63" t="s">
        <v>12</v>
      </c>
      <c r="D73" s="63" t="s">
        <v>33</v>
      </c>
      <c r="E73" s="65" t="str">
        <f>+VLOOKUP(F73,Misionales!E29:F162,2,0)</f>
        <v>Manual</v>
      </c>
      <c r="F73" s="64" t="s">
        <v>334</v>
      </c>
      <c r="G73" s="63" t="str">
        <f>+VLOOKUP(F73,Misionales!$E$2:$G$192,3,0)</f>
        <v>Manual_Gestión_Riesgo</v>
      </c>
      <c r="H73" s="41" t="s">
        <v>80</v>
      </c>
      <c r="I73" s="65" t="str">
        <f>+VLOOKUP(H73,Misionales!H70:K71,2,0)</f>
        <v>2018/11</v>
      </c>
      <c r="J73" s="65" t="str">
        <f>+VLOOKUP(H73,Misionales!H70:K71,3,0)</f>
        <v>Vigente</v>
      </c>
      <c r="K73" s="66" t="str">
        <f>+IF(J73="Vigente",Misionales!K71,"Solicitar archivo a Planeación")</f>
        <v>https://bit.ly/3w0kI85</v>
      </c>
      <c r="L73" s="66"/>
    </row>
    <row r="74" spans="2:12" ht="21" customHeight="1" x14ac:dyDescent="0.25">
      <c r="B74" s="54">
        <v>68</v>
      </c>
      <c r="C74" s="63" t="s">
        <v>12</v>
      </c>
      <c r="D74" s="63" t="s">
        <v>33</v>
      </c>
      <c r="E74" s="65" t="str">
        <f>+VLOOKUP(F74,Misionales!E30:F163,2,0)</f>
        <v>Manual</v>
      </c>
      <c r="F74" s="64" t="s">
        <v>336</v>
      </c>
      <c r="G74" s="63" t="str">
        <f>+VLOOKUP(F74,Misionales!$E$2:$G$192,3,0)</f>
        <v>Manual_Acta_Constitución_Proyecto</v>
      </c>
      <c r="H74" s="41" t="s">
        <v>73</v>
      </c>
      <c r="I74" s="65" t="str">
        <f>+VLOOKUP(H74,Misionales!H72:K72,2,0)</f>
        <v>2018/03</v>
      </c>
      <c r="J74" s="65" t="str">
        <f>+VLOOKUP(H74,Misionales!H72:K72,3,0)</f>
        <v>Vigente</v>
      </c>
      <c r="K74" s="66" t="str">
        <f>+IF(J74="Vigente",Misionales!K72,"Solicitar archivo a Planeación")</f>
        <v>https://bit.ly/382gGUF</v>
      </c>
      <c r="L74" s="66"/>
    </row>
    <row r="75" spans="2:12" ht="21" customHeight="1" x14ac:dyDescent="0.25">
      <c r="B75" s="54">
        <v>69</v>
      </c>
      <c r="C75" s="63" t="s">
        <v>12</v>
      </c>
      <c r="D75" s="63" t="s">
        <v>33</v>
      </c>
      <c r="E75" s="65" t="str">
        <f>+VLOOKUP(F75,Misionales!E31:F164,2,0)</f>
        <v>Manual</v>
      </c>
      <c r="F75" s="64" t="s">
        <v>338</v>
      </c>
      <c r="G75" s="63" t="str">
        <f>+VLOOKUP(F75,Misionales!$E$2:$G$192,3,0)</f>
        <v>Manual_Comité_Primario</v>
      </c>
      <c r="H75" s="41" t="s">
        <v>73</v>
      </c>
      <c r="I75" s="65" t="str">
        <f>+VLOOKUP(H75,Misionales!H73:K73,2,0)</f>
        <v>2017/12</v>
      </c>
      <c r="J75" s="65" t="str">
        <f>+VLOOKUP(H75,Misionales!H73:K73,3,0)</f>
        <v>Vigente</v>
      </c>
      <c r="K75" s="66" t="str">
        <f>+IF(J75="Vigente",Misionales!K73,"Solicitar archivo a Planeación")</f>
        <v>https://bit.ly/3KCDA28</v>
      </c>
      <c r="L75" s="66"/>
    </row>
    <row r="76" spans="2:12" ht="21" customHeight="1" x14ac:dyDescent="0.25">
      <c r="B76" s="54">
        <v>70</v>
      </c>
      <c r="C76" s="63" t="s">
        <v>12</v>
      </c>
      <c r="D76" s="63" t="s">
        <v>33</v>
      </c>
      <c r="E76" s="65" t="str">
        <f>+VLOOKUP(F76,Misionales!E32:F165,2,0)</f>
        <v>Manual</v>
      </c>
      <c r="F76" s="64" t="s">
        <v>340</v>
      </c>
      <c r="G76" s="63" t="str">
        <f>+VLOOKUP(F76,Misionales!$E$2:$G$192,3,0)</f>
        <v>lineamientos_Gestión_Predial</v>
      </c>
      <c r="H76" s="41" t="s">
        <v>68</v>
      </c>
      <c r="I76" s="65" t="str">
        <f>+VLOOKUP(H76,Misionales!H74:K75,2,0)</f>
        <v>2021/02</v>
      </c>
      <c r="J76" s="65" t="str">
        <f>+VLOOKUP(H76,Misionales!H74:K75,3,0)</f>
        <v>Vigente</v>
      </c>
      <c r="K76" s="66" t="str">
        <f>+IF(J76="Vigente",Misionales!K75,"Solicitar archivo a Planeación")</f>
        <v>https://bit.ly/3kCkqii</v>
      </c>
      <c r="L76" s="66"/>
    </row>
    <row r="77" spans="2:12" ht="21" customHeight="1" x14ac:dyDescent="0.25">
      <c r="B77" s="54">
        <v>71</v>
      </c>
      <c r="C77" s="63" t="s">
        <v>12</v>
      </c>
      <c r="D77" s="63" t="s">
        <v>33</v>
      </c>
      <c r="E77" s="65" t="str">
        <f>+VLOOKUP(F77,Misionales!E33:F166,2,0)</f>
        <v>Manual</v>
      </c>
      <c r="F77" s="64" t="s">
        <v>342</v>
      </c>
      <c r="G77" s="63" t="str">
        <f>+VLOOKUP(F77,Misionales!$E$2:$G$192,3,0)</f>
        <v>Manual_Calidad_obra</v>
      </c>
      <c r="H77" s="41" t="s">
        <v>73</v>
      </c>
      <c r="I77" s="65" t="str">
        <f>+VLOOKUP(H77,Misionales!H76:K76,2,0)</f>
        <v>2021/08</v>
      </c>
      <c r="J77" s="65" t="str">
        <f>+VLOOKUP(H77,Misionales!H76:K76,3,0)</f>
        <v>Vigente</v>
      </c>
      <c r="K77" s="66" t="str">
        <f>+IF(J77="Vigente",Misionales!K76,"Solicitar archivo a Planeación")</f>
        <v>https://bit.ly/3OPUPjM</v>
      </c>
      <c r="L77" s="66"/>
    </row>
    <row r="78" spans="2:12" ht="21" customHeight="1" x14ac:dyDescent="0.25">
      <c r="B78" s="54">
        <v>72</v>
      </c>
      <c r="C78" s="63" t="s">
        <v>12</v>
      </c>
      <c r="D78" s="63" t="s">
        <v>33</v>
      </c>
      <c r="E78" s="65" t="str">
        <f>+VLOOKUP(F78,Misionales!E34:F167,2,0)</f>
        <v>Guía</v>
      </c>
      <c r="F78" s="64" t="s">
        <v>279</v>
      </c>
      <c r="G78" s="63" t="str">
        <f>+VLOOKUP(F78,Misionales!$E$2:$G$192,3,0)</f>
        <v>Mayor Valor Permanencia Interventoría</v>
      </c>
      <c r="H78" s="41" t="s">
        <v>73</v>
      </c>
      <c r="I78" s="65" t="str">
        <f>+VLOOKUP(H78,Misionales!H77:K77,2,0)</f>
        <v>2020/07</v>
      </c>
      <c r="J78" s="65" t="str">
        <f>+VLOOKUP(H78,Misionales!H77:K77,3,0)</f>
        <v>Vigente</v>
      </c>
      <c r="K78" s="66" t="str">
        <f>+IF(J78="Vigente",Misionales!K77,"Solicitar archivo a Planeación")</f>
        <v>https://bit.ly/3w70DNe</v>
      </c>
      <c r="L78" s="66"/>
    </row>
    <row r="79" spans="2:12" ht="21" customHeight="1" x14ac:dyDescent="0.25">
      <c r="B79" s="54">
        <v>73</v>
      </c>
      <c r="C79" s="63" t="s">
        <v>12</v>
      </c>
      <c r="D79" s="63" t="s">
        <v>33</v>
      </c>
      <c r="E79" s="65" t="str">
        <f>+VLOOKUP(F79,Misionales!E35:F168,2,0)</f>
        <v>Guía</v>
      </c>
      <c r="F79" s="64" t="s">
        <v>280</v>
      </c>
      <c r="G79" s="63" t="str">
        <f>+VLOOKUP(F79,Misionales!$E$2:$G$192,3,0)</f>
        <v>Revisión Acta Entrega Recibo Satisfacción</v>
      </c>
      <c r="H79" s="41" t="s">
        <v>73</v>
      </c>
      <c r="I79" s="65" t="str">
        <f>+VLOOKUP(H79,Misionales!H78:K78,2,0)</f>
        <v>2021/11</v>
      </c>
      <c r="J79" s="65" t="str">
        <f>+VLOOKUP(H79,Misionales!H78:K78,3,0)</f>
        <v>Vigente</v>
      </c>
      <c r="K79" s="66" t="str">
        <f>+IF(J79="Vigente",Misionales!K78,"Solicitar archivo a Planeación")</f>
        <v>https://bit.ly/39GmHqJ</v>
      </c>
      <c r="L79" s="66"/>
    </row>
    <row r="80" spans="2:12" ht="21" customHeight="1" x14ac:dyDescent="0.25">
      <c r="B80" s="54">
        <v>74</v>
      </c>
      <c r="C80" s="63" t="s">
        <v>12</v>
      </c>
      <c r="D80" s="63" t="s">
        <v>33</v>
      </c>
      <c r="E80" s="65" t="str">
        <f>+VLOOKUP(F80,Misionales!E36:F169,2,0)</f>
        <v>Formato</v>
      </c>
      <c r="F80" s="64" t="s">
        <v>344</v>
      </c>
      <c r="G80" s="63" t="str">
        <f>+VLOOKUP(F80,Misionales!$E$2:$G$192,3,0)</f>
        <v>Ficha_Seguimiento_y_Control_Proyectos</v>
      </c>
      <c r="H80" s="65" t="str">
        <f>+VLOOKUP(F80,Misionales!$E$2:$H$135,4,0)</f>
        <v>1.0</v>
      </c>
      <c r="I80" s="58" t="str">
        <f>+VLOOKUP(F80,Misionales!E44:I168,5,0)</f>
        <v>2019/02</v>
      </c>
      <c r="J80" s="65" t="str">
        <f>+VLOOKUP(F80,Misionales!$E$11:$J$135,6,0)</f>
        <v>Vigente</v>
      </c>
      <c r="K80" s="67" t="str">
        <f>+VLOOKUP(F80,Misionales!$E$11:$K$135,7,0)</f>
        <v>https://bit.ly/3OUOqnr</v>
      </c>
      <c r="L80" s="67"/>
    </row>
    <row r="81" spans="2:12" ht="21" customHeight="1" x14ac:dyDescent="0.25">
      <c r="B81" s="54">
        <v>75</v>
      </c>
      <c r="C81" s="63" t="s">
        <v>12</v>
      </c>
      <c r="D81" s="63" t="s">
        <v>33</v>
      </c>
      <c r="E81" s="65" t="str">
        <f>+VLOOKUP(F81,Misionales!E37:F170,2,0)</f>
        <v>Formato</v>
      </c>
      <c r="F81" s="64" t="s">
        <v>346</v>
      </c>
      <c r="G81" s="63" t="str">
        <f>+VLOOKUP(F81,Misionales!$E$2:$G$192,3,0)</f>
        <v>Acta_Registro_a_Satisfaccion_Informe_Periodico_Supervisión</v>
      </c>
      <c r="H81" s="65" t="str">
        <f>+VLOOKUP(F81,Misionales!$E$2:$H$135,4,0)</f>
        <v>1.0</v>
      </c>
      <c r="I81" s="58" t="str">
        <f>+VLOOKUP(F81,Misionales!E45:I169,5,0)</f>
        <v>2018/02</v>
      </c>
      <c r="J81" s="65" t="str">
        <f>+VLOOKUP(F81,Misionales!$E$11:$J$135,6,0)</f>
        <v>Vigente</v>
      </c>
      <c r="K81" s="67" t="str">
        <f>+VLOOKUP(F81,Misionales!$E$11:$K$135,7,0)</f>
        <v>https://bit.ly/3vJS6B8</v>
      </c>
      <c r="L81" s="67"/>
    </row>
    <row r="82" spans="2:12" ht="21" customHeight="1" x14ac:dyDescent="0.25">
      <c r="B82" s="54">
        <v>76</v>
      </c>
      <c r="C82" s="63" t="s">
        <v>12</v>
      </c>
      <c r="D82" s="63" t="s">
        <v>33</v>
      </c>
      <c r="E82" s="65" t="str">
        <f>+VLOOKUP(F82,Misionales!E38:F171,2,0)</f>
        <v>Formato</v>
      </c>
      <c r="F82" s="64" t="s">
        <v>348</v>
      </c>
      <c r="G82" s="63" t="str">
        <f>+VLOOKUP(F82,Misionales!$E$2:$G$192,3,0)</f>
        <v>Acta_Reunion_Comunidad_Auditorias_Visibles</v>
      </c>
      <c r="H82" s="65" t="str">
        <f>+VLOOKUP(F82,Misionales!$E$2:$H$135,4,0)</f>
        <v>2.0</v>
      </c>
      <c r="I82" s="58" t="str">
        <f>+VLOOKUP(F82,Misionales!E46:I170,5,0)</f>
        <v>2019/08</v>
      </c>
      <c r="J82" s="65" t="str">
        <f>+VLOOKUP(F82,Misionales!$E$11:$J$135,6,0)</f>
        <v>Vigente</v>
      </c>
      <c r="K82" s="67" t="str">
        <f>+VLOOKUP(F82,Misionales!$E$11:$K$135,7,0)</f>
        <v>https://bit.ly/382bjVm</v>
      </c>
      <c r="L82" s="67"/>
    </row>
    <row r="83" spans="2:12" ht="21" customHeight="1" x14ac:dyDescent="0.25">
      <c r="B83" s="54">
        <v>77</v>
      </c>
      <c r="C83" s="63" t="s">
        <v>12</v>
      </c>
      <c r="D83" s="63" t="s">
        <v>33</v>
      </c>
      <c r="E83" s="65" t="str">
        <f>+VLOOKUP(F83,Misionales!E39:F172,2,0)</f>
        <v>Formato</v>
      </c>
      <c r="F83" s="64" t="s">
        <v>349</v>
      </c>
      <c r="G83" s="63" t="str">
        <f>+VLOOKUP(F83,Misionales!$E$2:$G$192,3,0)</f>
        <v>Acta_Conformacion_ELS_Auditorias_Visibles</v>
      </c>
      <c r="H83" s="65" t="str">
        <f>+VLOOKUP(F83,Misionales!$E$2:$H$135,4,0)</f>
        <v>2.2</v>
      </c>
      <c r="I83" s="58" t="str">
        <f>+VLOOKUP(F83,Misionales!E47:I171,5,0)</f>
        <v>2019/11</v>
      </c>
      <c r="J83" s="65" t="str">
        <f>+VLOOKUP(F83,Misionales!$E$11:$J$135,6,0)</f>
        <v>Vigente</v>
      </c>
      <c r="K83" s="67" t="str">
        <f>+VLOOKUP(F83,Misionales!$E$11:$K$135,7,0)</f>
        <v>https://bit.ly/3OWV392</v>
      </c>
      <c r="L83" s="67"/>
    </row>
    <row r="84" spans="2:12" ht="21" customHeight="1" x14ac:dyDescent="0.25">
      <c r="B84" s="54">
        <v>78</v>
      </c>
      <c r="C84" s="63" t="s">
        <v>12</v>
      </c>
      <c r="D84" s="63" t="s">
        <v>33</v>
      </c>
      <c r="E84" s="65" t="str">
        <f>+VLOOKUP(F84,Misionales!E40:F173,2,0)</f>
        <v>Formato</v>
      </c>
      <c r="F84" s="64" t="s">
        <v>351</v>
      </c>
      <c r="G84" s="63" t="str">
        <f>+VLOOKUP(F84,Misionales!$E$2:$G$192,3,0)</f>
        <v>Sondeo_Satisfaccion_Ciudadana_Auditorias_Visibles</v>
      </c>
      <c r="H84" s="65" t="str">
        <f>+VLOOKUP(F84,Misionales!$E$2:$H$135,4,0)</f>
        <v>4.0</v>
      </c>
      <c r="I84" s="58" t="str">
        <f>+VLOOKUP(F84,Misionales!E48:I172,5,0)</f>
        <v>2022/02</v>
      </c>
      <c r="J84" s="65" t="str">
        <f>+VLOOKUP(F84,Misionales!$E$11:$J$135,6,0)</f>
        <v>Vigente</v>
      </c>
      <c r="K84" s="67" t="str">
        <f>+VLOOKUP(F84,Misionales!$E$11:$K$135,7,0)</f>
        <v>https://bit.ly/3KCA0VO</v>
      </c>
      <c r="L84" s="67"/>
    </row>
    <row r="85" spans="2:12" ht="21" customHeight="1" x14ac:dyDescent="0.25">
      <c r="B85" s="54">
        <v>79</v>
      </c>
      <c r="C85" s="63" t="s">
        <v>12</v>
      </c>
      <c r="D85" s="63" t="s">
        <v>33</v>
      </c>
      <c r="E85" s="65" t="str">
        <f>+VLOOKUP(F85,Misionales!E41:F174,2,0)</f>
        <v>Formato</v>
      </c>
      <c r="F85" s="64" t="s">
        <v>352</v>
      </c>
      <c r="G85" s="63" t="str">
        <f>+VLOOKUP(F85,Misionales!$E$2:$G$192,3,0)</f>
        <v>Acta_Comité_primario</v>
      </c>
      <c r="H85" s="65" t="str">
        <f>+VLOOKUP(F85,Misionales!$E$2:$H$135,4,0)</f>
        <v>1.0</v>
      </c>
      <c r="I85" s="58" t="str">
        <f>+VLOOKUP(F85,Misionales!E49:I173,5,0)</f>
        <v>2018/03</v>
      </c>
      <c r="J85" s="65" t="str">
        <f>+VLOOKUP(F85,Misionales!$E$11:$J$135,6,0)</f>
        <v>Vigente</v>
      </c>
      <c r="K85" s="67" t="str">
        <f>+VLOOKUP(F85,Misionales!$E$11:$K$135,7,0)</f>
        <v>https://bit.ly/3FduRm3</v>
      </c>
      <c r="L85" s="67"/>
    </row>
    <row r="86" spans="2:12" ht="21" customHeight="1" x14ac:dyDescent="0.25">
      <c r="B86" s="54">
        <v>80</v>
      </c>
      <c r="C86" s="63" t="s">
        <v>12</v>
      </c>
      <c r="D86" s="63" t="s">
        <v>33</v>
      </c>
      <c r="E86" s="65" t="str">
        <f>+VLOOKUP(F86,Misionales!E42:F175,2,0)</f>
        <v>Formato</v>
      </c>
      <c r="F86" s="64" t="s">
        <v>354</v>
      </c>
      <c r="G86" s="63" t="str">
        <f>+VLOOKUP(F86,Misionales!$E$2:$G$192,3,0)</f>
        <v>Directorio_Actores_Auditorias_Visibles</v>
      </c>
      <c r="H86" s="65" t="str">
        <f>+VLOOKUP(F86,Misionales!$E$2:$H$135,4,0)</f>
        <v>1.0</v>
      </c>
      <c r="I86" s="58" t="str">
        <f>+VLOOKUP(F86,Misionales!E50:I174,5,0)</f>
        <v>2019/08</v>
      </c>
      <c r="J86" s="65" t="str">
        <f>+VLOOKUP(F86,Misionales!$E$11:$J$135,6,0)</f>
        <v>Vigente</v>
      </c>
      <c r="K86" s="67" t="str">
        <f>+VLOOKUP(F86,Misionales!$E$11:$K$135,7,0)</f>
        <v>https://bit.ly/3vIaslS</v>
      </c>
      <c r="L86" s="67"/>
    </row>
    <row r="87" spans="2:12" ht="21" customHeight="1" x14ac:dyDescent="0.25">
      <c r="B87" s="54">
        <v>81</v>
      </c>
      <c r="C87" s="63" t="s">
        <v>12</v>
      </c>
      <c r="D87" s="63" t="s">
        <v>33</v>
      </c>
      <c r="E87" s="65" t="str">
        <f>+VLOOKUP(F87,Misionales!E43:F176,2,0)</f>
        <v>Formato</v>
      </c>
      <c r="F87" s="64" t="s">
        <v>355</v>
      </c>
      <c r="G87" s="63" t="str">
        <f>+VLOOKUP(F87,Misionales!$E$2:$G$192,3,0)</f>
        <v>Ficha_Verificacion_Demografica_Auditorias_Visibles</v>
      </c>
      <c r="H87" s="65" t="str">
        <f>+VLOOKUP(F87,Misionales!$E$2:$H$135,4,0)</f>
        <v>2.1</v>
      </c>
      <c r="I87" s="58" t="str">
        <f>+VLOOKUP(F87,Misionales!E51:I175,5,0)</f>
        <v>2019/08</v>
      </c>
      <c r="J87" s="65" t="str">
        <f>+VLOOKUP(F87,Misionales!$E$11:$J$135,6,0)</f>
        <v>Vigente</v>
      </c>
      <c r="K87" s="67" t="str">
        <f>+VLOOKUP(F87,Misionales!$E$11:$K$135,7,0)</f>
        <v>https://bit.ly/3wasyMy</v>
      </c>
      <c r="L87" s="67"/>
    </row>
    <row r="88" spans="2:12" ht="21" customHeight="1" x14ac:dyDescent="0.25">
      <c r="B88" s="54">
        <v>82</v>
      </c>
      <c r="C88" s="63" t="s">
        <v>12</v>
      </c>
      <c r="D88" s="63" t="s">
        <v>33</v>
      </c>
      <c r="E88" s="65" t="str">
        <f>+VLOOKUP(F88,Misionales!E44:F177,2,0)</f>
        <v>Formato</v>
      </c>
      <c r="F88" s="64" t="s">
        <v>356</v>
      </c>
      <c r="G88" s="63" t="str">
        <f>+VLOOKUP(F88,Misionales!$E$2:$G$192,3,0)</f>
        <v>Listado_Asistencia_Auditorias_Visibles</v>
      </c>
      <c r="H88" s="65" t="str">
        <f>+VLOOKUP(F88,Misionales!$E$2:$H$135,4,0)</f>
        <v>2.0</v>
      </c>
      <c r="I88" s="58" t="str">
        <f>+VLOOKUP(F88,Misionales!E52:I176,5,0)</f>
        <v>2019/08</v>
      </c>
      <c r="J88" s="65" t="str">
        <f>+VLOOKUP(F88,Misionales!$E$11:$J$135,6,0)</f>
        <v>Vigente</v>
      </c>
      <c r="K88" s="67" t="str">
        <f>+VLOOKUP(F88,Misionales!$E$11:$K$135,7,0)</f>
        <v>https://bit.ly/3vFWbWW</v>
      </c>
      <c r="L88" s="67"/>
    </row>
    <row r="89" spans="2:12" ht="21" customHeight="1" x14ac:dyDescent="0.25">
      <c r="B89" s="54">
        <v>83</v>
      </c>
      <c r="C89" s="63" t="s">
        <v>12</v>
      </c>
      <c r="D89" s="63" t="s">
        <v>33</v>
      </c>
      <c r="E89" s="65" t="str">
        <f>+VLOOKUP(F89,Misionales!E45:F178,2,0)</f>
        <v>Formato</v>
      </c>
      <c r="F89" s="64" t="s">
        <v>357</v>
      </c>
      <c r="G89" s="63" t="str">
        <f>+VLOOKUP(F89,Misionales!$E$2:$G$192,3,0)</f>
        <v>Directorio_Equipos_Locales_Seguimiento_Auditorias_Visibles</v>
      </c>
      <c r="H89" s="65" t="str">
        <f>+VLOOKUP(F89,Misionales!$E$2:$H$135,4,0)</f>
        <v>2.1</v>
      </c>
      <c r="I89" s="58" t="str">
        <f>+VLOOKUP(F89,Misionales!E53:I177,5,0)</f>
        <v>2019/08</v>
      </c>
      <c r="J89" s="65" t="str">
        <f>+VLOOKUP(F89,Misionales!$E$11:$J$135,6,0)</f>
        <v>Vigente</v>
      </c>
      <c r="K89" s="67" t="str">
        <f>+VLOOKUP(F89,Misionales!$E$11:$K$135,7,0)</f>
        <v>https://bit.ly/38Nn6Hd</v>
      </c>
      <c r="L89" s="67"/>
    </row>
    <row r="90" spans="2:12" ht="21" customHeight="1" x14ac:dyDescent="0.25">
      <c r="B90" s="54">
        <v>84</v>
      </c>
      <c r="C90" s="63" t="s">
        <v>12</v>
      </c>
      <c r="D90" s="63" t="s">
        <v>33</v>
      </c>
      <c r="E90" s="65" t="str">
        <f>+VLOOKUP(F90,Misionales!E46:F179,2,0)</f>
        <v>Formato</v>
      </c>
      <c r="F90" s="64" t="s">
        <v>358</v>
      </c>
      <c r="G90" s="63" t="str">
        <f>+VLOOKUP(F90,Misionales!$E$2:$G$192,3,0)</f>
        <v>Mapa_Actores_Regionales_Auditorias_Visibles</v>
      </c>
      <c r="H90" s="65" t="str">
        <f>+VLOOKUP(F90,Misionales!$E$2:$H$135,4,0)</f>
        <v>2.0</v>
      </c>
      <c r="I90" s="58" t="str">
        <f>+VLOOKUP(F90,Misionales!E54:I178,5,0)</f>
        <v>2019/08</v>
      </c>
      <c r="J90" s="65" t="str">
        <f>+VLOOKUP(F90,Misionales!$E$11:$J$135,6,0)</f>
        <v>Vigente</v>
      </c>
      <c r="K90" s="67" t="str">
        <f>+VLOOKUP(F90,Misionales!$E$11:$K$135,7,0)</f>
        <v>https://bit.ly/37XOrXj</v>
      </c>
      <c r="L90" s="67"/>
    </row>
    <row r="91" spans="2:12" ht="21" customHeight="1" x14ac:dyDescent="0.25">
      <c r="B91" s="54">
        <v>85</v>
      </c>
      <c r="C91" s="63" t="s">
        <v>12</v>
      </c>
      <c r="D91" s="63" t="s">
        <v>33</v>
      </c>
      <c r="E91" s="65" t="str">
        <f>+VLOOKUP(F91,Misionales!E47:F180,2,0)</f>
        <v>Formato</v>
      </c>
      <c r="F91" s="64" t="s">
        <v>359</v>
      </c>
      <c r="G91" s="63" t="str">
        <f>+VLOOKUP(F91,Misionales!$E$2:$G$192,3,0)</f>
        <v>Informe_Gestion_Social_Programa_Vivienda_Auditorias_Visibles</v>
      </c>
      <c r="H91" s="65" t="str">
        <f>+VLOOKUP(F91,Misionales!$E$2:$H$135,4,0)</f>
        <v>3.0</v>
      </c>
      <c r="I91" s="58" t="str">
        <f>+VLOOKUP(F91,Misionales!E55:I179,5,0)</f>
        <v>2020/08</v>
      </c>
      <c r="J91" s="65" t="str">
        <f>+VLOOKUP(F91,Misionales!$E$11:$J$135,6,0)</f>
        <v>Vigente</v>
      </c>
      <c r="K91" s="67" t="str">
        <f>+VLOOKUP(F91,Misionales!$E$11:$K$135,7,0)</f>
        <v>https://bit.ly/3kG4ITq</v>
      </c>
      <c r="L91" s="67"/>
    </row>
    <row r="92" spans="2:12" ht="21" customHeight="1" x14ac:dyDescent="0.25">
      <c r="B92" s="54">
        <v>86</v>
      </c>
      <c r="C92" s="63" t="s">
        <v>12</v>
      </c>
      <c r="D92" s="63" t="s">
        <v>33</v>
      </c>
      <c r="E92" s="65" t="str">
        <f>+VLOOKUP(F92,Misionales!E48:F181,2,0)</f>
        <v>Formato</v>
      </c>
      <c r="F92" s="64" t="s">
        <v>360</v>
      </c>
      <c r="G92" s="63" t="str">
        <f>+VLOOKUP(F92,Misionales!$E$2:$G$192,3,0)</f>
        <v>Acta_Entrega_Manual_Uso_Vivienda</v>
      </c>
      <c r="H92" s="65" t="str">
        <f>+VLOOKUP(F92,Misionales!$E$2:$H$135,4,0)</f>
        <v>2.0</v>
      </c>
      <c r="I92" s="58" t="str">
        <f>+VLOOKUP(F92,Misionales!E56:I180,5,0)</f>
        <v>2019/08</v>
      </c>
      <c r="J92" s="65" t="str">
        <f>+VLOOKUP(F92,Misionales!$E$11:$J$135,6,0)</f>
        <v>Vigente</v>
      </c>
      <c r="K92" s="67" t="str">
        <f>+VLOOKUP(F92,Misionales!$E$11:$K$135,7,0)</f>
        <v>https://bit.ly/3KK7bGM</v>
      </c>
      <c r="L92" s="67"/>
    </row>
    <row r="93" spans="2:12" ht="21" customHeight="1" x14ac:dyDescent="0.25">
      <c r="B93" s="54">
        <v>87</v>
      </c>
      <c r="C93" s="63" t="s">
        <v>12</v>
      </c>
      <c r="D93" s="63" t="s">
        <v>33</v>
      </c>
      <c r="E93" s="65" t="str">
        <f>+VLOOKUP(F93,Misionales!E49:F182,2,0)</f>
        <v>Formato</v>
      </c>
      <c r="F93" s="64" t="s">
        <v>362</v>
      </c>
      <c r="G93" s="63" t="str">
        <f>+VLOOKUP(F93,Misionales!$E$2:$G$192,3,0)</f>
        <v>Plan Gestion Social_Auditorias_Visibles</v>
      </c>
      <c r="H93" s="65" t="str">
        <f>+VLOOKUP(F93,Misionales!$E$2:$H$135,4,0)</f>
        <v>2.1</v>
      </c>
      <c r="I93" s="58" t="str">
        <f>+VLOOKUP(F93,Misionales!E57:I181,5,0)</f>
        <v>2019/08</v>
      </c>
      <c r="J93" s="65" t="str">
        <f>+VLOOKUP(F93,Misionales!$E$11:$J$135,6,0)</f>
        <v>Vigente</v>
      </c>
      <c r="K93" s="67" t="str">
        <f>+VLOOKUP(F93,Misionales!$E$11:$K$135,7,0)</f>
        <v>https://bit.ly/3KOes8x</v>
      </c>
      <c r="L93" s="67"/>
    </row>
    <row r="94" spans="2:12" ht="21" customHeight="1" x14ac:dyDescent="0.25">
      <c r="B94" s="54">
        <v>88</v>
      </c>
      <c r="C94" s="63" t="s">
        <v>12</v>
      </c>
      <c r="D94" s="63" t="s">
        <v>33</v>
      </c>
      <c r="E94" s="65" t="str">
        <f>+VLOOKUP(F94,Misionales!E50:F183,2,0)</f>
        <v>Formato</v>
      </c>
      <c r="F94" s="64" t="s">
        <v>363</v>
      </c>
      <c r="G94" s="63" t="str">
        <f>+VLOOKUP(F94,Misionales!$E$2:$G$192,3,0)</f>
        <v>Indicadores_Habitabilidad_Vivienda</v>
      </c>
      <c r="H94" s="65" t="str">
        <f>+VLOOKUP(F94,Misionales!$E$2:$H$135,4,0)</f>
        <v>2.0</v>
      </c>
      <c r="I94" s="58" t="str">
        <f>+VLOOKUP(F94,Misionales!E58:I182,5,0)</f>
        <v>2019/08</v>
      </c>
      <c r="J94" s="65" t="str">
        <f>+VLOOKUP(F94,Misionales!$E$11:$J$135,6,0)</f>
        <v>Vigente</v>
      </c>
      <c r="K94" s="67" t="str">
        <f>+VLOOKUP(F94,Misionales!$E$11:$K$135,7,0)</f>
        <v>https://bit.ly/3yelZeh</v>
      </c>
      <c r="L94" s="67"/>
    </row>
    <row r="95" spans="2:12" ht="21" customHeight="1" x14ac:dyDescent="0.25">
      <c r="B95" s="54">
        <v>89</v>
      </c>
      <c r="C95" s="63" t="s">
        <v>12</v>
      </c>
      <c r="D95" s="63" t="s">
        <v>33</v>
      </c>
      <c r="E95" s="65" t="str">
        <f>+VLOOKUP(F95,Misionales!E51:F184,2,0)</f>
        <v>Formato</v>
      </c>
      <c r="F95" s="64" t="s">
        <v>365</v>
      </c>
      <c r="G95" s="63" t="str">
        <f>+VLOOKUP(F95,Misionales!$E$2:$G$192,3,0)</f>
        <v>Acta_Entrega_Alcaldía_Vivienda</v>
      </c>
      <c r="H95" s="65" t="str">
        <f>+VLOOKUP(F95,Misionales!$E$2:$H$135,4,0)</f>
        <v>2.0</v>
      </c>
      <c r="I95" s="58" t="str">
        <f>+VLOOKUP(F95,Misionales!E59:I183,5,0)</f>
        <v>2019/08</v>
      </c>
      <c r="J95" s="65" t="str">
        <f>+VLOOKUP(F95,Misionales!$E$11:$J$135,6,0)</f>
        <v>Vigente</v>
      </c>
      <c r="K95" s="67" t="str">
        <f>+VLOOKUP(F95,Misionales!$E$11:$K$135,7,0)</f>
        <v>https://bit.ly/3KKmIGT</v>
      </c>
      <c r="L95" s="67"/>
    </row>
    <row r="96" spans="2:12" ht="21" customHeight="1" x14ac:dyDescent="0.25">
      <c r="B96" s="54">
        <v>90</v>
      </c>
      <c r="C96" s="63" t="s">
        <v>12</v>
      </c>
      <c r="D96" s="63" t="s">
        <v>33</v>
      </c>
      <c r="E96" s="65" t="str">
        <f>+VLOOKUP(F96,Misionales!E52:F185,2,0)</f>
        <v>Formato</v>
      </c>
      <c r="F96" s="64" t="s">
        <v>367</v>
      </c>
      <c r="G96" s="63" t="str">
        <f>+VLOOKUP(F96,Misionales!$E$2:$G$192,3,0)</f>
        <v>Informe_Cierre_Social_Auditorias_Visibles</v>
      </c>
      <c r="H96" s="65" t="str">
        <f>+VLOOKUP(F96,Misionales!$E$2:$H$135,4,0)</f>
        <v>1.1</v>
      </c>
      <c r="I96" s="58" t="str">
        <f>+VLOOKUP(F96,Misionales!E60:I184,5,0)</f>
        <v>2019/03</v>
      </c>
      <c r="J96" s="65" t="str">
        <f>+VLOOKUP(F96,Misionales!$E$11:$J$135,6,0)</f>
        <v>Vigente</v>
      </c>
      <c r="K96" s="67" t="str">
        <f>+VLOOKUP(F96,Misionales!$E$11:$K$135,7,0)</f>
        <v>https://bit.ly/3yhQ1xN</v>
      </c>
      <c r="L96" s="67"/>
    </row>
    <row r="97" spans="2:12" ht="21" customHeight="1" x14ac:dyDescent="0.25">
      <c r="B97" s="54">
        <v>91</v>
      </c>
      <c r="C97" s="63" t="s">
        <v>12</v>
      </c>
      <c r="D97" s="63" t="s">
        <v>33</v>
      </c>
      <c r="E97" s="65" t="str">
        <f>+VLOOKUP(F97,Misionales!E53:F186,2,0)</f>
        <v>Formato</v>
      </c>
      <c r="F97" s="64" t="s">
        <v>368</v>
      </c>
      <c r="G97" s="63" t="str">
        <f>+VLOOKUP(F97,Misionales!$E$2:$G$192,3,0)</f>
        <v>paz_y_Salvo_Auditorias_Visibles</v>
      </c>
      <c r="H97" s="65" t="str">
        <f>+VLOOKUP(F97,Misionales!$E$2:$H$135,4,0)</f>
        <v>1.1</v>
      </c>
      <c r="I97" s="58" t="str">
        <f>+VLOOKUP(F97,Misionales!E61:I185,5,0)</f>
        <v>2020/12</v>
      </c>
      <c r="J97" s="65" t="str">
        <f>+VLOOKUP(F97,Misionales!$E$11:$J$135,6,0)</f>
        <v>Vigente</v>
      </c>
      <c r="K97" s="67" t="str">
        <f>+VLOOKUP(F97,Misionales!$E$11:$K$135,7,0)</f>
        <v>https://bit.ly/3yeFweO</v>
      </c>
      <c r="L97" s="67"/>
    </row>
    <row r="98" spans="2:12" ht="21" customHeight="1" x14ac:dyDescent="0.25">
      <c r="B98" s="54">
        <v>92</v>
      </c>
      <c r="C98" s="63" t="s">
        <v>12</v>
      </c>
      <c r="D98" s="63" t="s">
        <v>33</v>
      </c>
      <c r="E98" s="65" t="str">
        <f>+VLOOKUP(F98,Misionales!E54:F187,2,0)</f>
        <v>Formato</v>
      </c>
      <c r="F98" s="64" t="s">
        <v>369</v>
      </c>
      <c r="G98" s="63" t="str">
        <f>+VLOOKUP(F98,Misionales!$E$2:$G$192,3,0)</f>
        <v>Visita_Tecnica_Proyectos (online)</v>
      </c>
      <c r="H98" s="65" t="str">
        <f>+VLOOKUP(F98,Misionales!$E$2:$H$135,4,0)</f>
        <v>4.1</v>
      </c>
      <c r="I98" s="58" t="str">
        <f>+VLOOKUP(F98,Misionales!E62:I186,5,0)</f>
        <v>2020/10</v>
      </c>
      <c r="J98" s="65" t="str">
        <f>+VLOOKUP(F98,Misionales!$E$11:$J$135,6,0)</f>
        <v>Vigente</v>
      </c>
      <c r="K98" s="67" t="str">
        <f>+VLOOKUP(F98,Misionales!$E$11:$K$135,7,0)</f>
        <v>https://bit.ly/3LWpWIs</v>
      </c>
      <c r="L98" s="67"/>
    </row>
    <row r="99" spans="2:12" ht="21" customHeight="1" x14ac:dyDescent="0.25">
      <c r="B99" s="54">
        <v>93</v>
      </c>
      <c r="C99" s="63" t="s">
        <v>12</v>
      </c>
      <c r="D99" s="63" t="s">
        <v>33</v>
      </c>
      <c r="E99" s="65" t="str">
        <f>+VLOOKUP(F99,Misionales!E55:F188,2,0)</f>
        <v>Formato</v>
      </c>
      <c r="F99" s="64" t="s">
        <v>370</v>
      </c>
      <c r="G99" s="63" t="str">
        <f>+VLOOKUP(F99,Misionales!$E$2:$G$192,3,0)</f>
        <v>Aprobacion_Modificacion_Línea_Base</v>
      </c>
      <c r="H99" s="65" t="str">
        <f>+VLOOKUP(F99,Misionales!$E$2:$H$135,4,0)</f>
        <v>1.0</v>
      </c>
      <c r="I99" s="58" t="str">
        <f>+VLOOKUP(F99,Misionales!E63:I187,5,0)</f>
        <v>2018/09</v>
      </c>
      <c r="J99" s="65" t="str">
        <f>+VLOOKUP(F99,Misionales!$E$11:$J$135,6,0)</f>
        <v>Vigente</v>
      </c>
      <c r="K99" s="67" t="str">
        <f>+VLOOKUP(F99,Misionales!$E$11:$K$135,7,0)</f>
        <v>https://bit.ly/3ydke0Z</v>
      </c>
      <c r="L99" s="67"/>
    </row>
    <row r="100" spans="2:12" ht="21" customHeight="1" x14ac:dyDescent="0.25">
      <c r="B100" s="54">
        <v>94</v>
      </c>
      <c r="C100" s="63" t="s">
        <v>12</v>
      </c>
      <c r="D100" s="63" t="s">
        <v>33</v>
      </c>
      <c r="E100" s="65" t="str">
        <f>+VLOOKUP(F100,Misionales!E56:F189,2,0)</f>
        <v>Formato</v>
      </c>
      <c r="F100" s="64" t="s">
        <v>372</v>
      </c>
      <c r="G100" s="63" t="str">
        <f>+VLOOKUP(F100,Misionales!$E$2:$G$192,3,0)</f>
        <v>Solicitud_Usuario_PSA</v>
      </c>
      <c r="H100" s="65" t="str">
        <f>+VLOOKUP(F100,Misionales!$E$2:$H$135,4,0)</f>
        <v>1.2</v>
      </c>
      <c r="I100" s="58" t="str">
        <f>+VLOOKUP(F100,Misionales!E64:I188,5,0)</f>
        <v>2022/02</v>
      </c>
      <c r="J100" s="65" t="str">
        <f>+VLOOKUP(F100,Misionales!$E$11:$J$135,6,0)</f>
        <v>Vigente</v>
      </c>
      <c r="K100" s="67" t="str">
        <f>+VLOOKUP(F100,Misionales!$E$11:$K$135,7,0)</f>
        <v>https://bit.ly/3kDyYOD</v>
      </c>
      <c r="L100" s="67"/>
    </row>
    <row r="101" spans="2:12" ht="21" customHeight="1" x14ac:dyDescent="0.25">
      <c r="B101" s="54">
        <v>95</v>
      </c>
      <c r="C101" s="63" t="s">
        <v>12</v>
      </c>
      <c r="D101" s="63" t="s">
        <v>33</v>
      </c>
      <c r="E101" s="65" t="str">
        <f>+VLOOKUP(F101,Misionales!E57:F190,2,0)</f>
        <v>Formato</v>
      </c>
      <c r="F101" s="64" t="s">
        <v>374</v>
      </c>
      <c r="G101" s="63" t="str">
        <f>+VLOOKUP(F101,Misionales!$E$2:$G$192,3,0)</f>
        <v>Acta_Entrega_Recibo_Final_Objeto_Contractual</v>
      </c>
      <c r="H101" s="65" t="str">
        <f>+VLOOKUP(F101,Misionales!$E$2:$H$135,4,0)</f>
        <v>1.0</v>
      </c>
      <c r="I101" s="58" t="str">
        <f>+VLOOKUP(F101,Misionales!E65:I189,5,0)</f>
        <v>2018/10</v>
      </c>
      <c r="J101" s="65" t="str">
        <f>+VLOOKUP(F101,Misionales!$E$11:$J$135,6,0)</f>
        <v>Vigente</v>
      </c>
      <c r="K101" s="67" t="str">
        <f>+VLOOKUP(F101,Misionales!$E$11:$K$135,7,0)</f>
        <v>https://bit.ly/3s8ajpt</v>
      </c>
      <c r="L101" s="67"/>
    </row>
    <row r="102" spans="2:12" ht="21" customHeight="1" x14ac:dyDescent="0.25">
      <c r="B102" s="54">
        <v>96</v>
      </c>
      <c r="C102" s="63" t="s">
        <v>12</v>
      </c>
      <c r="D102" s="63" t="s">
        <v>33</v>
      </c>
      <c r="E102" s="65" t="str">
        <f>+VLOOKUP(F102,Misionales!E58:F191,2,0)</f>
        <v>Formato</v>
      </c>
      <c r="F102" s="64" t="s">
        <v>376</v>
      </c>
      <c r="G102" s="63" t="str">
        <f>+VLOOKUP(F102,Misionales!$E$2:$G$192,3,0)</f>
        <v>Acta_Entrega_Recibo_Satisfacción</v>
      </c>
      <c r="H102" s="65" t="str">
        <f>+VLOOKUP(F102,Misionales!$E$2:$H$135,4,0)</f>
        <v>2.1</v>
      </c>
      <c r="I102" s="58" t="str">
        <f>+VLOOKUP(F102,Misionales!E66:I190,5,0)</f>
        <v>2020/06</v>
      </c>
      <c r="J102" s="65" t="str">
        <f>+VLOOKUP(F102,Misionales!$E$11:$J$135,6,0)</f>
        <v>Vigente</v>
      </c>
      <c r="K102" s="67" t="str">
        <f>+VLOOKUP(F102,Misionales!$E$11:$K$135,7,0)</f>
        <v>https://bit.ly/384UHwm</v>
      </c>
      <c r="L102" s="67"/>
    </row>
    <row r="103" spans="2:12" ht="21" customHeight="1" x14ac:dyDescent="0.25">
      <c r="B103" s="54">
        <v>97</v>
      </c>
      <c r="C103" s="63" t="s">
        <v>12</v>
      </c>
      <c r="D103" s="63" t="s">
        <v>33</v>
      </c>
      <c r="E103" s="65" t="str">
        <f>+VLOOKUP(F103,Misionales!E59:F192,2,0)</f>
        <v>Formato</v>
      </c>
      <c r="F103" s="64" t="s">
        <v>378</v>
      </c>
      <c r="G103" s="63" t="str">
        <f>+VLOOKUP(F103,Misionales!$E$2:$G$192,3,0)</f>
        <v>Sondeo_Satidfacción_Final</v>
      </c>
      <c r="H103" s="65" t="str">
        <f>+VLOOKUP(F103,Misionales!$E$2:$H$135,4,0)</f>
        <v>2.0</v>
      </c>
      <c r="I103" s="58" t="str">
        <f>+VLOOKUP(F103,Misionales!E67:I191,5,0)</f>
        <v>2022/02</v>
      </c>
      <c r="J103" s="65" t="str">
        <f>+VLOOKUP(F103,Misionales!$E$11:$J$135,6,0)</f>
        <v>Vigente</v>
      </c>
      <c r="K103" s="67" t="str">
        <f>+VLOOKUP(F103,Misionales!$E$11:$K$135,7,0)</f>
        <v>https://bit.ly/3OQ5lYi</v>
      </c>
      <c r="L103" s="67"/>
    </row>
    <row r="104" spans="2:12" ht="21" customHeight="1" x14ac:dyDescent="0.25">
      <c r="B104" s="54">
        <v>98</v>
      </c>
      <c r="C104" s="63" t="s">
        <v>12</v>
      </c>
      <c r="D104" s="63" t="s">
        <v>33</v>
      </c>
      <c r="E104" s="65" t="str">
        <f>+VLOOKUP(F104,Misionales!E60:F193,2,0)</f>
        <v>Formato</v>
      </c>
      <c r="F104" s="64" t="s">
        <v>380</v>
      </c>
      <c r="G104" s="63" t="str">
        <f>+VLOOKUP(F104,Misionales!$E$2:$G$192,3,0)</f>
        <v>Peritaje_Técnico_Vivienda</v>
      </c>
      <c r="H104" s="65" t="str">
        <f>+VLOOKUP(F104,Misionales!$E$2:$H$135,4,0)</f>
        <v>1.0</v>
      </c>
      <c r="I104" s="58" t="str">
        <f>+VLOOKUP(F104,Misionales!E68:I192,5,0)</f>
        <v>2019/03</v>
      </c>
      <c r="J104" s="65" t="str">
        <f>+VLOOKUP(F104,Misionales!$E$11:$J$135,6,0)</f>
        <v>Vigente</v>
      </c>
      <c r="K104" s="67" t="str">
        <f>+VLOOKUP(F104,Misionales!$E$11:$K$135,7,0)</f>
        <v>https://bit.ly/3KWGkI1</v>
      </c>
      <c r="L104" s="67"/>
    </row>
    <row r="105" spans="2:12" ht="21" customHeight="1" x14ac:dyDescent="0.25">
      <c r="B105" s="54">
        <v>99</v>
      </c>
      <c r="C105" s="63" t="s">
        <v>12</v>
      </c>
      <c r="D105" s="63" t="s">
        <v>33</v>
      </c>
      <c r="E105" s="65" t="str">
        <f>+VLOOKUP(F105,Misionales!E61:F194,2,0)</f>
        <v>Formato</v>
      </c>
      <c r="F105" s="64" t="s">
        <v>382</v>
      </c>
      <c r="G105" s="63" t="str">
        <f>+VLOOKUP(F105,Misionales!$E$2:$G$192,3,0)</f>
        <v>Diagnóstico_Territorio</v>
      </c>
      <c r="H105" s="65" t="str">
        <f>+VLOOKUP(F105,Misionales!$E$2:$H$135,4,0)</f>
        <v>1.0</v>
      </c>
      <c r="I105" s="58" t="str">
        <f>+VLOOKUP(F105,Misionales!E69:I193,5,0)</f>
        <v>2019/08</v>
      </c>
      <c r="J105" s="65" t="str">
        <f>+VLOOKUP(F105,Misionales!$E$11:$J$135,6,0)</f>
        <v>Vigente</v>
      </c>
      <c r="K105" s="67" t="str">
        <f>+VLOOKUP(F105,Misionales!$E$11:$K$135,7,0)</f>
        <v>https://bit.ly/3vK1Tam</v>
      </c>
      <c r="L105" s="67"/>
    </row>
    <row r="106" spans="2:12" ht="21" customHeight="1" x14ac:dyDescent="0.25">
      <c r="B106" s="54">
        <v>100</v>
      </c>
      <c r="C106" s="63" t="s">
        <v>12</v>
      </c>
      <c r="D106" s="63" t="s">
        <v>33</v>
      </c>
      <c r="E106" s="65" t="str">
        <f>+VLOOKUP(F106,Misionales!E62:F195,2,0)</f>
        <v>Formato</v>
      </c>
      <c r="F106" s="64" t="s">
        <v>383</v>
      </c>
      <c r="G106" s="63" t="str">
        <f>+VLOOKUP(F106,Misionales!$E$2:$G$192,3,0)</f>
        <v>Ficha_Predial</v>
      </c>
      <c r="H106" s="65" t="str">
        <f>+VLOOKUP(F106,Misionales!$E$2:$H$135,4,0)</f>
        <v>1.0</v>
      </c>
      <c r="I106" s="58" t="str">
        <f>+VLOOKUP(F106,Misionales!E70:I194,5,0)</f>
        <v>2019/08</v>
      </c>
      <c r="J106" s="65" t="str">
        <f>+VLOOKUP(F106,Misionales!$E$11:$J$135,6,0)</f>
        <v>Vigente</v>
      </c>
      <c r="K106" s="67" t="str">
        <f>+VLOOKUP(F106,Misionales!$E$11:$K$135,7,0)</f>
        <v>https://bit.ly/3KCJj8c</v>
      </c>
      <c r="L106" s="67"/>
    </row>
    <row r="107" spans="2:12" ht="21" customHeight="1" x14ac:dyDescent="0.25">
      <c r="B107" s="54">
        <v>101</v>
      </c>
      <c r="C107" s="63" t="s">
        <v>12</v>
      </c>
      <c r="D107" s="63" t="s">
        <v>33</v>
      </c>
      <c r="E107" s="65" t="str">
        <f>+VLOOKUP(F107,Misionales!E63:F196,2,0)</f>
        <v>Formato</v>
      </c>
      <c r="F107" s="64" t="s">
        <v>385</v>
      </c>
      <c r="G107" s="63" t="str">
        <f>+VLOOKUP(F107,Misionales!$E$2:$G$192,3,0)</f>
        <v>Plano_Predial</v>
      </c>
      <c r="H107" s="65" t="str">
        <f>+VLOOKUP(F107,Misionales!$E$2:$H$135,4,0)</f>
        <v>1.0</v>
      </c>
      <c r="I107" s="58" t="str">
        <f>+VLOOKUP(F107,Misionales!E71:I195,5,0)</f>
        <v>2019/08</v>
      </c>
      <c r="J107" s="65" t="str">
        <f>+VLOOKUP(F107,Misionales!$E$11:$J$135,6,0)</f>
        <v>Vigente</v>
      </c>
      <c r="K107" s="67" t="str">
        <f>+VLOOKUP(F107,Misionales!$E$11:$K$135,7,0)</f>
        <v>https://bit.ly/3Fd4894</v>
      </c>
      <c r="L107" s="67"/>
    </row>
    <row r="108" spans="2:12" ht="21" customHeight="1" x14ac:dyDescent="0.25">
      <c r="B108" s="54">
        <v>102</v>
      </c>
      <c r="C108" s="63" t="s">
        <v>12</v>
      </c>
      <c r="D108" s="63" t="s">
        <v>33</v>
      </c>
      <c r="E108" s="65" t="str">
        <f>+VLOOKUP(F108,Misionales!E64:F197,2,0)</f>
        <v>Formato</v>
      </c>
      <c r="F108" s="64" t="s">
        <v>387</v>
      </c>
      <c r="G108" s="63" t="str">
        <f>+VLOOKUP(F108,Misionales!$E$2:$G$192,3,0)</f>
        <v>Acta_Participación_Ciudadana</v>
      </c>
      <c r="H108" s="65" t="str">
        <f>+VLOOKUP(F108,Misionales!$E$2:$H$135,4,0)</f>
        <v>1.0</v>
      </c>
      <c r="I108" s="58" t="str">
        <f>+VLOOKUP(F108,Misionales!E72:I196,5,0)</f>
        <v>2019/08</v>
      </c>
      <c r="J108" s="65" t="str">
        <f>+VLOOKUP(F108,Misionales!$E$11:$J$135,6,0)</f>
        <v>Vigente</v>
      </c>
      <c r="K108" s="67" t="str">
        <f>+VLOOKUP(F108,Misionales!$E$11:$K$135,7,0)</f>
        <v>https://bit.ly/3w5eBz7</v>
      </c>
      <c r="L108" s="67"/>
    </row>
    <row r="109" spans="2:12" ht="21" customHeight="1" x14ac:dyDescent="0.25">
      <c r="B109" s="54">
        <v>103</v>
      </c>
      <c r="C109" s="63" t="s">
        <v>12</v>
      </c>
      <c r="D109" s="63" t="s">
        <v>33</v>
      </c>
      <c r="E109" s="65" t="str">
        <f>+VLOOKUP(F109,Misionales!E65:F198,2,0)</f>
        <v>Formato</v>
      </c>
      <c r="F109" s="64" t="s">
        <v>389</v>
      </c>
      <c r="G109" s="63" t="str">
        <f>+VLOOKUP(F109,Misionales!$E$2:$G$192,3,0)</f>
        <v>Cierre_Social_obra</v>
      </c>
      <c r="H109" s="65" t="str">
        <f>+VLOOKUP(F109,Misionales!$E$2:$H$135,4,0)</f>
        <v>1.0</v>
      </c>
      <c r="I109" s="58" t="str">
        <f>+VLOOKUP(F109,Misionales!E73:I197,5,0)</f>
        <v>2019/08</v>
      </c>
      <c r="J109" s="65" t="str">
        <f>+VLOOKUP(F109,Misionales!$E$11:$J$135,6,0)</f>
        <v>Vigente</v>
      </c>
      <c r="K109" s="67" t="str">
        <f>+VLOOKUP(F109,Misionales!$E$11:$K$135,7,0)</f>
        <v>https://bit.ly/3MVs2sx</v>
      </c>
      <c r="L109" s="67"/>
    </row>
    <row r="110" spans="2:12" ht="21" customHeight="1" x14ac:dyDescent="0.25">
      <c r="B110" s="54">
        <v>104</v>
      </c>
      <c r="C110" s="63" t="s">
        <v>12</v>
      </c>
      <c r="D110" s="63" t="s">
        <v>33</v>
      </c>
      <c r="E110" s="65" t="str">
        <f>+VLOOKUP(F110,Misionales!E66:F199,2,0)</f>
        <v>Formato</v>
      </c>
      <c r="F110" s="64" t="s">
        <v>391</v>
      </c>
      <c r="G110" s="63" t="str">
        <f>+VLOOKUP(F110,Misionales!$E$2:$G$192,3,0)</f>
        <v>Reinducción_ELS</v>
      </c>
      <c r="H110" s="65" t="str">
        <f>+VLOOKUP(F110,Misionales!$E$2:$H$135,4,0)</f>
        <v>1.1</v>
      </c>
      <c r="I110" s="58" t="str">
        <f>+VLOOKUP(F110,Misionales!E74:I198,5,0)</f>
        <v>2019/11</v>
      </c>
      <c r="J110" s="65" t="str">
        <f>+VLOOKUP(F110,Misionales!$E$11:$J$135,6,0)</f>
        <v>Vigente</v>
      </c>
      <c r="K110" s="67" t="str">
        <f>+VLOOKUP(F110,Misionales!$E$11:$K$135,7,0)</f>
        <v>https://bit.ly/3yeo5Lp</v>
      </c>
      <c r="L110" s="67"/>
    </row>
    <row r="111" spans="2:12" ht="21" customHeight="1" x14ac:dyDescent="0.25">
      <c r="B111" s="54">
        <v>105</v>
      </c>
      <c r="C111" s="63" t="s">
        <v>12</v>
      </c>
      <c r="D111" s="63" t="s">
        <v>33</v>
      </c>
      <c r="E111" s="65" t="str">
        <f>+VLOOKUP(F111,Misionales!E67:F200,2,0)</f>
        <v>Formato</v>
      </c>
      <c r="F111" s="64" t="s">
        <v>393</v>
      </c>
      <c r="G111" s="63" t="str">
        <f>+VLOOKUP(F111,Misionales!$E$2:$G$192,3,0)</f>
        <v>Estudios_Títulos</v>
      </c>
      <c r="H111" s="65" t="str">
        <f>+VLOOKUP(F111,Misionales!$E$2:$H$135,4,0)</f>
        <v>1.1</v>
      </c>
      <c r="I111" s="58" t="str">
        <f>+VLOOKUP(F111,Misionales!E75:I199,5,0)</f>
        <v>2019/11</v>
      </c>
      <c r="J111" s="65" t="str">
        <f>+VLOOKUP(F111,Misionales!$E$11:$J$135,6,0)</f>
        <v>Vigente</v>
      </c>
      <c r="K111" s="67" t="str">
        <f>+VLOOKUP(F111,Misionales!$E$11:$K$135,7,0)</f>
        <v>https://bit.ly/3LJeErh</v>
      </c>
      <c r="L111" s="67"/>
    </row>
    <row r="112" spans="2:12" ht="21" customHeight="1" x14ac:dyDescent="0.25">
      <c r="B112" s="54">
        <v>106</v>
      </c>
      <c r="C112" s="63" t="s">
        <v>12</v>
      </c>
      <c r="D112" s="63" t="s">
        <v>33</v>
      </c>
      <c r="E112" s="65" t="str">
        <f>+VLOOKUP(F112,Misionales!E68:F201,2,0)</f>
        <v>Formato</v>
      </c>
      <c r="F112" s="64" t="s">
        <v>394</v>
      </c>
      <c r="G112" s="63" t="str">
        <f>+VLOOKUP(F112,Misionales!$E$2:$G$192,3,0)</f>
        <v>Diagnóstico_Jurídico_Predial</v>
      </c>
      <c r="H112" s="65" t="str">
        <f>+VLOOKUP(F112,Misionales!$E$2:$H$135,4,0)</f>
        <v>1.1</v>
      </c>
      <c r="I112" s="58" t="str">
        <f>+VLOOKUP(F112,Misionales!E76:I200,5,0)</f>
        <v>2020/11</v>
      </c>
      <c r="J112" s="65" t="str">
        <f>+VLOOKUP(F112,Misionales!$E$11:$J$135,6,0)</f>
        <v>Vigente</v>
      </c>
      <c r="K112" s="67" t="str">
        <f>+VLOOKUP(F112,Misionales!$E$11:$K$135,7,0)</f>
        <v>https://bit.ly/3ylo8Vs</v>
      </c>
      <c r="L112" s="67"/>
    </row>
    <row r="113" spans="2:12" ht="21" customHeight="1" x14ac:dyDescent="0.25">
      <c r="B113" s="54">
        <v>107</v>
      </c>
      <c r="C113" s="63" t="s">
        <v>12</v>
      </c>
      <c r="D113" s="63" t="s">
        <v>33</v>
      </c>
      <c r="E113" s="65" t="str">
        <f>+VLOOKUP(F113,Misionales!E69:F202,2,0)</f>
        <v>Formato</v>
      </c>
      <c r="F113" s="64" t="s">
        <v>396</v>
      </c>
      <c r="G113" s="63" t="str">
        <f>+VLOOKUP(F113,Misionales!$E$2:$G$192,3,0)</f>
        <v>Cierre_Plan_Gestión_Social</v>
      </c>
      <c r="H113" s="65" t="str">
        <f>+VLOOKUP(F113,Misionales!$E$2:$H$135,4,0)</f>
        <v>1.0</v>
      </c>
      <c r="I113" s="58" t="str">
        <f>+VLOOKUP(F113,Misionales!E77:I201,5,0)</f>
        <v>2019/09</v>
      </c>
      <c r="J113" s="65" t="str">
        <f>+VLOOKUP(F113,Misionales!$E$11:$J$135,6,0)</f>
        <v>Vigente</v>
      </c>
      <c r="K113" s="67" t="str">
        <f>+VLOOKUP(F113,Misionales!$E$11:$K$135,7,0)</f>
        <v>https://bit.ly/3vGyWMe</v>
      </c>
      <c r="L113" s="67"/>
    </row>
    <row r="114" spans="2:12" ht="21" customHeight="1" x14ac:dyDescent="0.25">
      <c r="B114" s="54">
        <v>108</v>
      </c>
      <c r="C114" s="63" t="s">
        <v>12</v>
      </c>
      <c r="D114" s="63" t="s">
        <v>33</v>
      </c>
      <c r="E114" s="65" t="str">
        <f>+VLOOKUP(F114,Misionales!E70:F203,2,0)</f>
        <v>Formato</v>
      </c>
      <c r="F114" s="64" t="s">
        <v>398</v>
      </c>
      <c r="G114" s="63" t="str">
        <f>+VLOOKUP(F114,Misionales!$E$2:$G$192,3,0)</f>
        <v>Acta_Inicio_etapas</v>
      </c>
      <c r="H114" s="65" t="str">
        <f>+VLOOKUP(F114,Misionales!$E$2:$H$135,4,0)</f>
        <v>2.0</v>
      </c>
      <c r="I114" s="58" t="str">
        <f>+VLOOKUP(F114,Misionales!E78:I202,5,0)</f>
        <v>2019/08</v>
      </c>
      <c r="J114" s="65" t="str">
        <f>+VLOOKUP(F114,Misionales!$E$11:$J$135,6,0)</f>
        <v>Vigente</v>
      </c>
      <c r="K114" s="67" t="str">
        <f>+VLOOKUP(F114,Misionales!$E$11:$K$135,7,0)</f>
        <v>https://bit.ly/3KJtRqL</v>
      </c>
      <c r="L114" s="67"/>
    </row>
    <row r="115" spans="2:12" ht="21" customHeight="1" x14ac:dyDescent="0.25">
      <c r="B115" s="54">
        <v>109</v>
      </c>
      <c r="C115" s="63" t="s">
        <v>12</v>
      </c>
      <c r="D115" s="63" t="s">
        <v>33</v>
      </c>
      <c r="E115" s="65" t="str">
        <f>+VLOOKUP(F115,Misionales!E71:F204,2,0)</f>
        <v>Formato</v>
      </c>
      <c r="F115" s="64" t="s">
        <v>400</v>
      </c>
      <c r="G115" s="63" t="str">
        <f>+VLOOKUP(F115,Misionales!$E$2:$G$192,3,0)</f>
        <v>Informe_semanal_Interventoría</v>
      </c>
      <c r="H115" s="65" t="str">
        <f>+VLOOKUP(F115,Misionales!$E$2:$H$135,4,0)</f>
        <v>1.0</v>
      </c>
      <c r="I115" s="58" t="str">
        <f>+VLOOKUP(F115,Misionales!E79:I203,5,0)</f>
        <v>2019/10</v>
      </c>
      <c r="J115" s="65" t="str">
        <f>+VLOOKUP(F115,Misionales!$E$11:$J$135,6,0)</f>
        <v>Vigente</v>
      </c>
      <c r="K115" s="67" t="str">
        <f>+VLOOKUP(F115,Misionales!$E$11:$K$135,7,0)</f>
        <v>https://bit.ly/3KIc7fE</v>
      </c>
      <c r="L115" s="67"/>
    </row>
    <row r="116" spans="2:12" ht="21" customHeight="1" x14ac:dyDescent="0.25">
      <c r="B116" s="54">
        <v>110</v>
      </c>
      <c r="C116" s="63" t="s">
        <v>12</v>
      </c>
      <c r="D116" s="63" t="s">
        <v>33</v>
      </c>
      <c r="E116" s="65" t="str">
        <f>+VLOOKUP(F116,Misionales!E72:F205,2,0)</f>
        <v>Formato</v>
      </c>
      <c r="F116" s="64" t="s">
        <v>402</v>
      </c>
      <c r="G116" s="63" t="str">
        <f>+VLOOKUP(F116,Misionales!$E$2:$G$192,3,0)</f>
        <v>Acta_Término_Contrato</v>
      </c>
      <c r="H116" s="65" t="str">
        <f>+VLOOKUP(F116,Misionales!$E$2:$H$135,4,0)</f>
        <v>1.0</v>
      </c>
      <c r="I116" s="58" t="str">
        <f>+VLOOKUP(F116,Misionales!E80:I204,5,0)</f>
        <v>2019/10</v>
      </c>
      <c r="J116" s="65" t="str">
        <f>+VLOOKUP(F116,Misionales!$E$11:$J$135,6,0)</f>
        <v>Vigente</v>
      </c>
      <c r="K116" s="67" t="str">
        <f>+VLOOKUP(F116,Misionales!$E$11:$K$135,7,0)</f>
        <v>https://bit.ly/385nQrh</v>
      </c>
      <c r="L116" s="67"/>
    </row>
    <row r="117" spans="2:12" ht="21" customHeight="1" x14ac:dyDescent="0.25">
      <c r="B117" s="54">
        <v>111</v>
      </c>
      <c r="C117" s="63" t="s">
        <v>12</v>
      </c>
      <c r="D117" s="63" t="s">
        <v>33</v>
      </c>
      <c r="E117" s="65" t="str">
        <f>+VLOOKUP(F117,Misionales!E73:F206,2,0)</f>
        <v>Formato</v>
      </c>
      <c r="F117" s="64" t="s">
        <v>455</v>
      </c>
      <c r="G117" s="63" t="str">
        <f>+VLOOKUP(F117,Misionales!$E$2:$G$192,3,0)</f>
        <v>Acta _Cores</v>
      </c>
      <c r="H117" s="65" t="str">
        <f>+VLOOKUP(F117,Misionales!$E$2:$H$135,4,0)</f>
        <v>1.0</v>
      </c>
      <c r="I117" s="58" t="str">
        <f>+VLOOKUP(F117,Misionales!E81:I205,5,0)</f>
        <v>2019/11</v>
      </c>
      <c r="J117" s="65" t="str">
        <f>+VLOOKUP(F117,Misionales!$E$11:$J$135,6,0)</f>
        <v>Vigente</v>
      </c>
      <c r="K117" s="67" t="str">
        <f>+VLOOKUP(F117,Misionales!$E$11:$K$135,7,0)</f>
        <v>https://bit.ly/3vIl5VO</v>
      </c>
      <c r="L117" s="67"/>
    </row>
    <row r="118" spans="2:12" ht="21" customHeight="1" x14ac:dyDescent="0.25">
      <c r="B118" s="54">
        <v>112</v>
      </c>
      <c r="C118" s="63" t="s">
        <v>12</v>
      </c>
      <c r="D118" s="63" t="s">
        <v>33</v>
      </c>
      <c r="E118" s="65" t="str">
        <f>+VLOOKUP(F118,Misionales!E74:F207,2,0)</f>
        <v>Formato</v>
      </c>
      <c r="F118" s="64" t="s">
        <v>456</v>
      </c>
      <c r="G118" s="63" t="str">
        <f>+VLOOKUP(F118,Misionales!$E$2:$G$192,3,0)</f>
        <v>Acta_Entrega_Recibo_Bienes_Servicios</v>
      </c>
      <c r="H118" s="65" t="str">
        <f>+VLOOKUP(F118,Misionales!$E$2:$H$135,4,0)</f>
        <v>2.0</v>
      </c>
      <c r="I118" s="58" t="str">
        <f>+VLOOKUP(F118,Misionales!E82:I206,5,0)</f>
        <v>2020/05</v>
      </c>
      <c r="J118" s="65" t="str">
        <f>+VLOOKUP(F118,Misionales!$E$11:$J$135,6,0)</f>
        <v>Vigente</v>
      </c>
      <c r="K118" s="67" t="str">
        <f>+VLOOKUP(F118,Misionales!$E$11:$K$135,7,0)</f>
        <v>https://bit.ly/3sb7ggt</v>
      </c>
      <c r="L118" s="67"/>
    </row>
    <row r="119" spans="2:12" ht="21" customHeight="1" x14ac:dyDescent="0.25">
      <c r="B119" s="54">
        <v>113</v>
      </c>
      <c r="C119" s="63" t="s">
        <v>12</v>
      </c>
      <c r="D119" s="63" t="s">
        <v>33</v>
      </c>
      <c r="E119" s="65" t="str">
        <f>+VLOOKUP(F119,Misionales!E75:F208,2,0)</f>
        <v>Formato</v>
      </c>
      <c r="F119" s="64" t="s">
        <v>457</v>
      </c>
      <c r="G119" s="63" t="str">
        <f>+VLOOKUP(F119,Misionales!$E$2:$G$192,3,0)</f>
        <v>Acta_Validación_Proyectos_Productivos</v>
      </c>
      <c r="H119" s="65" t="str">
        <f>+VLOOKUP(F119,Misionales!$E$2:$H$135,4,0)</f>
        <v>1.0</v>
      </c>
      <c r="I119" s="58" t="str">
        <f>+VLOOKUP(F119,Misionales!E83:I207,5,0)</f>
        <v>2019/12</v>
      </c>
      <c r="J119" s="65" t="str">
        <f>+VLOOKUP(F119,Misionales!$E$11:$J$135,6,0)</f>
        <v>Vigente</v>
      </c>
      <c r="K119" s="67" t="str">
        <f>+VLOOKUP(F119,Misionales!$E$11:$K$135,7,0)</f>
        <v>https://bit.ly/3MNT9FI</v>
      </c>
      <c r="L119" s="67"/>
    </row>
    <row r="120" spans="2:12" ht="21" customHeight="1" x14ac:dyDescent="0.25">
      <c r="B120" s="54">
        <v>114</v>
      </c>
      <c r="C120" s="63" t="s">
        <v>12</v>
      </c>
      <c r="D120" s="63" t="s">
        <v>33</v>
      </c>
      <c r="E120" s="65" t="str">
        <f>+VLOOKUP(F120,Misionales!E76:F209,2,0)</f>
        <v>Formato</v>
      </c>
      <c r="F120" s="64" t="s">
        <v>458</v>
      </c>
      <c r="G120" s="63" t="str">
        <f>+VLOOKUP(F120,Misionales!$E$2:$G$192,3,0)</f>
        <v>Aprobación_Modificación_Datos_SGP</v>
      </c>
      <c r="H120" s="65" t="str">
        <f>+VLOOKUP(F120,Misionales!$E$2:$H$135,4,0)</f>
        <v>1.0</v>
      </c>
      <c r="I120" s="58" t="str">
        <f>+VLOOKUP(F120,Misionales!E84:I208,5,0)</f>
        <v>2020/02</v>
      </c>
      <c r="J120" s="65" t="str">
        <f>+VLOOKUP(F120,Misionales!$E$11:$J$135,6,0)</f>
        <v>Vigente</v>
      </c>
      <c r="K120" s="67" t="str">
        <f>+VLOOKUP(F120,Misionales!$E$11:$K$135,7,0)</f>
        <v>https://bit.ly/39rbFFq</v>
      </c>
      <c r="L120" s="67"/>
    </row>
    <row r="121" spans="2:12" ht="21" customHeight="1" x14ac:dyDescent="0.25">
      <c r="B121" s="54">
        <v>115</v>
      </c>
      <c r="C121" s="63" t="s">
        <v>12</v>
      </c>
      <c r="D121" s="63" t="s">
        <v>33</v>
      </c>
      <c r="E121" s="65" t="str">
        <f>+VLOOKUP(F121,Misionales!E77:F210,2,0)</f>
        <v>Formato</v>
      </c>
      <c r="F121" s="64" t="s">
        <v>459</v>
      </c>
      <c r="G121" s="63" t="str">
        <f>+VLOOKUP(F121,Misionales!$E$2:$G$192,3,0)</f>
        <v>Evaluación_Reinducción_ELS</v>
      </c>
      <c r="H121" s="65" t="str">
        <f>+VLOOKUP(F121,Misionales!$E$2:$H$135,4,0)</f>
        <v>1.1</v>
      </c>
      <c r="I121" s="58" t="str">
        <f>+VLOOKUP(F121,Misionales!E85:I209,5,0)</f>
        <v>2020/09</v>
      </c>
      <c r="J121" s="65" t="str">
        <f>+VLOOKUP(F121,Misionales!$E$11:$J$135,6,0)</f>
        <v>Vigente</v>
      </c>
      <c r="K121" s="67" t="str">
        <f>+VLOOKUP(F121,Misionales!$E$11:$K$135,7,0)</f>
        <v>https://bit.ly/3MNtuNp</v>
      </c>
      <c r="L121" s="67"/>
    </row>
    <row r="122" spans="2:12" ht="21" customHeight="1" x14ac:dyDescent="0.25">
      <c r="B122" s="54">
        <v>116</v>
      </c>
      <c r="C122" s="63" t="s">
        <v>12</v>
      </c>
      <c r="D122" s="63" t="s">
        <v>33</v>
      </c>
      <c r="E122" s="65" t="str">
        <f>+VLOOKUP(F122,Misionales!E78:F211,2,0)</f>
        <v>Formato</v>
      </c>
      <c r="F122" s="64" t="s">
        <v>460</v>
      </c>
      <c r="G122" s="63" t="str">
        <f>+VLOOKUP(F122,Misionales!$E$2:$G$192,3,0)</f>
        <v>Información_Proyectos_Vivienda</v>
      </c>
      <c r="H122" s="65" t="str">
        <f>+VLOOKUP(F122,Misionales!$E$2:$H$135,4,0)</f>
        <v>1.0</v>
      </c>
      <c r="I122" s="58" t="str">
        <f>+VLOOKUP(F122,Misionales!E86:I210,5,0)</f>
        <v>2020/06</v>
      </c>
      <c r="J122" s="65" t="str">
        <f>+VLOOKUP(F122,Misionales!$E$11:$J$135,6,0)</f>
        <v>Vigente</v>
      </c>
      <c r="K122" s="67" t="str">
        <f>+VLOOKUP(F122,Misionales!$E$11:$K$135,7,0)</f>
        <v>https://bit.ly/389iv1Y</v>
      </c>
      <c r="L122" s="67"/>
    </row>
    <row r="123" spans="2:12" ht="21" customHeight="1" x14ac:dyDescent="0.25">
      <c r="B123" s="54">
        <v>117</v>
      </c>
      <c r="C123" s="63" t="s">
        <v>12</v>
      </c>
      <c r="D123" s="63" t="s">
        <v>33</v>
      </c>
      <c r="E123" s="65" t="str">
        <f>+VLOOKUP(F123,Misionales!E81:F214,2,0)</f>
        <v>Formato</v>
      </c>
      <c r="F123" s="64" t="s">
        <v>463</v>
      </c>
      <c r="G123" s="63" t="str">
        <f>+VLOOKUP(F123,Misionales!$E$2:$G$192,3,0)</f>
        <v>Plan_Especial_Reacción</v>
      </c>
      <c r="H123" s="65" t="str">
        <f>+VLOOKUP(F123,Misionales!$E$2:$H$135,4,0)</f>
        <v>2.0</v>
      </c>
      <c r="I123" s="58" t="str">
        <f>+VLOOKUP(F123,Misionales!E89:I213,5,0)</f>
        <v>2020/09</v>
      </c>
      <c r="J123" s="65" t="str">
        <f>+VLOOKUP(F123,Misionales!$E$11:$J$135,6,0)</f>
        <v>Vigente</v>
      </c>
      <c r="K123" s="67" t="str">
        <f>+VLOOKUP(F123,Misionales!$E$11:$K$135,7,0)</f>
        <v>https://bit.ly/3ylplMu</v>
      </c>
      <c r="L123" s="67"/>
    </row>
    <row r="124" spans="2:12" ht="21" customHeight="1" x14ac:dyDescent="0.25">
      <c r="B124" s="54">
        <v>118</v>
      </c>
      <c r="C124" s="63" t="s">
        <v>12</v>
      </c>
      <c r="D124" s="63" t="s">
        <v>33</v>
      </c>
      <c r="E124" s="65" t="str">
        <f>+VLOOKUP(F124,Misionales!E82:F215,2,0)</f>
        <v>Formato</v>
      </c>
      <c r="F124" s="64" t="s">
        <v>464</v>
      </c>
      <c r="G124" s="63" t="str">
        <f>+VLOOKUP(F124,Misionales!$E$2:$G$192,3,0)</f>
        <v>verificación_Condiciones_Vivienda</v>
      </c>
      <c r="H124" s="65" t="str">
        <f>+VLOOKUP(F124,Misionales!$E$2:$H$135,4,0)</f>
        <v>1.0</v>
      </c>
      <c r="I124" s="58" t="str">
        <f>+VLOOKUP(F124,Misionales!E90:I214,5,0)</f>
        <v>2020/10</v>
      </c>
      <c r="J124" s="65" t="str">
        <f>+VLOOKUP(F124,Misionales!$E$11:$J$135,6,0)</f>
        <v>Vigente</v>
      </c>
      <c r="K124" s="67" t="str">
        <f>+VLOOKUP(F124,Misionales!$E$11:$K$135,7,0)</f>
        <v>https://bit.ly/3KKKr9P</v>
      </c>
      <c r="L124" s="67"/>
    </row>
    <row r="125" spans="2:12" ht="21" customHeight="1" x14ac:dyDescent="0.25">
      <c r="B125" s="54">
        <v>119</v>
      </c>
      <c r="C125" s="63" t="s">
        <v>12</v>
      </c>
      <c r="D125" s="63" t="s">
        <v>33</v>
      </c>
      <c r="E125" s="65" t="str">
        <f>+VLOOKUP(F125,Misionales!E83:F216,2,0)</f>
        <v>Formato</v>
      </c>
      <c r="F125" s="64" t="s">
        <v>465</v>
      </c>
      <c r="G125" s="63" t="str">
        <f>+VLOOKUP(F125,Misionales!$E$2:$G$192,3,0)</f>
        <v>Matriz_Alertas_Control</v>
      </c>
      <c r="H125" s="65" t="str">
        <f>+VLOOKUP(F125,Misionales!$E$2:$H$135,4,0)</f>
        <v>2.0</v>
      </c>
      <c r="I125" s="58" t="str">
        <f>+VLOOKUP(F125,Misionales!E91:I215,5,0)</f>
        <v>2020/12</v>
      </c>
      <c r="J125" s="65" t="str">
        <f>+VLOOKUP(F125,Misionales!$E$11:$J$135,6,0)</f>
        <v>Vigente</v>
      </c>
      <c r="K125" s="67" t="str">
        <f>+VLOOKUP(F125,Misionales!$E$11:$K$135,7,0)</f>
        <v>https://bit.ly/3LJ4TcA</v>
      </c>
      <c r="L125" s="67"/>
    </row>
    <row r="126" spans="2:12" ht="21" customHeight="1" x14ac:dyDescent="0.25">
      <c r="B126" s="54">
        <v>120</v>
      </c>
      <c r="C126" s="63" t="s">
        <v>12</v>
      </c>
      <c r="D126" s="63" t="s">
        <v>33</v>
      </c>
      <c r="E126" s="65" t="str">
        <f>+VLOOKUP(F126,Misionales!E84:F217,2,0)</f>
        <v>Formato</v>
      </c>
      <c r="F126" s="64" t="s">
        <v>466</v>
      </c>
      <c r="G126" s="63" t="str">
        <f>+VLOOKUP(F126,Misionales!$E$2:$G$192,3,0)</f>
        <v>Documentos_Entendimiento</v>
      </c>
      <c r="H126" s="65" t="str">
        <f>+VLOOKUP(F126,Misionales!$E$2:$H$135,4,0)</f>
        <v>1.0</v>
      </c>
      <c r="I126" s="58" t="str">
        <f>+VLOOKUP(F126,Misionales!E92:I216,5,0)</f>
        <v>2021/02</v>
      </c>
      <c r="J126" s="65" t="str">
        <f>+VLOOKUP(F126,Misionales!$E$11:$J$135,6,0)</f>
        <v>Vigente</v>
      </c>
      <c r="K126" s="67" t="str">
        <f>+VLOOKUP(F126,Misionales!$E$11:$K$135,7,0)</f>
        <v>https://bit.ly/38NIJqU</v>
      </c>
      <c r="L126" s="67"/>
    </row>
    <row r="127" spans="2:12" ht="21" customHeight="1" x14ac:dyDescent="0.25">
      <c r="B127" s="54">
        <v>121</v>
      </c>
      <c r="C127" s="63" t="s">
        <v>12</v>
      </c>
      <c r="D127" s="63" t="s">
        <v>33</v>
      </c>
      <c r="E127" s="65" t="str">
        <f>+VLOOKUP(F127,Misionales!E85:F218,2,0)</f>
        <v>Formato</v>
      </c>
      <c r="F127" s="64" t="s">
        <v>467</v>
      </c>
      <c r="G127" s="63" t="str">
        <f>+VLOOKUP(F127,Misionales!$E$2:$G$192,3,0)</f>
        <v>Informe_Cierre_Social_Vivienda</v>
      </c>
      <c r="H127" s="65" t="str">
        <f>+VLOOKUP(F127,Misionales!$E$2:$H$135,4,0)</f>
        <v>1.0</v>
      </c>
      <c r="I127" s="58" t="str">
        <f>+VLOOKUP(F127,Misionales!E93:I217,5,0)</f>
        <v>2021/02</v>
      </c>
      <c r="J127" s="65" t="str">
        <f>+VLOOKUP(F127,Misionales!$E$11:$J$135,6,0)</f>
        <v>Vigente</v>
      </c>
      <c r="K127" s="67" t="str">
        <f>+VLOOKUP(F127,Misionales!$E$11:$K$135,7,0)</f>
        <v>https://bit.ly/3w6eAuS</v>
      </c>
      <c r="L127" s="67"/>
    </row>
    <row r="128" spans="2:12" ht="21" customHeight="1" x14ac:dyDescent="0.25">
      <c r="B128" s="54">
        <v>122</v>
      </c>
      <c r="C128" s="63" t="s">
        <v>12</v>
      </c>
      <c r="D128" s="63" t="s">
        <v>33</v>
      </c>
      <c r="E128" s="65" t="str">
        <f>+VLOOKUP(F128,Misionales!E86:F219,2,0)</f>
        <v>Formato</v>
      </c>
      <c r="F128" s="64" t="s">
        <v>468</v>
      </c>
      <c r="G128" s="63" t="str">
        <f>+VLOOKUP(F128,Misionales!$E$2:$G$192,3,0)</f>
        <v>Ficha_Socio-Predial_Diagnóstico_Socio_Económico</v>
      </c>
      <c r="H128" s="65" t="str">
        <f>+VLOOKUP(F128,Misionales!$E$2:$H$135,4,0)</f>
        <v>1.0</v>
      </c>
      <c r="I128" s="58" t="str">
        <f>+VLOOKUP(F128,Misionales!E94:I218,5,0)</f>
        <v>2021/04</v>
      </c>
      <c r="J128" s="65" t="str">
        <f>+VLOOKUP(F128,Misionales!$E$11:$J$135,6,0)</f>
        <v>Vigente</v>
      </c>
      <c r="K128" s="67" t="str">
        <f>+VLOOKUP(F128,Misionales!$E$11:$K$135,7,0)</f>
        <v>https://bit.ly/3OTF23w</v>
      </c>
      <c r="L128" s="67"/>
    </row>
    <row r="129" spans="2:12" ht="21" customHeight="1" x14ac:dyDescent="0.25">
      <c r="B129" s="54">
        <v>123</v>
      </c>
      <c r="C129" s="63" t="s">
        <v>12</v>
      </c>
      <c r="D129" s="63" t="s">
        <v>33</v>
      </c>
      <c r="E129" s="65" t="str">
        <f>+VLOOKUP(F129,Misionales!E87:F220,2,0)</f>
        <v>Formato</v>
      </c>
      <c r="F129" s="64" t="s">
        <v>469</v>
      </c>
      <c r="G129" s="63" t="str">
        <f>+VLOOKUP(F129,Misionales!$E$2:$G$192,3,0)</f>
        <v>Ficha_Socio-Predial_Ficha_Socio_Económica</v>
      </c>
      <c r="H129" s="65" t="str">
        <f>+VLOOKUP(F129,Misionales!$E$2:$H$135,4,0)</f>
        <v>1.0</v>
      </c>
      <c r="I129" s="58" t="str">
        <f>+VLOOKUP(F129,Misionales!E95:I219,5,0)</f>
        <v>2021/04</v>
      </c>
      <c r="J129" s="65" t="str">
        <f>+VLOOKUP(F129,Misionales!$E$11:$J$135,6,0)</f>
        <v>Vigente</v>
      </c>
      <c r="K129" s="67" t="str">
        <f>+VLOOKUP(F129,Misionales!$E$11:$K$135,7,0)</f>
        <v>https://bit.ly/3w3W6ex</v>
      </c>
      <c r="L129" s="67"/>
    </row>
    <row r="130" spans="2:12" ht="21" customHeight="1" x14ac:dyDescent="0.25">
      <c r="B130" s="54">
        <v>124</v>
      </c>
      <c r="C130" s="63" t="s">
        <v>12</v>
      </c>
      <c r="D130" s="63" t="s">
        <v>33</v>
      </c>
      <c r="E130" s="65" t="str">
        <f>+VLOOKUP(F130,Misionales!E88:F221,2,0)</f>
        <v>Formato</v>
      </c>
      <c r="F130" s="64" t="s">
        <v>470</v>
      </c>
      <c r="G130" s="63" t="str">
        <f>+VLOOKUP(F130,Misionales!$E$2:$G$192,3,0)</f>
        <v>Verificación_Social_Previo_Entrega_Formal_Proyecto</v>
      </c>
      <c r="H130" s="65" t="str">
        <f>+VLOOKUP(F130,Misionales!$E$2:$H$135,4,0)</f>
        <v>1.0</v>
      </c>
      <c r="I130" s="58" t="str">
        <f>+VLOOKUP(F130,Misionales!E96:I220,5,0)</f>
        <v>2021/08</v>
      </c>
      <c r="J130" s="65" t="str">
        <f>+VLOOKUP(F130,Misionales!$E$11:$J$135,6,0)</f>
        <v>Vigente</v>
      </c>
      <c r="K130" s="67" t="str">
        <f>+VLOOKUP(F130,Misionales!$E$11:$K$135,7,0)</f>
        <v>https://bit.ly/38Nxoaj</v>
      </c>
      <c r="L130" s="67"/>
    </row>
    <row r="131" spans="2:12" ht="21" customHeight="1" x14ac:dyDescent="0.25">
      <c r="B131" s="54">
        <v>125</v>
      </c>
      <c r="C131" s="63" t="s">
        <v>12</v>
      </c>
      <c r="D131" s="63" t="s">
        <v>33</v>
      </c>
      <c r="E131" s="65" t="str">
        <f>+VLOOKUP(F131,Misionales!E89:F222,2,0)</f>
        <v>Formato</v>
      </c>
      <c r="F131" s="64" t="s">
        <v>471</v>
      </c>
      <c r="G131" s="63" t="str">
        <f>+VLOOKUP(F131,Misionales!$E$2:$G$192,3,0)</f>
        <v>Lista_Chequeo_Entrega_Recibo_Satisfacción</v>
      </c>
      <c r="H131" s="65" t="str">
        <f>+VLOOKUP(F131,Misionales!$E$2:$H$135,4,0)</f>
        <v>1.0</v>
      </c>
      <c r="I131" s="58" t="str">
        <f>+VLOOKUP(F131,Misionales!E97:I221,5,0)</f>
        <v>2021/11</v>
      </c>
      <c r="J131" s="65" t="str">
        <f>+VLOOKUP(F131,Misionales!$E$11:$J$135,6,0)</f>
        <v>Vigente</v>
      </c>
      <c r="K131" s="67" t="str">
        <f>+VLOOKUP(F131,Misionales!$E$11:$K$135,7,0)</f>
        <v>https://bit.ly/3sbn0Ab</v>
      </c>
      <c r="L131" s="67"/>
    </row>
    <row r="132" spans="2:12" ht="21" customHeight="1" x14ac:dyDescent="0.25">
      <c r="B132" s="54">
        <v>126</v>
      </c>
      <c r="C132" s="63" t="s">
        <v>12</v>
      </c>
      <c r="D132" s="63" t="s">
        <v>33</v>
      </c>
      <c r="E132" s="65" t="str">
        <f>+VLOOKUP(F132,Misionales!E90:F223,2,0)</f>
        <v>Formato</v>
      </c>
      <c r="F132" s="64" t="s">
        <v>472</v>
      </c>
      <c r="G132" s="63" t="str">
        <f>+VLOOKUP(F132,Misionales!$E$2:$G$192,3,0)</f>
        <v>Sondeo_Satisfacción_Ciudadana_Vivienda</v>
      </c>
      <c r="H132" s="65" t="str">
        <f>+VLOOKUP(F132,Misionales!$E$2:$H$135,4,0)</f>
        <v>1.0</v>
      </c>
      <c r="I132" s="58" t="str">
        <f>+VLOOKUP(F132,Misionales!E98:I222,5,0)</f>
        <v>2022/02</v>
      </c>
      <c r="J132" s="65" t="str">
        <f>+VLOOKUP(F132,Misionales!$E$11:$J$135,6,0)</f>
        <v>Vigente</v>
      </c>
      <c r="K132" s="67" t="str">
        <f>+VLOOKUP(F132,Misionales!$E$11:$K$135,7,0)</f>
        <v>https://bit.ly/3kD0mfV</v>
      </c>
      <c r="L132" s="67"/>
    </row>
    <row r="133" spans="2:12" ht="21" customHeight="1" x14ac:dyDescent="0.25">
      <c r="B133" s="54">
        <v>127</v>
      </c>
      <c r="C133" s="63" t="s">
        <v>12</v>
      </c>
      <c r="D133" s="63" t="s">
        <v>33</v>
      </c>
      <c r="E133" s="65" t="str">
        <f>+VLOOKUP(F133,Misionales!E91:F224,2,0)</f>
        <v>Formato</v>
      </c>
      <c r="F133" s="64" t="s">
        <v>473</v>
      </c>
      <c r="G133" s="63" t="str">
        <f>+VLOOKUP(F133,Misionales!$E$2:$G$192,3,0)</f>
        <v>Sondeo_Satisfacción_Entrega_Proyecto_Vivienda_Compraventa</v>
      </c>
      <c r="H133" s="65" t="str">
        <f>+VLOOKUP(F133,Misionales!$E$2:$H$135,4,0)</f>
        <v>1.0</v>
      </c>
      <c r="I133" s="58" t="str">
        <f>+VLOOKUP(F133,Misionales!E99:I223,5,0)</f>
        <v>2022/02</v>
      </c>
      <c r="J133" s="65" t="str">
        <f>+VLOOKUP(F133,Misionales!$E$11:$J$135,6,0)</f>
        <v>Vigente</v>
      </c>
      <c r="K133" s="67" t="str">
        <f>+VLOOKUP(F133,Misionales!$E$11:$K$135,7,0)</f>
        <v>https://bit.ly/3OZaJIT</v>
      </c>
      <c r="L133" s="67"/>
    </row>
    <row r="134" spans="2:12" ht="21" customHeight="1" x14ac:dyDescent="0.25">
      <c r="B134" s="54">
        <v>128</v>
      </c>
      <c r="C134" s="63" t="s">
        <v>12</v>
      </c>
      <c r="D134" s="63" t="s">
        <v>33</v>
      </c>
      <c r="E134" s="65" t="str">
        <f>+VLOOKUP(F134,Misionales!E92:F225,2,0)</f>
        <v>Formato</v>
      </c>
      <c r="F134" s="64" t="s">
        <v>474</v>
      </c>
      <c r="G134" s="63" t="str">
        <f>+VLOOKUP(F134,Misionales!$E$2:$G$192,3,0)</f>
        <v>Informe_Mensual_Supervisión_Compraventa</v>
      </c>
      <c r="H134" s="65" t="str">
        <f>+VLOOKUP(F134,Misionales!$E$2:$H$135,4,0)</f>
        <v>1.0</v>
      </c>
      <c r="I134" s="58" t="str">
        <f>+VLOOKUP(F134,Misionales!E100:I224,5,0)</f>
        <v>2022/03</v>
      </c>
      <c r="J134" s="65" t="str">
        <f>+VLOOKUP(F134,Misionales!$E$11:$J$135,6,0)</f>
        <v>Vigente</v>
      </c>
      <c r="K134" s="67" t="str">
        <f>+VLOOKUP(F134,Misionales!$E$11:$K$135,7,0)</f>
        <v>https://bit.ly/3kGfr08</v>
      </c>
      <c r="L134" s="67"/>
    </row>
    <row r="135" spans="2:12" ht="21" customHeight="1" x14ac:dyDescent="0.25">
      <c r="B135" s="54">
        <v>129</v>
      </c>
      <c r="C135" s="63" t="s">
        <v>16</v>
      </c>
      <c r="D135" s="63" t="s">
        <v>35</v>
      </c>
      <c r="E135" s="65" t="str">
        <f>+VLOOKUP(F135,Apoyo!$E$2:$F$291,2,0)</f>
        <v>Política</v>
      </c>
      <c r="F135" s="64" t="s">
        <v>586</v>
      </c>
      <c r="G135" s="63" t="str">
        <f>+VLOOKUP(F135,Apoyo!$E$2:$G$291,3,0)</f>
        <v>Política_Seguridad_Información</v>
      </c>
      <c r="H135" s="41" t="s">
        <v>75</v>
      </c>
      <c r="I135" s="58" t="str">
        <f>+VLOOKUP(H135,Apoyo!H2:K50,2,0)</f>
        <v>2021/03</v>
      </c>
      <c r="J135" s="58" t="str">
        <f>+VLOOKUP(H135,Apoyo!H2:K5,3,0)</f>
        <v>Vigente</v>
      </c>
      <c r="K135" s="66" t="str">
        <f>+IF(J135="Vigente",Apoyo!K5,"Solicitar archivo a Planeación")</f>
        <v>https://bit.ly/3saIgWs</v>
      </c>
      <c r="L135" s="66"/>
    </row>
    <row r="136" spans="2:12" ht="21" customHeight="1" x14ac:dyDescent="0.25">
      <c r="B136" s="54">
        <v>130</v>
      </c>
      <c r="C136" s="63" t="s">
        <v>16</v>
      </c>
      <c r="D136" s="63" t="s">
        <v>35</v>
      </c>
      <c r="E136" s="65" t="str">
        <f>+VLOOKUP(F136,Apoyo!$E$2:$F$291,2,0)</f>
        <v>Manual</v>
      </c>
      <c r="F136" s="64" t="s">
        <v>590</v>
      </c>
      <c r="G136" s="63" t="str">
        <f>+VLOOKUP(F136,Apoyo!$E$2:$G$291,3,0)</f>
        <v>Manual_Uso_SIFA</v>
      </c>
      <c r="H136" s="41" t="s">
        <v>73</v>
      </c>
      <c r="I136" s="58" t="str">
        <f>+VLOOKUP(H136,Apoyo!H6:K6,2,0)</f>
        <v>2019/05</v>
      </c>
      <c r="J136" s="58" t="str">
        <f>+VLOOKUP(H136,Apoyo!H6:K6,3,0)</f>
        <v>Vigente</v>
      </c>
      <c r="K136" s="66" t="str">
        <f>+IF(J136="Vigente",Apoyo!K6,"Solicitar archivo a Planeación")</f>
        <v>https://bit.ly/3FfeO70</v>
      </c>
      <c r="L136" s="66"/>
    </row>
    <row r="137" spans="2:12" ht="21" customHeight="1" x14ac:dyDescent="0.25">
      <c r="B137" s="54">
        <v>131</v>
      </c>
      <c r="C137" s="63" t="s">
        <v>16</v>
      </c>
      <c r="D137" s="63" t="s">
        <v>35</v>
      </c>
      <c r="E137" s="65" t="str">
        <f>+VLOOKUP(F137,Apoyo!$E$2:$F$291,2,0)</f>
        <v>Manual</v>
      </c>
      <c r="F137" s="64" t="s">
        <v>591</v>
      </c>
      <c r="G137" s="63" t="str">
        <f>+VLOOKUP(F137,Apoyo!$E$2:$G$291,3,0)</f>
        <v>Gestión_Incidentes_Seguridad_Información</v>
      </c>
      <c r="H137" s="41" t="s">
        <v>73</v>
      </c>
      <c r="I137" s="58" t="str">
        <f>+VLOOKUP(H137,Apoyo!H7:K7,2,0)</f>
        <v>2021/05</v>
      </c>
      <c r="J137" s="58" t="str">
        <f>+VLOOKUP(H137,Apoyo!H7:K7,3,0)</f>
        <v>Vigente</v>
      </c>
      <c r="K137" s="66" t="str">
        <f>+IF(J137="Vigente",Apoyo!K7,"Solicitar archivo a Planeación")</f>
        <v>https://bit.ly/3sbnhDg</v>
      </c>
      <c r="L137" s="66"/>
    </row>
    <row r="138" spans="2:12" ht="21" customHeight="1" x14ac:dyDescent="0.25">
      <c r="B138" s="54">
        <v>132</v>
      </c>
      <c r="C138" s="63" t="s">
        <v>16</v>
      </c>
      <c r="D138" s="63" t="s">
        <v>35</v>
      </c>
      <c r="E138" s="65" t="str">
        <f>+VLOOKUP(F138,Apoyo!$E$2:$F$291,2,0)</f>
        <v>Manual</v>
      </c>
      <c r="F138" s="64" t="s">
        <v>592</v>
      </c>
      <c r="G138" s="63" t="str">
        <f>+VLOOKUP(F138,Apoyo!$E$2:$G$291,3,0)</f>
        <v>Plan_Tratamiento_Seguridad_Digital</v>
      </c>
      <c r="H138" s="41" t="s">
        <v>73</v>
      </c>
      <c r="I138" s="58" t="str">
        <f>+VLOOKUP(H138,Apoyo!H8:K8,2,0)</f>
        <v>2021/09</v>
      </c>
      <c r="J138" s="58" t="str">
        <f>+VLOOKUP(H138,Apoyo!H8:K8,3,0)</f>
        <v>Vigente</v>
      </c>
      <c r="K138" s="66" t="str">
        <f>+IF(J138="Vigente",Apoyo!K8,"Solicitar archivo a Planeación")</f>
        <v>https://bit.ly/3KJu1yk</v>
      </c>
      <c r="L138" s="66"/>
    </row>
    <row r="139" spans="2:12" ht="21" customHeight="1" x14ac:dyDescent="0.25">
      <c r="B139" s="54">
        <v>133</v>
      </c>
      <c r="C139" s="63" t="s">
        <v>16</v>
      </c>
      <c r="D139" s="63" t="s">
        <v>35</v>
      </c>
      <c r="E139" s="65" t="str">
        <f>+VLOOKUP(F139,Apoyo!$E$2:$F$291,2,0)</f>
        <v>Guía</v>
      </c>
      <c r="F139" s="64" t="s">
        <v>597</v>
      </c>
      <c r="G139" s="63" t="str">
        <f>+VLOOKUP(F139,Apoyo!$E$2:$G$291,3,0)</f>
        <v>Gestión_Incidentes_Seguridad</v>
      </c>
      <c r="H139" s="41" t="s">
        <v>73</v>
      </c>
      <c r="I139" s="58" t="str">
        <f>+VLOOKUP(H139,Apoyo!H9:K9,2,0)</f>
        <v>2021/06</v>
      </c>
      <c r="J139" s="58" t="str">
        <f>+VLOOKUP(H139,Apoyo!H9:K9,3,0)</f>
        <v>Vigente</v>
      </c>
      <c r="K139" s="66" t="str">
        <f>+IF(J139="Vigente",Apoyo!K9,"Solicitar archivo a Planeación")</f>
        <v>https://bit.ly/3vIyOfi</v>
      </c>
      <c r="L139" s="66"/>
    </row>
    <row r="140" spans="2:12" ht="21" customHeight="1" x14ac:dyDescent="0.25">
      <c r="B140" s="54">
        <v>134</v>
      </c>
      <c r="C140" s="63" t="s">
        <v>16</v>
      </c>
      <c r="D140" s="63" t="s">
        <v>35</v>
      </c>
      <c r="E140" s="65" t="str">
        <f>+VLOOKUP(F140,Apoyo!$E$2:$F$291,2,0)</f>
        <v>Guía</v>
      </c>
      <c r="F140" s="64" t="s">
        <v>598</v>
      </c>
      <c r="G140" s="63" t="str">
        <f>+VLOOKUP(F140,Apoyo!$E$2:$G$291,3,0)</f>
        <v>Clasificación_Etiquetado_Información</v>
      </c>
      <c r="H140" s="41" t="s">
        <v>73</v>
      </c>
      <c r="I140" s="58" t="str">
        <f>+VLOOKUP(H140,Apoyo!H10:K10,2,0)</f>
        <v>2021/06</v>
      </c>
      <c r="J140" s="58" t="str">
        <f>+VLOOKUP(H140,Apoyo!H10:K10,3,0)</f>
        <v>Vigente</v>
      </c>
      <c r="K140" s="66" t="str">
        <f>+IF(J140="Vigente",Apoyo!K10,"Solicitar archivo a Planeación")</f>
        <v>https://bit.ly/3kGnpGy</v>
      </c>
      <c r="L140" s="66"/>
    </row>
    <row r="141" spans="2:12" ht="21" customHeight="1" x14ac:dyDescent="0.25">
      <c r="B141" s="54">
        <v>135</v>
      </c>
      <c r="C141" s="63" t="s">
        <v>16</v>
      </c>
      <c r="D141" s="63" t="s">
        <v>35</v>
      </c>
      <c r="E141" s="65" t="str">
        <f>+VLOOKUP(F141,Apoyo!$E$2:$F$291,2,0)</f>
        <v>Guía</v>
      </c>
      <c r="F141" s="64" t="s">
        <v>599</v>
      </c>
      <c r="G141" s="63" t="str">
        <f>+VLOOKUP(F141,Apoyo!$E$2:$G$291,3,0)</f>
        <v>Gestión_Continuidad_Negocio</v>
      </c>
      <c r="H141" s="41" t="s">
        <v>73</v>
      </c>
      <c r="I141" s="58" t="str">
        <f>+VLOOKUP(H141,Apoyo!H11:K11,2,0)</f>
        <v>2021/06</v>
      </c>
      <c r="J141" s="58" t="str">
        <f>+VLOOKUP(H141,Apoyo!H11:K11,3,0)</f>
        <v>Vigente</v>
      </c>
      <c r="K141" s="66" t="str">
        <f>+IF(J141="Vigente",Apoyo!K11,"Solicitar archivo a Planeación")</f>
        <v>https://bit.ly/3P0T2bF</v>
      </c>
      <c r="L141" s="66"/>
    </row>
    <row r="142" spans="2:12" ht="21" customHeight="1" x14ac:dyDescent="0.25">
      <c r="B142" s="54">
        <v>136</v>
      </c>
      <c r="C142" s="63" t="s">
        <v>16</v>
      </c>
      <c r="D142" s="63" t="s">
        <v>35</v>
      </c>
      <c r="E142" s="65" t="str">
        <f>+VLOOKUP(F142,Apoyo!$E$2:$F$291,2,0)</f>
        <v>Guía</v>
      </c>
      <c r="F142" s="64" t="s">
        <v>600</v>
      </c>
      <c r="G142" s="63" t="str">
        <f>+VLOOKUP(F142,Apoyo!$E$2:$G$291,3,0)</f>
        <v>Gestión_Vulnerabilidades</v>
      </c>
      <c r="H142" s="41" t="s">
        <v>73</v>
      </c>
      <c r="I142" s="58" t="str">
        <f>+VLOOKUP(H142,Apoyo!H12:K12,2,0)</f>
        <v>2021/06</v>
      </c>
      <c r="J142" s="58" t="str">
        <f>+VLOOKUP(H142,Apoyo!H12:K12,3,0)</f>
        <v>Vigente</v>
      </c>
      <c r="K142" s="66" t="str">
        <f>+IF(J142="Vigente",Apoyo!K12,"Solicitar archivo a Planeación")</f>
        <v>https://bit.ly/3KIUZpS</v>
      </c>
      <c r="L142" s="66"/>
    </row>
    <row r="143" spans="2:12" ht="21" customHeight="1" x14ac:dyDescent="0.25">
      <c r="B143" s="54">
        <v>137</v>
      </c>
      <c r="C143" s="63" t="s">
        <v>16</v>
      </c>
      <c r="D143" s="63" t="s">
        <v>35</v>
      </c>
      <c r="E143" s="65" t="str">
        <f>+VLOOKUP(F143,Apoyo!$E$2:$F$291,2,0)</f>
        <v>Guía</v>
      </c>
      <c r="F143" s="64" t="s">
        <v>601</v>
      </c>
      <c r="G143" s="63" t="str">
        <f>+VLOOKUP(F143,Apoyo!$E$2:$G$291,3,0)</f>
        <v>Gestión_Segura_Usuarios</v>
      </c>
      <c r="H143" s="41" t="s">
        <v>73</v>
      </c>
      <c r="I143" s="58" t="str">
        <f>+VLOOKUP(H143,Apoyo!H13:K13,2,0)</f>
        <v>2021/06</v>
      </c>
      <c r="J143" s="58" t="str">
        <f>+VLOOKUP(H143,Apoyo!H13:K13,3,0)</f>
        <v>Vigente</v>
      </c>
      <c r="K143" s="66" t="str">
        <f>+IF(J143="Vigente",Apoyo!K13,"Solicitar archivo a Planeación")</f>
        <v>https://bit.ly/39DQrV5</v>
      </c>
      <c r="L143" s="66"/>
    </row>
    <row r="144" spans="2:12" ht="21" customHeight="1" x14ac:dyDescent="0.25">
      <c r="B144" s="54">
        <v>138</v>
      </c>
      <c r="C144" s="63" t="s">
        <v>16</v>
      </c>
      <c r="D144" s="63" t="s">
        <v>35</v>
      </c>
      <c r="E144" s="65" t="str">
        <f>+VLOOKUP(F144,Apoyo!$E$2:$F$291,2,0)</f>
        <v>Guía</v>
      </c>
      <c r="F144" s="64" t="s">
        <v>602</v>
      </c>
      <c r="G144" s="63" t="str">
        <f>+VLOOKUP(F144,Apoyo!$E$2:$G$291,3,0)</f>
        <v>Borrado_Seguro_Información</v>
      </c>
      <c r="H144" s="41" t="s">
        <v>73</v>
      </c>
      <c r="I144" s="58" t="str">
        <f>+VLOOKUP(H144,Apoyo!H14:K14,2,0)</f>
        <v>2021/06</v>
      </c>
      <c r="J144" s="58" t="str">
        <f>+VLOOKUP(H144,Apoyo!H14:K14,3,0)</f>
        <v>Vigente</v>
      </c>
      <c r="K144" s="66" t="str">
        <f>+IF(J144="Vigente",Apoyo!K14,"Solicitar archivo a Planeación")</f>
        <v>https://bit.ly/3FgOeL5</v>
      </c>
      <c r="L144" s="66"/>
    </row>
    <row r="145" spans="2:12" ht="21" customHeight="1" x14ac:dyDescent="0.25">
      <c r="B145" s="54">
        <v>139</v>
      </c>
      <c r="C145" s="63" t="s">
        <v>16</v>
      </c>
      <c r="D145" s="63" t="s">
        <v>35</v>
      </c>
      <c r="E145" s="65" t="str">
        <f>+VLOOKUP(F145,Apoyo!$E$2:$F$291,2,0)</f>
        <v>Guía</v>
      </c>
      <c r="F145" s="64" t="s">
        <v>603</v>
      </c>
      <c r="G145" s="63" t="str">
        <f>+VLOOKUP(F145,Apoyo!$E$2:$G$291,3,0)</f>
        <v>Cifrado_Información</v>
      </c>
      <c r="H145" s="41" t="s">
        <v>73</v>
      </c>
      <c r="I145" s="58" t="str">
        <f>+VLOOKUP(H145,Apoyo!H15:K15,2,0)</f>
        <v>2021/06</v>
      </c>
      <c r="J145" s="58" t="str">
        <f>+VLOOKUP(H145,Apoyo!H15:K15,3,0)</f>
        <v>Vigente</v>
      </c>
      <c r="K145" s="66" t="str">
        <f>+IF(J145="Vigente",Apoyo!K15,"Solicitar archivo a Planeación")</f>
        <v>https://bit.ly/3LRwvwg</v>
      </c>
      <c r="L145" s="66"/>
    </row>
    <row r="146" spans="2:12" ht="21" customHeight="1" x14ac:dyDescent="0.25">
      <c r="B146" s="54">
        <v>140</v>
      </c>
      <c r="C146" s="63" t="s">
        <v>16</v>
      </c>
      <c r="D146" s="63" t="s">
        <v>35</v>
      </c>
      <c r="E146" s="65" t="str">
        <f>+VLOOKUP(F146,Apoyo!$E$2:$F$291,2,0)</f>
        <v>Guía</v>
      </c>
      <c r="F146" s="64" t="s">
        <v>604</v>
      </c>
      <c r="G146" s="63" t="str">
        <f>+VLOOKUP(F146,Apoyo!$E$2:$G$291,3,0)</f>
        <v>Generación_Restauración_Copias_Seguridad</v>
      </c>
      <c r="H146" s="41" t="s">
        <v>73</v>
      </c>
      <c r="I146" s="58" t="str">
        <f>+VLOOKUP(H146,Apoyo!H16:K16,2,0)</f>
        <v>2021/06</v>
      </c>
      <c r="J146" s="58" t="str">
        <f>+VLOOKUP(H146,Apoyo!H16:K16,3,0)</f>
        <v>Vigente</v>
      </c>
      <c r="K146" s="66" t="str">
        <f>+IF(J146="Vigente",Apoyo!K16,"Solicitar archivo a Planeación")</f>
        <v>https://bit.ly/3KKSraW</v>
      </c>
      <c r="L146" s="66"/>
    </row>
    <row r="147" spans="2:12" ht="21" customHeight="1" x14ac:dyDescent="0.25">
      <c r="B147" s="54">
        <v>141</v>
      </c>
      <c r="C147" s="63" t="s">
        <v>16</v>
      </c>
      <c r="D147" s="63" t="s">
        <v>35</v>
      </c>
      <c r="E147" s="65" t="str">
        <f>+VLOOKUP(F147,Apoyo!$E$2:$F$291,2,0)</f>
        <v>Guía</v>
      </c>
      <c r="F147" s="64" t="s">
        <v>605</v>
      </c>
      <c r="G147" s="63" t="str">
        <f>+VLOOKUP(F147,Apoyo!$E$2:$G$291,3,0)</f>
        <v>Acceso_Redes_Servicios_Red</v>
      </c>
      <c r="H147" s="41" t="s">
        <v>73</v>
      </c>
      <c r="I147" s="58" t="str">
        <f>+VLOOKUP(H147,Apoyo!H17:K17,2,0)</f>
        <v>2021/06</v>
      </c>
      <c r="J147" s="58" t="str">
        <f>+VLOOKUP(H147,Apoyo!H17:K17,3,0)</f>
        <v>Vigente</v>
      </c>
      <c r="K147" s="66" t="str">
        <f>+IF(J147="Vigente",Apoyo!K17,"Solicitar archivo a Planeación")</f>
        <v>https://bit.ly/3w0T62I</v>
      </c>
      <c r="L147" s="66"/>
    </row>
    <row r="148" spans="2:12" ht="21" customHeight="1" x14ac:dyDescent="0.25">
      <c r="B148" s="54">
        <v>142</v>
      </c>
      <c r="C148" s="63" t="s">
        <v>16</v>
      </c>
      <c r="D148" s="63" t="s">
        <v>35</v>
      </c>
      <c r="E148" s="65" t="str">
        <f>+VLOOKUP(F148,Apoyo!$E$2:$F$291,2,0)</f>
        <v>Guía</v>
      </c>
      <c r="F148" s="64" t="s">
        <v>606</v>
      </c>
      <c r="G148" s="63" t="str">
        <f>+VLOOKUP(F148,Apoyo!$E$2:$G$291,3,0)</f>
        <v>Gestión_Cambio</v>
      </c>
      <c r="H148" s="41" t="s">
        <v>73</v>
      </c>
      <c r="I148" s="58" t="str">
        <f>+VLOOKUP(H148,Apoyo!H18:K18,2,0)</f>
        <v>2021/06</v>
      </c>
      <c r="J148" s="58" t="str">
        <f>+VLOOKUP(H148,Apoyo!H18:K18,3,0)</f>
        <v>Vigente</v>
      </c>
      <c r="K148" s="66" t="str">
        <f>+IF(J148="Vigente",Apoyo!K18,"Solicitar archivo a Planeación")</f>
        <v>https://bit.ly/3s8qFOT</v>
      </c>
      <c r="L148" s="66"/>
    </row>
    <row r="149" spans="2:12" ht="21" customHeight="1" x14ac:dyDescent="0.25">
      <c r="B149" s="54">
        <v>143</v>
      </c>
      <c r="C149" s="63" t="s">
        <v>16</v>
      </c>
      <c r="D149" s="63" t="s">
        <v>35</v>
      </c>
      <c r="E149" s="65" t="str">
        <f>+VLOOKUP(F149,Apoyo!$E$2:$F$291,2,0)</f>
        <v>Guía</v>
      </c>
      <c r="F149" s="64" t="s">
        <v>607</v>
      </c>
      <c r="G149" s="63" t="str">
        <f>+VLOOKUP(F149,Apoyo!$E$2:$G$291,3,0)</f>
        <v>Gestión_Medios_Removibles</v>
      </c>
      <c r="H149" s="41" t="s">
        <v>73</v>
      </c>
      <c r="I149" s="58" t="str">
        <f>+VLOOKUP(H149,Apoyo!H19:K19,2,0)</f>
        <v>2021/06</v>
      </c>
      <c r="J149" s="58" t="str">
        <f>+VLOOKUP(H149,Apoyo!H19:K19,3,0)</f>
        <v>Vigente</v>
      </c>
      <c r="K149" s="66" t="str">
        <f>+IF(J149="Vigente",Apoyo!K19,"Solicitar archivo a Planeación")</f>
        <v>https://bit.ly/3Finhq1</v>
      </c>
      <c r="L149" s="66"/>
    </row>
    <row r="150" spans="2:12" ht="21" customHeight="1" x14ac:dyDescent="0.25">
      <c r="B150" s="54">
        <v>144</v>
      </c>
      <c r="C150" s="63" t="s">
        <v>16</v>
      </c>
      <c r="D150" s="63" t="s">
        <v>35</v>
      </c>
      <c r="E150" s="65" t="str">
        <f>+VLOOKUP(F150,Apoyo!$E$2:$F$291,2,0)</f>
        <v>Guía</v>
      </c>
      <c r="F150" s="64" t="s">
        <v>608</v>
      </c>
      <c r="G150" s="63" t="str">
        <f>+VLOOKUP(F150,Apoyo!$E$2:$G$291,3,0)</f>
        <v>Gestión_Revisión_SGSI</v>
      </c>
      <c r="H150" s="41" t="s">
        <v>73</v>
      </c>
      <c r="I150" s="58" t="str">
        <f>+VLOOKUP(H150,Apoyo!H20:K20,2,0)</f>
        <v>2021/06</v>
      </c>
      <c r="J150" s="58" t="str">
        <f>+VLOOKUP(H150,Apoyo!H20:K20,3,0)</f>
        <v>Vigente</v>
      </c>
      <c r="K150" s="66" t="str">
        <f>+IF(J150="Vigente",Apoyo!K20,"Solicitar archivo a Planeación")</f>
        <v>https://bit.ly/38QUmx7</v>
      </c>
      <c r="L150" s="66"/>
    </row>
    <row r="151" spans="2:12" ht="21" customHeight="1" x14ac:dyDescent="0.25">
      <c r="B151" s="54">
        <v>145</v>
      </c>
      <c r="C151" s="63" t="s">
        <v>16</v>
      </c>
      <c r="D151" s="63" t="s">
        <v>35</v>
      </c>
      <c r="E151" s="65" t="str">
        <f>+VLOOKUP(F151,Apoyo!$E$2:$F$291,2,0)</f>
        <v>Guía</v>
      </c>
      <c r="F151" s="64" t="s">
        <v>609</v>
      </c>
      <c r="G151" s="63" t="str">
        <f>+VLOOKUP(F151,Apoyo!$E$2:$G$291,3,0)</f>
        <v>Contacto_Autoridades_Grupos_Interes</v>
      </c>
      <c r="H151" s="41" t="s">
        <v>73</v>
      </c>
      <c r="I151" s="58" t="str">
        <f>+VLOOKUP(H151,Apoyo!H21:K21,2,0)</f>
        <v>2021/08</v>
      </c>
      <c r="J151" s="58" t="str">
        <f>+VLOOKUP(H151,Apoyo!H21:K21,3,0)</f>
        <v>Vigente</v>
      </c>
      <c r="K151" s="66" t="str">
        <f>+IF(J151="Vigente",Apoyo!K21,"Solicitar archivo a Planeación")</f>
        <v>https://bit.ly/3kLwkGx</v>
      </c>
      <c r="L151" s="66"/>
    </row>
    <row r="152" spans="2:12" ht="21" customHeight="1" x14ac:dyDescent="0.25">
      <c r="B152" s="54">
        <v>146</v>
      </c>
      <c r="C152" s="63" t="s">
        <v>16</v>
      </c>
      <c r="D152" s="63" t="s">
        <v>35</v>
      </c>
      <c r="E152" s="65" t="str">
        <f>+VLOOKUP(F152,Apoyo!$E$2:$F$291,2,0)</f>
        <v>Guía</v>
      </c>
      <c r="F152" s="64" t="s">
        <v>610</v>
      </c>
      <c r="G152" s="63" t="str">
        <f>+VLOOKUP(F152,Apoyo!$E$2:$G$291,3,0)</f>
        <v>Cultura_Sensibilización_Seguridad_Digital</v>
      </c>
      <c r="H152" s="41" t="s">
        <v>73</v>
      </c>
      <c r="I152" s="58" t="str">
        <f>+VLOOKUP(H152,Apoyo!H22:K22,2,0)</f>
        <v>2022/02</v>
      </c>
      <c r="J152" s="58" t="str">
        <f>+VLOOKUP(H152,Apoyo!H22:K22,3,0)</f>
        <v>Vigente</v>
      </c>
      <c r="K152" s="66" t="str">
        <f>+IF(J152="Vigente",Apoyo!K22,"Solicitar archivo a Planeación")</f>
        <v>https://bit.ly/38QUqNn</v>
      </c>
      <c r="L152" s="66"/>
    </row>
    <row r="153" spans="2:12" ht="21" customHeight="1" x14ac:dyDescent="0.25">
      <c r="B153" s="54">
        <v>147</v>
      </c>
      <c r="C153" s="63" t="s">
        <v>16</v>
      </c>
      <c r="D153" s="63" t="s">
        <v>35</v>
      </c>
      <c r="E153" s="65" t="str">
        <f>+VLOOKUP(F153,Apoyo!$E$2:$F$291,2,0)</f>
        <v>Formato</v>
      </c>
      <c r="F153" s="64" t="s">
        <v>627</v>
      </c>
      <c r="G153" s="63" t="str">
        <f>+VLOOKUP(F153,Apoyo!$E$2:$G$291,3,0)</f>
        <v>Acceso_Red_Datos</v>
      </c>
      <c r="H153" s="65" t="str">
        <f>+VLOOKUP(F153,Apoyo!$E$2:$H$291,4,0)</f>
        <v>1.1</v>
      </c>
      <c r="I153" s="65" t="str">
        <f>+VLOOKUP(F153,Apoyo!$E$2:$K$291,5,0)</f>
        <v>2018/01</v>
      </c>
      <c r="J153" s="65" t="str">
        <f>+VLOOKUP(F153,Apoyo!$E$2:$K$291,6,0)</f>
        <v>Vigente</v>
      </c>
      <c r="K153" s="67" t="str">
        <f>+VLOOKUP(F153,Apoyo!$E$2:$K$291,7,0)</f>
        <v>https://bit.ly/3OWIryB</v>
      </c>
      <c r="L153" s="67" t="e">
        <f>+VLOOKUP(H153,Apoyo!$E$2:$K$291,6,0)</f>
        <v>#N/A</v>
      </c>
    </row>
    <row r="154" spans="2:12" ht="21" customHeight="1" x14ac:dyDescent="0.25">
      <c r="B154" s="54">
        <v>148</v>
      </c>
      <c r="C154" s="63" t="s">
        <v>16</v>
      </c>
      <c r="D154" s="63" t="s">
        <v>35</v>
      </c>
      <c r="E154" s="65" t="str">
        <f>+VLOOKUP(F154,Apoyo!$E$2:$F$291,2,0)</f>
        <v>Formato</v>
      </c>
      <c r="F154" s="64" t="s">
        <v>628</v>
      </c>
      <c r="G154" s="63" t="str">
        <f>+VLOOKUP(F154,Apoyo!$E$2:$G$291,3,0)</f>
        <v>Acta_Borrado_Seguro</v>
      </c>
      <c r="H154" s="65" t="str">
        <f>+VLOOKUP(F154,Apoyo!$E$2:$H$291,4,0)</f>
        <v>1.0</v>
      </c>
      <c r="I154" s="65" t="str">
        <f>+VLOOKUP(F154,Apoyo!$E$2:$K$291,5,0)</f>
        <v>2021/05</v>
      </c>
      <c r="J154" s="65" t="str">
        <f>+VLOOKUP(F154,Apoyo!$E$2:$K$291,6,0)</f>
        <v>Vigente</v>
      </c>
      <c r="K154" s="67" t="str">
        <f>+VLOOKUP(F154,Apoyo!$E$2:$K$291,7,0)</f>
        <v>https://bit.ly/3w3eIvg</v>
      </c>
      <c r="L154" s="67" t="e">
        <f>+VLOOKUP(H154,Apoyo!$E$2:$K$291,6,0)</f>
        <v>#N/A</v>
      </c>
    </row>
    <row r="155" spans="2:12" ht="21" customHeight="1" x14ac:dyDescent="0.25">
      <c r="B155" s="54">
        <v>149</v>
      </c>
      <c r="C155" s="63" t="s">
        <v>16</v>
      </c>
      <c r="D155" s="63" t="s">
        <v>35</v>
      </c>
      <c r="E155" s="65" t="str">
        <f>+VLOOKUP(F155,Apoyo!$E$2:$F$291,2,0)</f>
        <v>Formato</v>
      </c>
      <c r="F155" s="64" t="s">
        <v>629</v>
      </c>
      <c r="G155" s="63" t="str">
        <f>+VLOOKUP(F155,Apoyo!$E$2:$G$291,3,0)</f>
        <v>Acta_Disco_Duro</v>
      </c>
      <c r="H155" s="65" t="str">
        <f>+VLOOKUP(F155,Apoyo!$E$2:$H$291,4,0)</f>
        <v>1.0</v>
      </c>
      <c r="I155" s="65" t="str">
        <f>+VLOOKUP(F155,Apoyo!$E$2:$K$291,5,0)</f>
        <v>2021/05</v>
      </c>
      <c r="J155" s="65" t="str">
        <f>+VLOOKUP(F155,Apoyo!$E$2:$K$291,6,0)</f>
        <v>Vigente</v>
      </c>
      <c r="K155" s="67" t="str">
        <f>+VLOOKUP(F155,Apoyo!$E$2:$K$291,7,0)</f>
        <v>https://bit.ly/3kLx3Yh</v>
      </c>
      <c r="L155" s="67" t="e">
        <f>+VLOOKUP(H155,Apoyo!$E$2:$K$291,6,0)</f>
        <v>#N/A</v>
      </c>
    </row>
    <row r="156" spans="2:12" ht="21" customHeight="1" x14ac:dyDescent="0.25">
      <c r="B156" s="54">
        <v>150</v>
      </c>
      <c r="C156" s="63" t="s">
        <v>16</v>
      </c>
      <c r="D156" s="63" t="s">
        <v>35</v>
      </c>
      <c r="E156" s="65" t="str">
        <f>+VLOOKUP(F156,Apoyo!$E$2:$F$291,2,0)</f>
        <v>Formato</v>
      </c>
      <c r="F156" s="64" t="s">
        <v>630</v>
      </c>
      <c r="G156" s="63" t="str">
        <f>+VLOOKUP(F156,Apoyo!$E$2:$G$291,3,0)</f>
        <v>Procesos_BIA</v>
      </c>
      <c r="H156" s="65" t="str">
        <f>+VLOOKUP(F156,Apoyo!$E$2:$H$291,4,0)</f>
        <v>1.0</v>
      </c>
      <c r="I156" s="65" t="str">
        <f>+VLOOKUP(F156,Apoyo!$E$2:$K$291,5,0)</f>
        <v>2021/05</v>
      </c>
      <c r="J156" s="65" t="str">
        <f>+VLOOKUP(F156,Apoyo!$E$2:$K$291,6,0)</f>
        <v>Vigente</v>
      </c>
      <c r="K156" s="67" t="str">
        <f>+VLOOKUP(F156,Apoyo!$E$2:$K$291,7,0)</f>
        <v>https://bit.ly/3kGMK2Z</v>
      </c>
      <c r="L156" s="67" t="e">
        <f>+VLOOKUP(H156,Apoyo!$E$2:$K$291,6,0)</f>
        <v>#N/A</v>
      </c>
    </row>
    <row r="157" spans="2:12" ht="21" customHeight="1" x14ac:dyDescent="0.25">
      <c r="B157" s="54">
        <v>151</v>
      </c>
      <c r="C157" s="63" t="s">
        <v>16</v>
      </c>
      <c r="D157" s="63" t="s">
        <v>35</v>
      </c>
      <c r="E157" s="65" t="str">
        <f>+VLOOKUP(F157,Apoyo!$E$2:$F$291,2,0)</f>
        <v>Formato</v>
      </c>
      <c r="F157" s="64" t="s">
        <v>631</v>
      </c>
      <c r="G157" s="63" t="str">
        <f>+VLOOKUP(F157,Apoyo!$E$2:$G$291,3,0)</f>
        <v>Solicitud_Cambio_RFC</v>
      </c>
      <c r="H157" s="65" t="str">
        <f>+VLOOKUP(F157,Apoyo!$E$2:$H$291,4,0)</f>
        <v>1.0</v>
      </c>
      <c r="I157" s="65" t="str">
        <f>+VLOOKUP(F157,Apoyo!$E$2:$K$291,5,0)</f>
        <v>2021/05</v>
      </c>
      <c r="J157" s="65" t="str">
        <f>+VLOOKUP(F157,Apoyo!$E$2:$K$291,6,0)</f>
        <v>Vigente</v>
      </c>
      <c r="K157" s="67" t="str">
        <f>+VLOOKUP(F157,Apoyo!$E$2:$K$291,7,0)</f>
        <v>https://bit.ly/3sea0cV</v>
      </c>
      <c r="L157" s="67" t="e">
        <f>+VLOOKUP(H157,Apoyo!$E$2:$K$291,6,0)</f>
        <v>#N/A</v>
      </c>
    </row>
    <row r="158" spans="2:12" ht="21" customHeight="1" x14ac:dyDescent="0.25">
      <c r="B158" s="54">
        <v>152</v>
      </c>
      <c r="C158" s="63" t="s">
        <v>16</v>
      </c>
      <c r="D158" s="63" t="s">
        <v>35</v>
      </c>
      <c r="E158" s="65" t="str">
        <f>+VLOOKUP(F158,Apoyo!$E$2:$F$291,2,0)</f>
        <v>Formato</v>
      </c>
      <c r="F158" s="64" t="s">
        <v>632</v>
      </c>
      <c r="G158" s="63" t="str">
        <f>+VLOOKUP(F158,Apoyo!$E$2:$G$291,3,0)</f>
        <v>Matriz_RAI_IICR</v>
      </c>
      <c r="H158" s="65" t="str">
        <f>+VLOOKUP(F158,Apoyo!$E$2:$H$291,4,0)</f>
        <v>1.0</v>
      </c>
      <c r="I158" s="65" t="str">
        <f>+VLOOKUP(F158,Apoyo!$E$2:$K$291,5,0)</f>
        <v>2021/05</v>
      </c>
      <c r="J158" s="65" t="str">
        <f>+VLOOKUP(F158,Apoyo!$E$2:$K$291,6,0)</f>
        <v>Vigente</v>
      </c>
      <c r="K158" s="67" t="str">
        <f>+VLOOKUP(F158,Apoyo!$E$2:$K$291,7,0)</f>
        <v>https://bit.ly/38NKDYz</v>
      </c>
      <c r="L158" s="67" t="e">
        <f>+VLOOKUP(H158,Apoyo!$E$2:$K$291,6,0)</f>
        <v>#N/A</v>
      </c>
    </row>
    <row r="159" spans="2:12" ht="21" customHeight="1" x14ac:dyDescent="0.25">
      <c r="B159" s="54">
        <v>153</v>
      </c>
      <c r="C159" s="63" t="s">
        <v>17</v>
      </c>
      <c r="D159" s="63" t="s">
        <v>36</v>
      </c>
      <c r="E159" s="65" t="str">
        <f>+VLOOKUP(F159,Apoyo!$E$2:$F$291,2,0)</f>
        <v>Formato</v>
      </c>
      <c r="F159" s="64" t="s">
        <v>710</v>
      </c>
      <c r="G159" s="63" t="str">
        <f>+VLOOKUP(F159,Apoyo!$E$2:$G$291,3,0)</f>
        <v>Seguimiento_Actividades_Servidores</v>
      </c>
      <c r="H159" s="65" t="str">
        <f>+VLOOKUP(F159,Apoyo!$E$2:$H$291,4,0)</f>
        <v>2.0</v>
      </c>
      <c r="I159" s="65" t="str">
        <f>+VLOOKUP(F159,Apoyo!$E$2:$K$291,5,0)</f>
        <v>2021/02</v>
      </c>
      <c r="J159" s="65" t="str">
        <f>+VLOOKUP(F159,Apoyo!$E$2:$K$291,6,0)</f>
        <v>Vigente</v>
      </c>
      <c r="K159" s="67" t="str">
        <f>+VLOOKUP(F159,Apoyo!$E$2:$K$291,7,0)</f>
        <v>https://bit.ly/3yeRHIi</v>
      </c>
      <c r="L159" s="67" t="e">
        <f>+VLOOKUP(H159,Apoyo!$E$2:$K$291,6,0)</f>
        <v>#N/A</v>
      </c>
    </row>
    <row r="160" spans="2:12" ht="21" customHeight="1" x14ac:dyDescent="0.25">
      <c r="B160" s="54">
        <v>154</v>
      </c>
      <c r="C160" s="63" t="s">
        <v>17</v>
      </c>
      <c r="D160" s="63" t="s">
        <v>36</v>
      </c>
      <c r="E160" s="65" t="str">
        <f>+VLOOKUP(F160,Apoyo!$E$2:$F$291,2,0)</f>
        <v>Formato</v>
      </c>
      <c r="F160" s="64" t="s">
        <v>711</v>
      </c>
      <c r="G160" s="63" t="str">
        <f>+VLOOKUP(F160,Apoyo!$E$2:$G$291,3,0)</f>
        <v>Rendimiento_Gerentes_Públicos</v>
      </c>
      <c r="H160" s="65" t="str">
        <f>+VLOOKUP(F160,Apoyo!$E$2:$H$291,4,0)</f>
        <v>1.0</v>
      </c>
      <c r="I160" s="65" t="str">
        <f>+VLOOKUP(F160,Apoyo!$E$2:$K$291,5,0)</f>
        <v>2019/01</v>
      </c>
      <c r="J160" s="65" t="str">
        <f>+VLOOKUP(F160,Apoyo!$E$2:$K$291,6,0)</f>
        <v>Vigente</v>
      </c>
      <c r="K160" s="67" t="str">
        <f>+VLOOKUP(F160,Apoyo!$E$2:$K$291,7,0)</f>
        <v>https://bit.ly/3KN3fVR</v>
      </c>
      <c r="L160" s="67" t="e">
        <f>+VLOOKUP(H160,Apoyo!$E$2:$K$291,6,0)</f>
        <v>#N/A</v>
      </c>
    </row>
    <row r="161" spans="2:12" ht="21" customHeight="1" x14ac:dyDescent="0.25">
      <c r="B161" s="54">
        <v>155</v>
      </c>
      <c r="C161" s="63" t="s">
        <v>17</v>
      </c>
      <c r="D161" s="63" t="s">
        <v>36</v>
      </c>
      <c r="E161" s="65" t="str">
        <f>+VLOOKUP(F161,Apoyo!$E$2:$F$291,2,0)</f>
        <v>Formato</v>
      </c>
      <c r="F161" s="64" t="s">
        <v>712</v>
      </c>
      <c r="G161" s="63" t="str">
        <f>+VLOOKUP(F161,Apoyo!$E$2:$G$291,3,0)</f>
        <v>Evaluación_Eventos_Capacitación_Formación</v>
      </c>
      <c r="H161" s="65" t="str">
        <f>+VLOOKUP(F161,Apoyo!$E$2:$H$291,4,0)</f>
        <v>1.0</v>
      </c>
      <c r="I161" s="65" t="str">
        <f>+VLOOKUP(F161,Apoyo!$E$2:$K$291,5,0)</f>
        <v>2019/08</v>
      </c>
      <c r="J161" s="65" t="str">
        <f>+VLOOKUP(F161,Apoyo!$E$2:$K$291,6,0)</f>
        <v>Vigente</v>
      </c>
      <c r="K161" s="67" t="str">
        <f>+VLOOKUP(F161,Apoyo!$E$2:$K$291,7,0)</f>
        <v>https://bit.ly/3KGkRCU</v>
      </c>
      <c r="L161" s="67" t="e">
        <f>+VLOOKUP(H161,Apoyo!$E$2:$K$291,6,0)</f>
        <v>#N/A</v>
      </c>
    </row>
    <row r="162" spans="2:12" ht="21" customHeight="1" x14ac:dyDescent="0.25">
      <c r="B162" s="54">
        <v>156</v>
      </c>
      <c r="C162" s="63" t="s">
        <v>17</v>
      </c>
      <c r="D162" s="63" t="s">
        <v>36</v>
      </c>
      <c r="E162" s="65" t="str">
        <f>+VLOOKUP(F162,Apoyo!$E$2:$F$291,2,0)</f>
        <v>Formato</v>
      </c>
      <c r="F162" s="64" t="s">
        <v>713</v>
      </c>
      <c r="G162" s="63" t="str">
        <f>+VLOOKUP(F162,Apoyo!$E$2:$G$291,3,0)</f>
        <v>Permiso_Estudio_Docencia</v>
      </c>
      <c r="H162" s="65" t="str">
        <f>+VLOOKUP(F162,Apoyo!$E$2:$H$291,4,0)</f>
        <v>1.0</v>
      </c>
      <c r="I162" s="65" t="str">
        <f>+VLOOKUP(F162,Apoyo!$E$2:$K$291,5,0)</f>
        <v>2021/03</v>
      </c>
      <c r="J162" s="65" t="str">
        <f>+VLOOKUP(F162,Apoyo!$E$2:$K$291,6,0)</f>
        <v>Vigente</v>
      </c>
      <c r="K162" s="67" t="str">
        <f>+VLOOKUP(F162,Apoyo!$E$2:$K$291,7,0)</f>
        <v>https://bit.ly/3855KWk</v>
      </c>
      <c r="L162" s="67" t="e">
        <f>+VLOOKUP(H162,Apoyo!$E$2:$K$291,6,0)</f>
        <v>#N/A</v>
      </c>
    </row>
    <row r="163" spans="2:12" ht="21" customHeight="1" x14ac:dyDescent="0.25">
      <c r="B163" s="54">
        <v>157</v>
      </c>
      <c r="C163" s="63" t="s">
        <v>17</v>
      </c>
      <c r="D163" s="63" t="s">
        <v>37</v>
      </c>
      <c r="E163" s="65" t="str">
        <f>+VLOOKUP(F163,Apoyo!$E$2:$F$291,2,0)</f>
        <v>Manual</v>
      </c>
      <c r="F163" s="64" t="s">
        <v>664</v>
      </c>
      <c r="G163" s="63" t="str">
        <f>+VLOOKUP(F163,Apoyo!$E$2:$G$291,3,0)</f>
        <v>Investigación_Incidentes_Accidentes_Trabajo</v>
      </c>
      <c r="H163" s="41" t="s">
        <v>68</v>
      </c>
      <c r="I163" s="58" t="str">
        <f>+VLOOKUP(H163,Apoyo!H33:K34,2,0)</f>
        <v>2018/03</v>
      </c>
      <c r="J163" s="58" t="str">
        <f>+VLOOKUP(H163,Apoyo!H33:K34,3,0)</f>
        <v>Vigente</v>
      </c>
      <c r="K163" s="66" t="str">
        <f>+IF(J163="Vigente",Apoyo!K34,"Solicitar archivo a Planeación")</f>
        <v>https://bit.ly/38WCNvW</v>
      </c>
      <c r="L163" s="66"/>
    </row>
    <row r="164" spans="2:12" ht="21" customHeight="1" x14ac:dyDescent="0.25">
      <c r="B164" s="54">
        <v>158</v>
      </c>
      <c r="C164" s="63" t="s">
        <v>17</v>
      </c>
      <c r="D164" s="63" t="s">
        <v>37</v>
      </c>
      <c r="E164" s="65" t="str">
        <f>+VLOOKUP(F164,Apoyo!$E$2:$F$291,2,0)</f>
        <v>Manual</v>
      </c>
      <c r="F164" s="64" t="s">
        <v>665</v>
      </c>
      <c r="G164" s="63" t="str">
        <f>+VLOOKUP(F164,Apoyo!$E$2:$G$291,3,0)</f>
        <v>Bioseguridad_Manipulación_Documentación_Física_Archivo</v>
      </c>
      <c r="H164" s="41" t="s">
        <v>73</v>
      </c>
      <c r="I164" s="58" t="str">
        <f>+VLOOKUP(H164,Apoyo!H35:K35,2,0)</f>
        <v>2020/11</v>
      </c>
      <c r="J164" s="58" t="str">
        <f>+VLOOKUP(H164,Apoyo!H35:K35,3,0)</f>
        <v>Vigente</v>
      </c>
      <c r="K164" s="66" t="str">
        <f>+IF(J164="Vigente",Apoyo!K35,"Solicitar archivo a Planeación")</f>
        <v>https://bit.ly/37nSax2</v>
      </c>
      <c r="L164" s="66"/>
    </row>
    <row r="165" spans="2:12" ht="21" customHeight="1" x14ac:dyDescent="0.25">
      <c r="B165" s="54">
        <v>159</v>
      </c>
      <c r="C165" s="63" t="s">
        <v>17</v>
      </c>
      <c r="D165" s="63" t="s">
        <v>37</v>
      </c>
      <c r="E165" s="65" t="str">
        <f>+VLOOKUP(F165,Apoyo!$E$2:$F$291,2,0)</f>
        <v>Manual</v>
      </c>
      <c r="F165" s="64" t="s">
        <v>666</v>
      </c>
      <c r="G165" s="63" t="str">
        <f>+VLOOKUP(F165,Apoyo!$E$2:$G$291,3,0)</f>
        <v>Bioseguridad_Viajes_Desplazamientos</v>
      </c>
      <c r="H165" s="41" t="s">
        <v>73</v>
      </c>
      <c r="I165" s="58" t="str">
        <f>+VLOOKUP(H165,Apoyo!H36:K36,2,0)</f>
        <v>2020/12</v>
      </c>
      <c r="J165" s="58" t="str">
        <f>+VLOOKUP(H165,Apoyo!H36:K36,3,0)</f>
        <v>Vigente</v>
      </c>
      <c r="K165" s="66" t="str">
        <f>+IF(J165="Vigente",Apoyo!K36,"Solicitar archivo a Planeación")</f>
        <v>https://bit.ly/38UegY5</v>
      </c>
      <c r="L165" s="66"/>
    </row>
    <row r="166" spans="2:12" ht="21" customHeight="1" x14ac:dyDescent="0.25">
      <c r="B166" s="54">
        <v>160</v>
      </c>
      <c r="C166" s="63" t="s">
        <v>17</v>
      </c>
      <c r="D166" s="63" t="s">
        <v>37</v>
      </c>
      <c r="E166" s="65" t="str">
        <f>+VLOOKUP(F166,Apoyo!$E$2:$F$291,2,0)</f>
        <v>Manual</v>
      </c>
      <c r="F166" s="64" t="s">
        <v>667</v>
      </c>
      <c r="G166" s="63" t="str">
        <f>+VLOOKUP(F166,Apoyo!$E$2:$G$291,3,0)</f>
        <v>Inspecciones_planeadas_Seguridad</v>
      </c>
      <c r="H166" s="41" t="s">
        <v>73</v>
      </c>
      <c r="I166" s="58" t="str">
        <f>+VLOOKUP(H166,Apoyo!H37:K37,2,0)</f>
        <v>2020/02</v>
      </c>
      <c r="J166" s="58" t="str">
        <f>+VLOOKUP(H166,Apoyo!H37:K37,3,0)</f>
        <v>Vigente</v>
      </c>
      <c r="K166" s="66" t="str">
        <f>+IF(J166="Vigente",Apoyo!K37,"Solicitar archivo a Planeación")</f>
        <v>https://bit.ly/3MQ51Hh</v>
      </c>
      <c r="L166" s="66"/>
    </row>
    <row r="167" spans="2:12" ht="21" customHeight="1" x14ac:dyDescent="0.25">
      <c r="B167" s="54">
        <v>161</v>
      </c>
      <c r="C167" s="63" t="s">
        <v>17</v>
      </c>
      <c r="D167" s="63" t="s">
        <v>37</v>
      </c>
      <c r="E167" s="65" t="str">
        <f>+VLOOKUP(F167,Apoyo!$E$2:$F$291,2,0)</f>
        <v>Manual</v>
      </c>
      <c r="F167" s="64" t="s">
        <v>668</v>
      </c>
      <c r="G167" s="63" t="str">
        <f>+VLOOKUP(F167,Apoyo!$E$2:$G$291,3,0)</f>
        <v>Gestión_Fases_Administrativas</v>
      </c>
      <c r="H167" s="41" t="s">
        <v>73</v>
      </c>
      <c r="I167" s="58" t="str">
        <f>+VLOOKUP(H167,Apoyo!H38:K38,2,0)</f>
        <v>2021/03</v>
      </c>
      <c r="J167" s="58" t="str">
        <f>+VLOOKUP(H167,Apoyo!H38:K38,3,0)</f>
        <v>Vigente</v>
      </c>
      <c r="K167" s="66" t="str">
        <f>+IF(J167="Vigente",Apoyo!K38,"Solicitar archivo a Planeación")</f>
        <v>https://bit.ly/38566w8</v>
      </c>
      <c r="L167" s="66"/>
    </row>
    <row r="168" spans="2:12" ht="21" customHeight="1" x14ac:dyDescent="0.25">
      <c r="B168" s="54">
        <v>162</v>
      </c>
      <c r="C168" s="63" t="s">
        <v>17</v>
      </c>
      <c r="D168" s="63" t="s">
        <v>37</v>
      </c>
      <c r="E168" s="65" t="str">
        <f>+VLOOKUP(F168,Apoyo!$E$2:$F$291,2,0)</f>
        <v>Manual</v>
      </c>
      <c r="F168" s="64" t="s">
        <v>669</v>
      </c>
      <c r="G168" s="63" t="str">
        <f>+VLOOKUP(F168,Apoyo!$E$2:$G$291,3,0)</f>
        <v>Trámite_Quejas_Acoso_Laboral_Sexual</v>
      </c>
      <c r="H168" s="41" t="s">
        <v>68</v>
      </c>
      <c r="I168" s="58" t="str">
        <f>+VLOOKUP(H168,Apoyo!H39:K40,2,0)</f>
        <v>2021/04</v>
      </c>
      <c r="J168" s="58" t="str">
        <f>+VLOOKUP(H168,Apoyo!H39:K40,3,0)</f>
        <v>Vigente</v>
      </c>
      <c r="K168" s="66" t="str">
        <f>+IF(J168="Vigente",Apoyo!K40,"Solicitar archivo a Planeación")</f>
        <v>https://bit.ly/3yaXmiK</v>
      </c>
      <c r="L168" s="66"/>
    </row>
    <row r="169" spans="2:12" ht="21" customHeight="1" x14ac:dyDescent="0.25">
      <c r="B169" s="54">
        <v>163</v>
      </c>
      <c r="C169" s="63" t="s">
        <v>17</v>
      </c>
      <c r="D169" s="63" t="s">
        <v>37</v>
      </c>
      <c r="E169" s="65" t="str">
        <f>+VLOOKUP(F169,Apoyo!$E$2:$F$291,2,0)</f>
        <v>Formato</v>
      </c>
      <c r="F169" s="64" t="s">
        <v>671</v>
      </c>
      <c r="G169" s="63" t="str">
        <f>+VLOOKUP(F169,Apoyo!$E$2:$G$291,3,0)</f>
        <v>Paz_Salvo_Retiro_Funcionarios</v>
      </c>
      <c r="H169" s="65" t="str">
        <f>+VLOOKUP(F169,Apoyo!$E$2:$H$291,4,0)</f>
        <v>1.2</v>
      </c>
      <c r="I169" s="65" t="str">
        <f>+VLOOKUP(F169,Apoyo!$E$2:$K$291,5,0)</f>
        <v>2021/06</v>
      </c>
      <c r="J169" s="65" t="str">
        <f>+VLOOKUP(F169,Apoyo!$E$2:$K$291,6,0)</f>
        <v>Vigente</v>
      </c>
      <c r="K169" s="67" t="str">
        <f>+VLOOKUP(F169,Apoyo!$E$2:$K$291,7,0)</f>
        <v>https://bit.ly/39tOgDi</v>
      </c>
      <c r="L169" s="67" t="e">
        <f>+VLOOKUP(H169,Apoyo!$E$2:$K$291,6,0)</f>
        <v>#N/A</v>
      </c>
    </row>
    <row r="170" spans="2:12" ht="21" customHeight="1" x14ac:dyDescent="0.25">
      <c r="B170" s="54">
        <v>164</v>
      </c>
      <c r="C170" s="63" t="s">
        <v>17</v>
      </c>
      <c r="D170" s="63" t="s">
        <v>37</v>
      </c>
      <c r="E170" s="65" t="str">
        <f>+VLOOKUP(F170,Apoyo!$E$2:$F$291,2,0)</f>
        <v>Formato</v>
      </c>
      <c r="F170" s="64" t="s">
        <v>672</v>
      </c>
      <c r="G170" s="63" t="str">
        <f>+VLOOKUP(F170,Apoyo!$E$2:$G$291,3,0)</f>
        <v>Solicitud_Vacaciones</v>
      </c>
      <c r="H170" s="65" t="str">
        <f>+VLOOKUP(F170,Apoyo!$E$2:$H$291,4,0)</f>
        <v>2.1</v>
      </c>
      <c r="I170" s="65" t="str">
        <f>+VLOOKUP(F170,Apoyo!$E$2:$K$291,5,0)</f>
        <v>2021/04</v>
      </c>
      <c r="J170" s="65" t="str">
        <f>+VLOOKUP(F170,Apoyo!$E$2:$K$291,6,0)</f>
        <v>Vigente</v>
      </c>
      <c r="K170" s="67" t="str">
        <f>+VLOOKUP(F170,Apoyo!$E$2:$K$291,7,0)</f>
        <v>https://bit.ly/3P1riDO</v>
      </c>
      <c r="L170" s="67" t="e">
        <f>+VLOOKUP(H170,Apoyo!$E$2:$K$291,6,0)</f>
        <v>#N/A</v>
      </c>
    </row>
    <row r="171" spans="2:12" ht="21" customHeight="1" x14ac:dyDescent="0.25">
      <c r="B171" s="54">
        <v>165</v>
      </c>
      <c r="C171" s="63" t="s">
        <v>17</v>
      </c>
      <c r="D171" s="63" t="s">
        <v>37</v>
      </c>
      <c r="E171" s="65" t="str">
        <f>+VLOOKUP(F171,Apoyo!$E$2:$F$291,2,0)</f>
        <v>Formato</v>
      </c>
      <c r="F171" s="64" t="s">
        <v>673</v>
      </c>
      <c r="G171" s="63" t="str">
        <f>+VLOOKUP(F171,Apoyo!$E$2:$G$291,3,0)</f>
        <v>Certificación_Alivios_Tributarios</v>
      </c>
      <c r="H171" s="65" t="str">
        <f>+VLOOKUP(F171,Apoyo!$E$2:$H$291,4,0)</f>
        <v>2.0</v>
      </c>
      <c r="I171" s="65" t="str">
        <f>+VLOOKUP(F171,Apoyo!$E$2:$K$291,5,0)</f>
        <v>2022/04</v>
      </c>
      <c r="J171" s="65" t="str">
        <f>+VLOOKUP(F171,Apoyo!$E$2:$K$291,6,0)</f>
        <v>Vigente</v>
      </c>
      <c r="K171" s="67" t="str">
        <f>+VLOOKUP(F171,Apoyo!$E$2:$K$291,7,0)</f>
        <v>https://bit.ly/3vNVR8F</v>
      </c>
      <c r="L171" s="67" t="e">
        <f>+VLOOKUP(H171,Apoyo!$E$2:$K$291,6,0)</f>
        <v>#N/A</v>
      </c>
    </row>
    <row r="172" spans="2:12" ht="21" customHeight="1" x14ac:dyDescent="0.25">
      <c r="B172" s="54">
        <v>166</v>
      </c>
      <c r="C172" s="63" t="s">
        <v>17</v>
      </c>
      <c r="D172" s="63" t="s">
        <v>37</v>
      </c>
      <c r="E172" s="65" t="str">
        <f>+VLOOKUP(F172,Apoyo!$E$2:$F$291,2,0)</f>
        <v>Formato</v>
      </c>
      <c r="F172" s="64" t="s">
        <v>674</v>
      </c>
      <c r="G172" s="63" t="str">
        <f>+VLOOKUP(F172,Apoyo!$E$2:$G$291,3,0)</f>
        <v>Incapacidades</v>
      </c>
      <c r="H172" s="65" t="str">
        <f>+VLOOKUP(F172,Apoyo!$E$2:$H$291,4,0)</f>
        <v>1.1</v>
      </c>
      <c r="I172" s="65" t="str">
        <f>+VLOOKUP(F172,Apoyo!$E$2:$K$291,5,0)</f>
        <v>2021/04</v>
      </c>
      <c r="J172" s="65" t="str">
        <f>+VLOOKUP(F172,Apoyo!$E$2:$K$291,6,0)</f>
        <v>Vigente</v>
      </c>
      <c r="K172" s="67" t="str">
        <f>+VLOOKUP(F172,Apoyo!$E$2:$K$291,7,0)</f>
        <v>https://bit.ly/37heisG</v>
      </c>
      <c r="L172" s="67" t="e">
        <f>+VLOOKUP(H172,Apoyo!$E$2:$K$291,6,0)</f>
        <v>#N/A</v>
      </c>
    </row>
    <row r="173" spans="2:12" ht="21" customHeight="1" x14ac:dyDescent="0.25">
      <c r="B173" s="54">
        <v>167</v>
      </c>
      <c r="C173" s="63" t="s">
        <v>17</v>
      </c>
      <c r="D173" s="63" t="s">
        <v>37</v>
      </c>
      <c r="E173" s="65" t="str">
        <f>+VLOOKUP(F173,Apoyo!$E$2:$F$291,2,0)</f>
        <v>Formato</v>
      </c>
      <c r="F173" s="64" t="s">
        <v>675</v>
      </c>
      <c r="G173" s="63" t="str">
        <f>+VLOOKUP(F173,Apoyo!$E$2:$G$291,3,0)</f>
        <v>provisión_Prestaciones_Sociales</v>
      </c>
      <c r="H173" s="65" t="str">
        <f>+VLOOKUP(F173,Apoyo!$E$2:$H$291,4,0)</f>
        <v>1.0</v>
      </c>
      <c r="I173" s="65" t="str">
        <f>+VLOOKUP(F173,Apoyo!$E$2:$K$291,5,0)</f>
        <v>2017/01</v>
      </c>
      <c r="J173" s="65" t="str">
        <f>+VLOOKUP(F173,Apoyo!$E$2:$K$291,6,0)</f>
        <v>Vigente</v>
      </c>
      <c r="K173" s="67" t="str">
        <f>+VLOOKUP(F173,Apoyo!$E$2:$K$291,7,0)</f>
        <v>https://bit.ly/3Fk0gD9</v>
      </c>
      <c r="L173" s="67" t="e">
        <f>+VLOOKUP(H173,Apoyo!$E$2:$K$291,6,0)</f>
        <v>#N/A</v>
      </c>
    </row>
    <row r="174" spans="2:12" ht="21" customHeight="1" x14ac:dyDescent="0.25">
      <c r="B174" s="54">
        <v>168</v>
      </c>
      <c r="C174" s="63" t="s">
        <v>17</v>
      </c>
      <c r="D174" s="63" t="s">
        <v>37</v>
      </c>
      <c r="E174" s="65" t="str">
        <f>+VLOOKUP(F174,Apoyo!$E$2:$F$291,2,0)</f>
        <v>Formato</v>
      </c>
      <c r="F174" s="64" t="s">
        <v>676</v>
      </c>
      <c r="G174" s="63" t="str">
        <f>+VLOOKUP(F174,Apoyo!$E$2:$G$291,3,0)</f>
        <v>Informe_Comisión</v>
      </c>
      <c r="H174" s="65" t="str">
        <f>+VLOOKUP(F174,Apoyo!$E$2:$H$291,4,0)</f>
        <v>2.0</v>
      </c>
      <c r="I174" s="65" t="str">
        <f>+VLOOKUP(F174,Apoyo!$E$2:$K$291,5,0)</f>
        <v>2019/02</v>
      </c>
      <c r="J174" s="65" t="str">
        <f>+VLOOKUP(F174,Apoyo!$E$2:$K$291,6,0)</f>
        <v>Vigente</v>
      </c>
      <c r="K174" s="67" t="str">
        <f>+VLOOKUP(F174,Apoyo!$E$2:$K$291,7,0)</f>
        <v>https://bit.ly/3w9QBLi</v>
      </c>
      <c r="L174" s="67" t="e">
        <f>+VLOOKUP(H174,Apoyo!$E$2:$K$291,6,0)</f>
        <v>#N/A</v>
      </c>
    </row>
    <row r="175" spans="2:12" ht="21" customHeight="1" x14ac:dyDescent="0.25">
      <c r="B175" s="54">
        <v>169</v>
      </c>
      <c r="C175" s="63" t="s">
        <v>17</v>
      </c>
      <c r="D175" s="63" t="s">
        <v>37</v>
      </c>
      <c r="E175" s="65" t="str">
        <f>+VLOOKUP(F175,Apoyo!$E$2:$F$291,2,0)</f>
        <v>Formato</v>
      </c>
      <c r="F175" s="64" t="s">
        <v>677</v>
      </c>
      <c r="G175" s="63" t="str">
        <f>+VLOOKUP(F175,Apoyo!$E$2:$G$291,3,0)</f>
        <v>Autorización_Gastos_Desplazamiento_Contratista</v>
      </c>
      <c r="H175" s="65" t="str">
        <f>+VLOOKUP(F175,Apoyo!$E$2:$H$291,4,0)</f>
        <v>3.0</v>
      </c>
      <c r="I175" s="65" t="str">
        <f>+VLOOKUP(F175,Apoyo!$E$2:$K$291,5,0)</f>
        <v>2019/06</v>
      </c>
      <c r="J175" s="65" t="str">
        <f>+VLOOKUP(F175,Apoyo!$E$2:$K$291,6,0)</f>
        <v>Vigente</v>
      </c>
      <c r="K175" s="67" t="str">
        <f>+VLOOKUP(F175,Apoyo!$E$2:$K$291,7,0)</f>
        <v>https://bit.ly/3sbAjRa</v>
      </c>
      <c r="L175" s="67" t="e">
        <f>+VLOOKUP(H175,Apoyo!$E$2:$K$291,6,0)</f>
        <v>#N/A</v>
      </c>
    </row>
    <row r="176" spans="2:12" ht="21" customHeight="1" x14ac:dyDescent="0.25">
      <c r="B176" s="54">
        <v>170</v>
      </c>
      <c r="C176" s="63" t="s">
        <v>17</v>
      </c>
      <c r="D176" s="63" t="s">
        <v>37</v>
      </c>
      <c r="E176" s="65" t="str">
        <f>+VLOOKUP(F176,Apoyo!$E$2:$F$291,2,0)</f>
        <v>Formato</v>
      </c>
      <c r="F176" s="64" t="s">
        <v>678</v>
      </c>
      <c r="G176" s="63" t="str">
        <f>+VLOOKUP(F176,Apoyo!$E$2:$G$291,3,0)</f>
        <v>Autorización_Gastos_Desplazamiento_Contratista_PS</v>
      </c>
      <c r="H176" s="65" t="str">
        <f>+VLOOKUP(F176,Apoyo!$E$2:$H$291,4,0)</f>
        <v>2.2</v>
      </c>
      <c r="I176" s="65" t="str">
        <f>+VLOOKUP(F176,Apoyo!$E$2:$K$291,5,0)</f>
        <v>2021/04</v>
      </c>
      <c r="J176" s="65" t="str">
        <f>+VLOOKUP(F176,Apoyo!$E$2:$K$291,6,0)</f>
        <v>Vigente</v>
      </c>
      <c r="K176" s="67" t="str">
        <f>+VLOOKUP(F176,Apoyo!$E$2:$K$291,7,0)</f>
        <v>https://bit.ly/3vLXMdK</v>
      </c>
      <c r="L176" s="67" t="e">
        <f>+VLOOKUP(H176,Apoyo!$E$2:$K$291,6,0)</f>
        <v>#N/A</v>
      </c>
    </row>
    <row r="177" spans="2:12" ht="21" customHeight="1" x14ac:dyDescent="0.25">
      <c r="B177" s="54">
        <v>171</v>
      </c>
      <c r="C177" s="63" t="s">
        <v>17</v>
      </c>
      <c r="D177" s="63" t="s">
        <v>37</v>
      </c>
      <c r="E177" s="65" t="str">
        <f>+VLOOKUP(F177,Apoyo!$E$2:$F$291,2,0)</f>
        <v>Formato</v>
      </c>
      <c r="F177" s="64" t="s">
        <v>679</v>
      </c>
      <c r="G177" s="63" t="str">
        <f>+VLOOKUP(F177,Apoyo!$E$2:$G$291,3,0)</f>
        <v>Legalización_Viajes</v>
      </c>
      <c r="H177" s="65" t="str">
        <f>+VLOOKUP(F177,Apoyo!$E$2:$H$291,4,0)</f>
        <v>4.0</v>
      </c>
      <c r="I177" s="65" t="str">
        <f>+VLOOKUP(F177,Apoyo!$E$2:$K$291,5,0)</f>
        <v>2022/03</v>
      </c>
      <c r="J177" s="65" t="str">
        <f>+VLOOKUP(F177,Apoyo!$E$2:$K$291,6,0)</f>
        <v>Vigente</v>
      </c>
      <c r="K177" s="67" t="str">
        <f>+VLOOKUP(F177,Apoyo!$E$2:$K$291,7,0)</f>
        <v>https://bit.ly/3yg3d6l</v>
      </c>
      <c r="L177" s="67" t="e">
        <f>+VLOOKUP(H177,Apoyo!$E$2:$K$291,6,0)</f>
        <v>#N/A</v>
      </c>
    </row>
    <row r="178" spans="2:12" ht="21" customHeight="1" x14ac:dyDescent="0.25">
      <c r="B178" s="54">
        <v>172</v>
      </c>
      <c r="C178" s="63" t="s">
        <v>17</v>
      </c>
      <c r="D178" s="63" t="s">
        <v>37</v>
      </c>
      <c r="E178" s="65" t="str">
        <f>+VLOOKUP(F178,Apoyo!$E$2:$F$291,2,0)</f>
        <v>Formato</v>
      </c>
      <c r="F178" s="64" t="s">
        <v>680</v>
      </c>
      <c r="G178" s="63" t="str">
        <f>+VLOOKUP(F178,Apoyo!$E$2:$G$291,3,0)</f>
        <v>Comisión_Viajes_Interior</v>
      </c>
      <c r="H178" s="65" t="str">
        <f>+VLOOKUP(F178,Apoyo!$E$2:$H$291,4,0)</f>
        <v>3.1</v>
      </c>
      <c r="I178" s="65" t="str">
        <f>+VLOOKUP(F178,Apoyo!$E$2:$K$291,5,0)</f>
        <v>2021/08</v>
      </c>
      <c r="J178" s="65" t="str">
        <f>+VLOOKUP(F178,Apoyo!$E$2:$K$291,6,0)</f>
        <v>Vigente</v>
      </c>
      <c r="K178" s="67" t="str">
        <f>+VLOOKUP(F178,Apoyo!$E$2:$K$291,7,0)</f>
        <v>https://bit.ly/38SSAf4</v>
      </c>
      <c r="L178" s="67" t="e">
        <f>+VLOOKUP(H178,Apoyo!$E$2:$K$291,6,0)</f>
        <v>#N/A</v>
      </c>
    </row>
    <row r="179" spans="2:12" ht="21" customHeight="1" x14ac:dyDescent="0.25">
      <c r="B179" s="54">
        <v>173</v>
      </c>
      <c r="C179" s="63" t="s">
        <v>17</v>
      </c>
      <c r="D179" s="63" t="s">
        <v>37</v>
      </c>
      <c r="E179" s="65" t="str">
        <f>+VLOOKUP(F179,Apoyo!$E$2:$F$291,2,0)</f>
        <v>Formato</v>
      </c>
      <c r="F179" s="64" t="s">
        <v>681</v>
      </c>
      <c r="G179" s="63" t="str">
        <f>+VLOOKUP(F179,Apoyo!$E$2:$G$291,3,0)</f>
        <v>Acta_Informe_Actividades_Contratistas</v>
      </c>
      <c r="H179" s="65" t="str">
        <f>+VLOOKUP(F179,Apoyo!$E$2:$H$291,4,0)</f>
        <v>1.1</v>
      </c>
      <c r="I179" s="65" t="str">
        <f>+VLOOKUP(F179,Apoyo!$E$2:$K$291,5,0)</f>
        <v>2019/01</v>
      </c>
      <c r="J179" s="65" t="str">
        <f>+VLOOKUP(F179,Apoyo!$E$2:$K$291,6,0)</f>
        <v>Vigente</v>
      </c>
      <c r="K179" s="67" t="str">
        <f>+VLOOKUP(F179,Apoyo!$E$2:$K$291,7,0)</f>
        <v>https://bit.ly/3vJHr9w</v>
      </c>
      <c r="L179" s="67" t="e">
        <f>+VLOOKUP(H179,Apoyo!$E$2:$K$291,6,0)</f>
        <v>#N/A</v>
      </c>
    </row>
    <row r="180" spans="2:12" ht="21" customHeight="1" x14ac:dyDescent="0.25">
      <c r="B180" s="54">
        <v>174</v>
      </c>
      <c r="C180" s="63" t="s">
        <v>17</v>
      </c>
      <c r="D180" s="63" t="s">
        <v>37</v>
      </c>
      <c r="E180" s="65" t="str">
        <f>+VLOOKUP(F180,Apoyo!$E$2:$F$291,2,0)</f>
        <v>Formato</v>
      </c>
      <c r="F180" s="64" t="s">
        <v>682</v>
      </c>
      <c r="G180" s="63" t="str">
        <f>+VLOOKUP(F180,Apoyo!$E$2:$G$291,3,0)</f>
        <v>Solicitud_Permiso_Remunerado (1-3 Días)</v>
      </c>
      <c r="H180" s="65" t="str">
        <f>+VLOOKUP(F180,Apoyo!$E$2:$H$291,4,0)</f>
        <v>1.0</v>
      </c>
      <c r="I180" s="65" t="str">
        <f>+VLOOKUP(F180,Apoyo!$E$2:$K$291,5,0)</f>
        <v>2019/05</v>
      </c>
      <c r="J180" s="65" t="str">
        <f>+VLOOKUP(F180,Apoyo!$E$2:$K$291,6,0)</f>
        <v>Vigente</v>
      </c>
      <c r="K180" s="67" t="str">
        <f>+VLOOKUP(F180,Apoyo!$E$2:$K$291,7,0)</f>
        <v>https://bit.ly/38UibEh</v>
      </c>
      <c r="L180" s="67" t="e">
        <f>+VLOOKUP(H180,Apoyo!$E$2:$K$291,6,0)</f>
        <v>#N/A</v>
      </c>
    </row>
    <row r="181" spans="2:12" ht="21" customHeight="1" x14ac:dyDescent="0.25">
      <c r="B181" s="54">
        <v>175</v>
      </c>
      <c r="C181" s="63" t="s">
        <v>17</v>
      </c>
      <c r="D181" s="63" t="s">
        <v>37</v>
      </c>
      <c r="E181" s="65" t="str">
        <f>+VLOOKUP(F181,Apoyo!$E$2:$F$291,2,0)</f>
        <v>Formato</v>
      </c>
      <c r="F181" s="64" t="s">
        <v>683</v>
      </c>
      <c r="G181" s="63" t="str">
        <f>+VLOOKUP(F181,Apoyo!$E$2:$G$291,3,0)</f>
        <v>Reporte_Quejas_Comité_Convivencia</v>
      </c>
      <c r="H181" s="65" t="str">
        <f>+VLOOKUP(F181,Apoyo!$E$2:$H$291,4,0)</f>
        <v>2.0</v>
      </c>
      <c r="I181" s="65" t="str">
        <f>+VLOOKUP(F181,Apoyo!$E$2:$K$291,5,0)</f>
        <v>2021/04</v>
      </c>
      <c r="J181" s="65" t="str">
        <f>+VLOOKUP(F181,Apoyo!$E$2:$K$291,6,0)</f>
        <v>Vigente</v>
      </c>
      <c r="K181" s="67" t="str">
        <f>+VLOOKUP(F181,Apoyo!$E$2:$K$291,7,0)</f>
        <v>https://bit.ly/3vIgbrU</v>
      </c>
      <c r="L181" s="67" t="e">
        <f>+VLOOKUP(H181,Apoyo!$E$2:$K$291,6,0)</f>
        <v>#N/A</v>
      </c>
    </row>
    <row r="182" spans="2:12" ht="21" customHeight="1" x14ac:dyDescent="0.25">
      <c r="B182" s="54">
        <v>176</v>
      </c>
      <c r="C182" s="63" t="s">
        <v>17</v>
      </c>
      <c r="D182" s="63" t="s">
        <v>37</v>
      </c>
      <c r="E182" s="65" t="str">
        <f>+VLOOKUP(F182,Apoyo!$E$2:$F$291,2,0)</f>
        <v>Formato</v>
      </c>
      <c r="F182" s="64" t="s">
        <v>684</v>
      </c>
      <c r="G182" s="63" t="str">
        <f>+VLOOKUP(F182,Apoyo!$E$2:$G$291,3,0)</f>
        <v>Licencia_No_Remunerada (90 Días)</v>
      </c>
      <c r="H182" s="65" t="str">
        <f>+VLOOKUP(F182,Apoyo!$E$2:$H$291,4,0)</f>
        <v>1.1</v>
      </c>
      <c r="I182" s="65" t="str">
        <f>+VLOOKUP(F182,Apoyo!$E$2:$K$291,5,0)</f>
        <v>2019/05</v>
      </c>
      <c r="J182" s="65" t="str">
        <f>+VLOOKUP(F182,Apoyo!$E$2:$K$291,6,0)</f>
        <v>Vigente</v>
      </c>
      <c r="K182" s="67" t="str">
        <f>+VLOOKUP(F182,Apoyo!$E$2:$K$291,7,0)</f>
        <v>https://bit.ly/3FxZvH3</v>
      </c>
      <c r="L182" s="67" t="e">
        <f>+VLOOKUP(H182,Apoyo!$E$2:$K$291,6,0)</f>
        <v>#N/A</v>
      </c>
    </row>
    <row r="183" spans="2:12" ht="21" customHeight="1" x14ac:dyDescent="0.25">
      <c r="B183" s="54">
        <v>177</v>
      </c>
      <c r="C183" s="63" t="s">
        <v>17</v>
      </c>
      <c r="D183" s="63" t="s">
        <v>37</v>
      </c>
      <c r="E183" s="65" t="str">
        <f>+VLOOKUP(F183,Apoyo!$E$2:$F$291,2,0)</f>
        <v>Formato</v>
      </c>
      <c r="F183" s="64" t="s">
        <v>685</v>
      </c>
      <c r="G183" s="63" t="str">
        <f>+VLOOKUP(F183,Apoyo!$E$2:$G$291,3,0)</f>
        <v>Matriz_Identificación_Peligros</v>
      </c>
      <c r="H183" s="65" t="str">
        <f>+VLOOKUP(F183,Apoyo!$E$2:$H$291,4,0)</f>
        <v>1.0</v>
      </c>
      <c r="I183" s="65" t="str">
        <f>+VLOOKUP(F183,Apoyo!$E$2:$K$291,5,0)</f>
        <v>2018/09</v>
      </c>
      <c r="J183" s="65" t="str">
        <f>+VLOOKUP(F183,Apoyo!$E$2:$K$291,6,0)</f>
        <v>Vigente</v>
      </c>
      <c r="K183" s="67" t="str">
        <f>+VLOOKUP(F183,Apoyo!$E$2:$K$291,7,0)</f>
        <v>https://bit.ly/3vVcHm9</v>
      </c>
      <c r="L183" s="67" t="e">
        <f>+VLOOKUP(H183,Apoyo!$E$2:$K$291,6,0)</f>
        <v>#N/A</v>
      </c>
    </row>
    <row r="184" spans="2:12" ht="21" customHeight="1" x14ac:dyDescent="0.25">
      <c r="B184" s="54">
        <v>178</v>
      </c>
      <c r="C184" s="63" t="s">
        <v>17</v>
      </c>
      <c r="D184" s="63" t="s">
        <v>37</v>
      </c>
      <c r="E184" s="65" t="str">
        <f>+VLOOKUP(F184,Apoyo!$E$2:$F$291,2,0)</f>
        <v>Formato</v>
      </c>
      <c r="F184" s="64" t="s">
        <v>686</v>
      </c>
      <c r="G184" s="63" t="str">
        <f>+VLOOKUP(F184,Apoyo!$E$2:$G$291,3,0)</f>
        <v>Matriz_Requisitos_Legales_SST</v>
      </c>
      <c r="H184" s="65" t="str">
        <f>+VLOOKUP(F184,Apoyo!$E$2:$H$291,4,0)</f>
        <v>1.0</v>
      </c>
      <c r="I184" s="65" t="str">
        <f>+VLOOKUP(F184,Apoyo!$E$2:$K$291,5,0)</f>
        <v>2018/09</v>
      </c>
      <c r="J184" s="65" t="str">
        <f>+VLOOKUP(F184,Apoyo!$E$2:$K$291,6,0)</f>
        <v>Vigente</v>
      </c>
      <c r="K184" s="67" t="str">
        <f>+VLOOKUP(F184,Apoyo!$E$2:$K$291,7,0)</f>
        <v>https://bit.ly/3kH2nHE</v>
      </c>
      <c r="L184" s="67" t="e">
        <f>+VLOOKUP(H184,Apoyo!$E$2:$K$291,6,0)</f>
        <v>#N/A</v>
      </c>
    </row>
    <row r="185" spans="2:12" ht="21" customHeight="1" x14ac:dyDescent="0.25">
      <c r="B185" s="54">
        <v>179</v>
      </c>
      <c r="C185" s="63" t="s">
        <v>17</v>
      </c>
      <c r="D185" s="63" t="s">
        <v>37</v>
      </c>
      <c r="E185" s="65" t="str">
        <f>+VLOOKUP(F185,Apoyo!$E$2:$F$291,2,0)</f>
        <v>Formato</v>
      </c>
      <c r="F185" s="64" t="s">
        <v>687</v>
      </c>
      <c r="G185" s="63" t="str">
        <f>+VLOOKUP(F185,Apoyo!$E$2:$G$291,3,0)</f>
        <v>Control_Actualizaciones_Matriz_Rquisitos_Legales_SST</v>
      </c>
      <c r="H185" s="65" t="str">
        <f>+VLOOKUP(F185,Apoyo!$E$2:$H$291,4,0)</f>
        <v>1.0</v>
      </c>
      <c r="I185" s="65" t="str">
        <f>+VLOOKUP(F185,Apoyo!$E$2:$K$291,5,0)</f>
        <v>2018/09</v>
      </c>
      <c r="J185" s="65" t="str">
        <f>+VLOOKUP(F185,Apoyo!$E$2:$K$291,6,0)</f>
        <v>Vigente</v>
      </c>
      <c r="K185" s="67" t="str">
        <f>+VLOOKUP(F185,Apoyo!$E$2:$K$291,7,0)</f>
        <v>https://bit.ly/3NaBpET</v>
      </c>
      <c r="L185" s="67" t="e">
        <f>+VLOOKUP(H185,Apoyo!$E$2:$K$291,6,0)</f>
        <v>#N/A</v>
      </c>
    </row>
    <row r="186" spans="2:12" ht="21" customHeight="1" x14ac:dyDescent="0.25">
      <c r="B186" s="54">
        <v>180</v>
      </c>
      <c r="C186" s="63" t="s">
        <v>17</v>
      </c>
      <c r="D186" s="63" t="s">
        <v>37</v>
      </c>
      <c r="E186" s="65" t="str">
        <f>+VLOOKUP(F186,Apoyo!$E$2:$F$291,2,0)</f>
        <v>Formato</v>
      </c>
      <c r="F186" s="64" t="s">
        <v>688</v>
      </c>
      <c r="G186" s="63" t="str">
        <f>+VLOOKUP(F186,Apoyo!$E$2:$G$291,3,0)</f>
        <v>Afiliación_ARL_Contratistas</v>
      </c>
      <c r="H186" s="65" t="str">
        <f>+VLOOKUP(F186,Apoyo!$E$2:$H$291,4,0)</f>
        <v>1.3</v>
      </c>
      <c r="I186" s="65" t="str">
        <f>+VLOOKUP(F186,Apoyo!$E$2:$K$291,5,0)</f>
        <v>2019/04</v>
      </c>
      <c r="J186" s="65" t="str">
        <f>+VLOOKUP(F186,Apoyo!$E$2:$K$291,6,0)</f>
        <v>Vigente</v>
      </c>
      <c r="K186" s="67" t="str">
        <f>+VLOOKUP(F186,Apoyo!$E$2:$K$291,7,0)</f>
        <v>https://bit.ly/3yg4eLH</v>
      </c>
      <c r="L186" s="67" t="e">
        <f>+VLOOKUP(H186,Apoyo!$E$2:$K$291,6,0)</f>
        <v>#N/A</v>
      </c>
    </row>
    <row r="187" spans="2:12" ht="21" customHeight="1" x14ac:dyDescent="0.25">
      <c r="B187" s="54">
        <v>181</v>
      </c>
      <c r="C187" s="63" t="s">
        <v>17</v>
      </c>
      <c r="D187" s="63" t="s">
        <v>37</v>
      </c>
      <c r="E187" s="65" t="str">
        <f>+VLOOKUP(F187,Apoyo!$E$2:$F$291,2,0)</f>
        <v>Formato</v>
      </c>
      <c r="F187" s="64" t="s">
        <v>689</v>
      </c>
      <c r="G187" s="63" t="str">
        <f>+VLOOKUP(F187,Apoyo!$E$2:$G$291,3,0)</f>
        <v>Acta_Conciliación_interna</v>
      </c>
      <c r="H187" s="65" t="str">
        <f>+VLOOKUP(F187,Apoyo!$E$2:$H$291,4,0)</f>
        <v>1.0</v>
      </c>
      <c r="I187" s="65" t="str">
        <f>+VLOOKUP(F187,Apoyo!$E$2:$K$291,5,0)</f>
        <v>2018/10</v>
      </c>
      <c r="J187" s="65" t="str">
        <f>+VLOOKUP(F187,Apoyo!$E$2:$K$291,6,0)</f>
        <v>Vigente</v>
      </c>
      <c r="K187" s="67" t="str">
        <f>+VLOOKUP(F187,Apoyo!$E$2:$K$291,7,0)</f>
        <v>https://bit.ly/37nWhsY</v>
      </c>
      <c r="L187" s="67" t="e">
        <f>+VLOOKUP(H187,Apoyo!$E$2:$K$291,6,0)</f>
        <v>#N/A</v>
      </c>
    </row>
    <row r="188" spans="2:12" ht="21" customHeight="1" x14ac:dyDescent="0.25">
      <c r="B188" s="54">
        <v>182</v>
      </c>
      <c r="C188" s="63" t="s">
        <v>17</v>
      </c>
      <c r="D188" s="63" t="s">
        <v>37</v>
      </c>
      <c r="E188" s="65" t="str">
        <f>+VLOOKUP(F188,Apoyo!$E$2:$F$291,2,0)</f>
        <v>Formato</v>
      </c>
      <c r="F188" s="64" t="s">
        <v>690</v>
      </c>
      <c r="G188" s="63" t="str">
        <f>+VLOOKUP(F188,Apoyo!$E$2:$G$291,3,0)</f>
        <v>Verificación_Rquisitos_Nombramiento_Posesión_Planta</v>
      </c>
      <c r="H188" s="65" t="str">
        <f>+VLOOKUP(F188,Apoyo!$E$2:$H$291,4,0)</f>
        <v>2.0</v>
      </c>
      <c r="I188" s="65" t="str">
        <f>+VLOOKUP(F188,Apoyo!$E$2:$K$291,5,0)</f>
        <v>2021/04</v>
      </c>
      <c r="J188" s="65" t="str">
        <f>+VLOOKUP(F188,Apoyo!$E$2:$K$291,6,0)</f>
        <v>Vigente</v>
      </c>
      <c r="K188" s="67" t="str">
        <f>+VLOOKUP(F188,Apoyo!$E$2:$K$291,7,0)</f>
        <v>https://bit.ly/3MPQueL</v>
      </c>
      <c r="L188" s="67" t="e">
        <f>+VLOOKUP(H188,Apoyo!$E$2:$K$291,6,0)</f>
        <v>#N/A</v>
      </c>
    </row>
    <row r="189" spans="2:12" ht="21" customHeight="1" x14ac:dyDescent="0.25">
      <c r="B189" s="54">
        <v>183</v>
      </c>
      <c r="C189" s="63" t="s">
        <v>17</v>
      </c>
      <c r="D189" s="63" t="s">
        <v>37</v>
      </c>
      <c r="E189" s="65" t="str">
        <f>+VLOOKUP(F189,Apoyo!$E$2:$F$291,2,0)</f>
        <v>Formato</v>
      </c>
      <c r="F189" s="64" t="s">
        <v>691</v>
      </c>
      <c r="G189" s="63" t="str">
        <f>+VLOOKUP(F189,Apoyo!$E$2:$G$291,3,0)</f>
        <v>Declaración_Juramentada_Posesión_Cargo</v>
      </c>
      <c r="H189" s="65" t="str">
        <f>+VLOOKUP(F189,Apoyo!$E$2:$H$291,4,0)</f>
        <v>1.0</v>
      </c>
      <c r="I189" s="65" t="str">
        <f>+VLOOKUP(F189,Apoyo!$E$2:$K$291,5,0)</f>
        <v>2018/10</v>
      </c>
      <c r="J189" s="65" t="str">
        <f>+VLOOKUP(F189,Apoyo!$E$2:$K$291,6,0)</f>
        <v>Vigente</v>
      </c>
      <c r="K189" s="67" t="str">
        <f>+VLOOKUP(F189,Apoyo!$E$2:$K$291,7,0)</f>
        <v>https://bit.ly/3ym0Ij7</v>
      </c>
      <c r="L189" s="67" t="e">
        <f>+VLOOKUP(H189,Apoyo!$E$2:$K$291,6,0)</f>
        <v>#N/A</v>
      </c>
    </row>
    <row r="190" spans="2:12" ht="21" customHeight="1" x14ac:dyDescent="0.25">
      <c r="B190" s="54">
        <v>184</v>
      </c>
      <c r="C190" s="63" t="s">
        <v>17</v>
      </c>
      <c r="D190" s="63" t="s">
        <v>37</v>
      </c>
      <c r="E190" s="65" t="str">
        <f>+VLOOKUP(F190,Apoyo!$E$2:$F$291,2,0)</f>
        <v>Formato</v>
      </c>
      <c r="F190" s="64" t="s">
        <v>692</v>
      </c>
      <c r="G190" s="63" t="str">
        <f>+VLOOKUP(F190,Apoyo!$E$2:$G$291,3,0)</f>
        <v>Acta_Entrega_Recibo_Líder_Gestión_Financiera</v>
      </c>
      <c r="H190" s="65" t="str">
        <f>+VLOOKUP(F190,Apoyo!$E$2:$H$291,4,0)</f>
        <v>1.0</v>
      </c>
      <c r="I190" s="65" t="str">
        <f>+VLOOKUP(F190,Apoyo!$E$2:$K$291,5,0)</f>
        <v>2019/10</v>
      </c>
      <c r="J190" s="65" t="str">
        <f>+VLOOKUP(F190,Apoyo!$E$2:$K$291,6,0)</f>
        <v>Vigente</v>
      </c>
      <c r="K190" s="67" t="str">
        <f>+VLOOKUP(F190,Apoyo!$E$2:$K$291,7,0)</f>
        <v>https://bit.ly/3s9WyXB</v>
      </c>
      <c r="L190" s="67" t="e">
        <f>+VLOOKUP(H190,Apoyo!$E$2:$K$291,6,0)</f>
        <v>#N/A</v>
      </c>
    </row>
    <row r="191" spans="2:12" ht="21" customHeight="1" x14ac:dyDescent="0.25">
      <c r="B191" s="54">
        <v>185</v>
      </c>
      <c r="C191" s="63" t="s">
        <v>17</v>
      </c>
      <c r="D191" s="63" t="s">
        <v>37</v>
      </c>
      <c r="E191" s="65" t="str">
        <f>+VLOOKUP(F191,Apoyo!$E$2:$F$291,2,0)</f>
        <v>Formato</v>
      </c>
      <c r="F191" s="64" t="s">
        <v>693</v>
      </c>
      <c r="G191" s="63" t="str">
        <f>+VLOOKUP(F191,Apoyo!$E$2:$G$291,3,0)</f>
        <v>Acta_Entrega_Recibo_Contador_Gestión_Financiera</v>
      </c>
      <c r="H191" s="65" t="str">
        <f>+VLOOKUP(F191,Apoyo!$E$2:$H$291,4,0)</f>
        <v>1.0</v>
      </c>
      <c r="I191" s="65" t="str">
        <f>+VLOOKUP(F191,Apoyo!$E$2:$K$291,5,0)</f>
        <v>2019/10</v>
      </c>
      <c r="J191" s="65" t="str">
        <f>+VLOOKUP(F191,Apoyo!$E$2:$K$291,6,0)</f>
        <v>Vigente</v>
      </c>
      <c r="K191" s="67" t="str">
        <f>+VLOOKUP(F191,Apoyo!$E$2:$K$291,7,0)</f>
        <v>https://bit.ly/3yirTva</v>
      </c>
      <c r="L191" s="67" t="e">
        <f>+VLOOKUP(H191,Apoyo!$E$2:$K$291,6,0)</f>
        <v>#N/A</v>
      </c>
    </row>
    <row r="192" spans="2:12" ht="21" customHeight="1" x14ac:dyDescent="0.25">
      <c r="B192" s="54">
        <v>186</v>
      </c>
      <c r="C192" s="63" t="s">
        <v>17</v>
      </c>
      <c r="D192" s="63" t="s">
        <v>37</v>
      </c>
      <c r="E192" s="65" t="str">
        <f>+VLOOKUP(F192,Apoyo!$E$2:$F$291,2,0)</f>
        <v>Formato</v>
      </c>
      <c r="F192" s="64" t="s">
        <v>694</v>
      </c>
      <c r="G192" s="63" t="str">
        <f>+VLOOKUP(F192,Apoyo!$E$2:$G$291,3,0)</f>
        <v>Modificación_Riesgo_Arl_Visita_Obra</v>
      </c>
      <c r="H192" s="65" t="str">
        <f>+VLOOKUP(F192,Apoyo!$E$2:$H$291,4,0)</f>
        <v>1.0</v>
      </c>
      <c r="I192" s="65" t="str">
        <f>+VLOOKUP(F192,Apoyo!$E$2:$K$291,5,0)</f>
        <v>2020/01</v>
      </c>
      <c r="J192" s="65" t="str">
        <f>+VLOOKUP(F192,Apoyo!$E$2:$K$291,6,0)</f>
        <v>Vigente</v>
      </c>
      <c r="K192" s="67" t="str">
        <f>+VLOOKUP(F192,Apoyo!$E$2:$K$291,7,0)</f>
        <v>https://bit.ly/3vOcyko</v>
      </c>
      <c r="L192" s="67" t="e">
        <f>+VLOOKUP(H192,Apoyo!$E$2:$K$291,6,0)</f>
        <v>#N/A</v>
      </c>
    </row>
    <row r="193" spans="2:12" ht="21" customHeight="1" x14ac:dyDescent="0.25">
      <c r="B193" s="54">
        <v>187</v>
      </c>
      <c r="C193" s="63" t="s">
        <v>17</v>
      </c>
      <c r="D193" s="63" t="s">
        <v>37</v>
      </c>
      <c r="E193" s="65" t="str">
        <f>+VLOOKUP(F193,Apoyo!$E$2:$F$291,2,0)</f>
        <v>Formato</v>
      </c>
      <c r="F193" s="64" t="s">
        <v>695</v>
      </c>
      <c r="G193" s="63" t="str">
        <f>+VLOOKUP(F193,Apoyo!$E$2:$G$291,3,0)</f>
        <v>Actividad_Bienvenida_Funcionarios</v>
      </c>
      <c r="H193" s="65" t="str">
        <f>+VLOOKUP(F193,Apoyo!$E$2:$H$291,4,0)</f>
        <v>2.0</v>
      </c>
      <c r="I193" s="65" t="str">
        <f>+VLOOKUP(F193,Apoyo!$E$2:$K$291,5,0)</f>
        <v>2021/04</v>
      </c>
      <c r="J193" s="65" t="str">
        <f>+VLOOKUP(F193,Apoyo!$E$2:$K$291,6,0)</f>
        <v>Vigente</v>
      </c>
      <c r="K193" s="67" t="str">
        <f>+VLOOKUP(F193,Apoyo!$E$2:$K$291,7,0)</f>
        <v>https://bit.ly/3LMPUyn</v>
      </c>
      <c r="L193" s="67" t="e">
        <f>+VLOOKUP(H193,Apoyo!$E$2:$K$291,6,0)</f>
        <v>#N/A</v>
      </c>
    </row>
    <row r="194" spans="2:12" ht="21" customHeight="1" x14ac:dyDescent="0.25">
      <c r="B194" s="54">
        <v>188</v>
      </c>
      <c r="C194" s="63" t="s">
        <v>17</v>
      </c>
      <c r="D194" s="63" t="s">
        <v>37</v>
      </c>
      <c r="E194" s="65" t="str">
        <f>+VLOOKUP(F194,Apoyo!$E$2:$F$291,2,0)</f>
        <v>Formato</v>
      </c>
      <c r="F194" s="64" t="s">
        <v>696</v>
      </c>
      <c r="G194" s="63" t="str">
        <f>+VLOOKUP(F194,Apoyo!$E$2:$G$291,3,0)</f>
        <v>Inspección_Botiquín</v>
      </c>
      <c r="H194" s="65" t="str">
        <f>+VLOOKUP(F194,Apoyo!$E$2:$H$291,4,0)</f>
        <v>1.0</v>
      </c>
      <c r="I194" s="65" t="str">
        <f>+VLOOKUP(F194,Apoyo!$E$2:$K$291,5,0)</f>
        <v>2021/02</v>
      </c>
      <c r="J194" s="65" t="str">
        <f>+VLOOKUP(F194,Apoyo!$E$2:$K$291,6,0)</f>
        <v>Vigente</v>
      </c>
      <c r="K194" s="67" t="str">
        <f>+VLOOKUP(F194,Apoyo!$E$2:$K$291,7,0)</f>
        <v>https://bit.ly/3FhrrP0</v>
      </c>
      <c r="L194" s="67" t="e">
        <f>+VLOOKUP(H194,Apoyo!$E$2:$K$291,6,0)</f>
        <v>#N/A</v>
      </c>
    </row>
    <row r="195" spans="2:12" ht="21" customHeight="1" x14ac:dyDescent="0.25">
      <c r="B195" s="54">
        <v>189</v>
      </c>
      <c r="C195" s="63" t="s">
        <v>17</v>
      </c>
      <c r="D195" s="63" t="s">
        <v>37</v>
      </c>
      <c r="E195" s="65" t="str">
        <f>+VLOOKUP(F195,Apoyo!$E$2:$F$291,2,0)</f>
        <v>Formato</v>
      </c>
      <c r="F195" s="64" t="s">
        <v>697</v>
      </c>
      <c r="G195" s="63" t="str">
        <f>+VLOOKUP(F195,Apoyo!$E$2:$G$291,3,0)</f>
        <v>Inspección_Extintores</v>
      </c>
      <c r="H195" s="65" t="str">
        <f>+VLOOKUP(F195,Apoyo!$E$2:$H$291,4,0)</f>
        <v>1.0</v>
      </c>
      <c r="I195" s="65" t="str">
        <f>+VLOOKUP(F195,Apoyo!$E$2:$K$291,5,0)</f>
        <v>2021/02</v>
      </c>
      <c r="J195" s="65" t="str">
        <f>+VLOOKUP(F195,Apoyo!$E$2:$K$291,6,0)</f>
        <v>Vigente</v>
      </c>
      <c r="K195" s="67" t="str">
        <f>+VLOOKUP(F195,Apoyo!$E$2:$K$291,7,0)</f>
        <v>https://bit.ly/3kGGPLx</v>
      </c>
      <c r="L195" s="67" t="e">
        <f>+VLOOKUP(H195,Apoyo!$E$2:$K$291,6,0)</f>
        <v>#N/A</v>
      </c>
    </row>
    <row r="196" spans="2:12" ht="21" customHeight="1" x14ac:dyDescent="0.25">
      <c r="B196" s="54">
        <v>190</v>
      </c>
      <c r="C196" s="63" t="s">
        <v>17</v>
      </c>
      <c r="D196" s="63" t="s">
        <v>37</v>
      </c>
      <c r="E196" s="65" t="str">
        <f>+VLOOKUP(F196,Apoyo!$E$2:$F$291,2,0)</f>
        <v>Formato</v>
      </c>
      <c r="F196" s="64" t="s">
        <v>698</v>
      </c>
      <c r="G196" s="63" t="str">
        <f>+VLOOKUP(F196,Apoyo!$E$2:$G$291,3,0)</f>
        <v>Inspección_Locativa_Puestos_Trabajo</v>
      </c>
      <c r="H196" s="65" t="str">
        <f>+VLOOKUP(F196,Apoyo!$E$2:$H$291,4,0)</f>
        <v>1.0</v>
      </c>
      <c r="I196" s="65" t="str">
        <f>+VLOOKUP(F196,Apoyo!$E$2:$K$291,5,0)</f>
        <v>2021/02</v>
      </c>
      <c r="J196" s="65" t="str">
        <f>+VLOOKUP(F196,Apoyo!$E$2:$K$291,6,0)</f>
        <v>Vigente</v>
      </c>
      <c r="K196" s="67" t="str">
        <f>+VLOOKUP(F196,Apoyo!$E$2:$K$291,7,0)</f>
        <v>https://bit.ly/384WnG0</v>
      </c>
      <c r="L196" s="67" t="e">
        <f>+VLOOKUP(H196,Apoyo!$E$2:$K$291,6,0)</f>
        <v>#N/A</v>
      </c>
    </row>
    <row r="197" spans="2:12" ht="21" customHeight="1" x14ac:dyDescent="0.25">
      <c r="B197" s="54">
        <v>191</v>
      </c>
      <c r="C197" s="63" t="s">
        <v>17</v>
      </c>
      <c r="D197" s="63" t="s">
        <v>37</v>
      </c>
      <c r="E197" s="65" t="str">
        <f>+VLOOKUP(F197,Apoyo!$E$2:$F$291,2,0)</f>
        <v>Formato</v>
      </c>
      <c r="F197" s="64" t="s">
        <v>699</v>
      </c>
      <c r="G197" s="63" t="str">
        <f>+VLOOKUP(F197,Apoyo!$E$2:$G$291,3,0)</f>
        <v>Inspección_Gabinetes_Contra_Incendio</v>
      </c>
      <c r="H197" s="65" t="str">
        <f>+VLOOKUP(F197,Apoyo!$E$2:$H$291,4,0)</f>
        <v>1.0</v>
      </c>
      <c r="I197" s="65" t="str">
        <f>+VLOOKUP(F197,Apoyo!$E$2:$K$291,5,0)</f>
        <v>2021/02</v>
      </c>
      <c r="J197" s="65" t="str">
        <f>+VLOOKUP(F197,Apoyo!$E$2:$K$291,6,0)</f>
        <v>Vigente</v>
      </c>
      <c r="K197" s="67" t="str">
        <f>+VLOOKUP(F197,Apoyo!$E$2:$K$291,7,0)</f>
        <v>https://bit.ly/3MQ7DVB</v>
      </c>
      <c r="L197" s="67" t="e">
        <f>+VLOOKUP(H197,Apoyo!$E$2:$K$291,6,0)</f>
        <v>#N/A</v>
      </c>
    </row>
    <row r="198" spans="2:12" ht="21" customHeight="1" x14ac:dyDescent="0.25">
      <c r="B198" s="54">
        <v>192</v>
      </c>
      <c r="C198" s="63" t="s">
        <v>17</v>
      </c>
      <c r="D198" s="63" t="s">
        <v>37</v>
      </c>
      <c r="E198" s="65" t="str">
        <f>+VLOOKUP(F198,Apoyo!$E$2:$F$291,2,0)</f>
        <v>Formato</v>
      </c>
      <c r="F198" s="64" t="s">
        <v>700</v>
      </c>
      <c r="G198" s="63" t="str">
        <f>+VLOOKUP(F198,Apoyo!$E$2:$G$291,3,0)</f>
        <v>Inspección_Equipos_Prevención_Atención_Emergencias</v>
      </c>
      <c r="H198" s="65" t="str">
        <f>+VLOOKUP(F198,Apoyo!$E$2:$H$291,4,0)</f>
        <v>1.0</v>
      </c>
      <c r="I198" s="65" t="str">
        <f>+VLOOKUP(F198,Apoyo!$E$2:$K$291,5,0)</f>
        <v>2021/02</v>
      </c>
      <c r="J198" s="65" t="str">
        <f>+VLOOKUP(F198,Apoyo!$E$2:$K$291,6,0)</f>
        <v>Vigente</v>
      </c>
      <c r="K198" s="67" t="str">
        <f>+VLOOKUP(F198,Apoyo!$E$2:$K$291,7,0)</f>
        <v>https://bit.ly/3LODK85</v>
      </c>
      <c r="L198" s="67" t="e">
        <f>+VLOOKUP(H198,Apoyo!$E$2:$K$291,6,0)</f>
        <v>#N/A</v>
      </c>
    </row>
    <row r="199" spans="2:12" ht="21" customHeight="1" x14ac:dyDescent="0.25">
      <c r="B199" s="54">
        <v>193</v>
      </c>
      <c r="C199" s="63" t="s">
        <v>17</v>
      </c>
      <c r="D199" s="63" t="s">
        <v>37</v>
      </c>
      <c r="E199" s="65" t="str">
        <f>+VLOOKUP(F199,Apoyo!$E$2:$F$291,2,0)</f>
        <v>Formato</v>
      </c>
      <c r="F199" s="64" t="s">
        <v>701</v>
      </c>
      <c r="G199" s="63" t="str">
        <f>+VLOOKUP(F199,Apoyo!$E$2:$G$291,3,0)</f>
        <v>Paz_Salvo_Retiro_Contratistas</v>
      </c>
      <c r="H199" s="65" t="str">
        <f>+VLOOKUP(F199,Apoyo!$E$2:$H$291,4,0)</f>
        <v>1.1</v>
      </c>
      <c r="I199" s="65" t="str">
        <f>+VLOOKUP(F199,Apoyo!$E$2:$K$291,5,0)</f>
        <v>2021/03</v>
      </c>
      <c r="J199" s="65" t="str">
        <f>+VLOOKUP(F199,Apoyo!$E$2:$K$291,6,0)</f>
        <v>Vigente</v>
      </c>
      <c r="K199" s="67" t="str">
        <f>+VLOOKUP(F199,Apoyo!$E$2:$K$291,7,0)</f>
        <v>https://bit.ly/3MSQvP3</v>
      </c>
      <c r="L199" s="67" t="e">
        <f>+VLOOKUP(H199,Apoyo!$E$2:$K$291,6,0)</f>
        <v>#N/A</v>
      </c>
    </row>
    <row r="200" spans="2:12" ht="21" customHeight="1" x14ac:dyDescent="0.25">
      <c r="B200" s="54">
        <v>194</v>
      </c>
      <c r="C200" s="63" t="s">
        <v>17</v>
      </c>
      <c r="D200" s="63" t="s">
        <v>37</v>
      </c>
      <c r="E200" s="65" t="str">
        <f>+VLOOKUP(F200,Apoyo!$E$2:$F$291,2,0)</f>
        <v>Formato</v>
      </c>
      <c r="F200" s="64" t="s">
        <v>702</v>
      </c>
      <c r="G200" s="63" t="str">
        <f>+VLOOKUP(F200,Apoyo!$E$2:$G$291,3,0)</f>
        <v>Autorización_Notificación_Actos_Administrativos</v>
      </c>
      <c r="H200" s="65" t="str">
        <f>+VLOOKUP(F200,Apoyo!$E$2:$H$291,4,0)</f>
        <v>1.0</v>
      </c>
      <c r="I200" s="65" t="str">
        <f>+VLOOKUP(F200,Apoyo!$E$2:$K$291,5,0)</f>
        <v>2021/03</v>
      </c>
      <c r="J200" s="65" t="str">
        <f>+VLOOKUP(F200,Apoyo!$E$2:$K$291,6,0)</f>
        <v>Vigente</v>
      </c>
      <c r="K200" s="67" t="str">
        <f>+VLOOKUP(F200,Apoyo!$E$2:$K$291,7,0)</f>
        <v>https://bit.ly/3FlsxsY</v>
      </c>
      <c r="L200" s="67" t="e">
        <f>+VLOOKUP(H200,Apoyo!$E$2:$K$291,6,0)</f>
        <v>#N/A</v>
      </c>
    </row>
    <row r="201" spans="2:12" ht="21" customHeight="1" x14ac:dyDescent="0.25">
      <c r="B201" s="54">
        <v>195</v>
      </c>
      <c r="C201" s="63" t="s">
        <v>17</v>
      </c>
      <c r="D201" s="63" t="s">
        <v>37</v>
      </c>
      <c r="E201" s="65" t="str">
        <f>+VLOOKUP(F201,Apoyo!$E$2:$F$291,2,0)</f>
        <v>Formato</v>
      </c>
      <c r="F201" s="64" t="s">
        <v>703</v>
      </c>
      <c r="G201" s="63" t="str">
        <f>+VLOOKUP(F201,Apoyo!$E$2:$G$291,3,0)</f>
        <v>Compromiso_Integridad_Transparencia</v>
      </c>
      <c r="H201" s="65" t="str">
        <f>+VLOOKUP(F201,Apoyo!$E$2:$H$291,4,0)</f>
        <v>1.0</v>
      </c>
      <c r="I201" s="65" t="str">
        <f>+VLOOKUP(F201,Apoyo!$E$2:$K$291,5,0)</f>
        <v>2021/03</v>
      </c>
      <c r="J201" s="65" t="str">
        <f>+VLOOKUP(F201,Apoyo!$E$2:$K$291,6,0)</f>
        <v>Vigente</v>
      </c>
      <c r="K201" s="67" t="str">
        <f>+VLOOKUP(F201,Apoyo!$E$2:$K$291,7,0)</f>
        <v>https://bit.ly/3vLCm0f</v>
      </c>
      <c r="L201" s="67" t="e">
        <f>+VLOOKUP(H201,Apoyo!$E$2:$K$291,6,0)</f>
        <v>#N/A</v>
      </c>
    </row>
    <row r="202" spans="2:12" ht="21" customHeight="1" x14ac:dyDescent="0.25">
      <c r="B202" s="54">
        <v>196</v>
      </c>
      <c r="C202" s="63" t="s">
        <v>17</v>
      </c>
      <c r="D202" s="63" t="s">
        <v>37</v>
      </c>
      <c r="E202" s="65" t="str">
        <f>+VLOOKUP(F202,Apoyo!$E$2:$F$291,2,0)</f>
        <v>Formato</v>
      </c>
      <c r="F202" s="64" t="s">
        <v>704</v>
      </c>
      <c r="G202" s="63" t="str">
        <f>+VLOOKUP(F202,Apoyo!$E$2:$G$291,3,0)</f>
        <v>Informe_Seguridad_Social_Integral</v>
      </c>
      <c r="H202" s="65" t="str">
        <f>+VLOOKUP(F202,Apoyo!$E$2:$H$291,4,0)</f>
        <v>1.1</v>
      </c>
      <c r="I202" s="65" t="str">
        <f>+VLOOKUP(F202,Apoyo!$E$2:$K$291,5,0)</f>
        <v>2021/07</v>
      </c>
      <c r="J202" s="65" t="str">
        <f>+VLOOKUP(F202,Apoyo!$E$2:$K$291,6,0)</f>
        <v>Vigente</v>
      </c>
      <c r="K202" s="67" t="str">
        <f>+VLOOKUP(F202,Apoyo!$E$2:$K$291,7,0)</f>
        <v>https://bit.ly/3vVdNyh</v>
      </c>
      <c r="L202" s="67" t="e">
        <f>+VLOOKUP(H202,Apoyo!$E$2:$K$291,6,0)</f>
        <v>#N/A</v>
      </c>
    </row>
    <row r="203" spans="2:12" ht="21" customHeight="1" x14ac:dyDescent="0.25">
      <c r="B203" s="54">
        <v>197</v>
      </c>
      <c r="C203" s="63" t="s">
        <v>17</v>
      </c>
      <c r="D203" s="63" t="s">
        <v>37</v>
      </c>
      <c r="E203" s="65" t="str">
        <f>+VLOOKUP(F203,Apoyo!$E$2:$F$291,2,0)</f>
        <v>Formato</v>
      </c>
      <c r="F203" s="64" t="s">
        <v>705</v>
      </c>
      <c r="G203" s="63" t="str">
        <f>+VLOOKUP(F203,Apoyo!$E$2:$G$291,3,0)</f>
        <v>Estudio_verificación_Reqiusitos_Empleos_Planta</v>
      </c>
      <c r="H203" s="65" t="str">
        <f>+VLOOKUP(F203,Apoyo!$E$2:$H$291,4,0)</f>
        <v>1.0</v>
      </c>
      <c r="I203" s="65" t="str">
        <f>+VLOOKUP(F203,Apoyo!$E$2:$K$291,5,0)</f>
        <v>2021/03</v>
      </c>
      <c r="J203" s="65" t="str">
        <f>+VLOOKUP(F203,Apoyo!$E$2:$K$291,6,0)</f>
        <v>Vigente</v>
      </c>
      <c r="K203" s="67" t="str">
        <f>+VLOOKUP(F203,Apoyo!$E$2:$K$291,7,0)</f>
        <v>https://bit.ly/3P21ZRY</v>
      </c>
      <c r="L203" s="67" t="e">
        <f>+VLOOKUP(H203,Apoyo!$E$2:$K$291,6,0)</f>
        <v>#N/A</v>
      </c>
    </row>
    <row r="204" spans="2:12" ht="21" customHeight="1" x14ac:dyDescent="0.25">
      <c r="B204" s="54">
        <v>198</v>
      </c>
      <c r="C204" s="63" t="s">
        <v>17</v>
      </c>
      <c r="D204" s="63" t="s">
        <v>37</v>
      </c>
      <c r="E204" s="65" t="str">
        <f>+VLOOKUP(F204,Apoyo!$E$2:$F$291,2,0)</f>
        <v>Formato</v>
      </c>
      <c r="F204" s="64" t="s">
        <v>706</v>
      </c>
      <c r="G204" s="63" t="str">
        <f>+VLOOKUP(F204,Apoyo!$E$2:$G$291,3,0)</f>
        <v>Reporte_Novedades_Nómina</v>
      </c>
      <c r="H204" s="65" t="str">
        <f>+VLOOKUP(F204,Apoyo!$E$2:$H$291,4,0)</f>
        <v xml:space="preserve">1.1 </v>
      </c>
      <c r="I204" s="65" t="str">
        <f>+VLOOKUP(F204,Apoyo!$E$2:$K$291,5,0)</f>
        <v>2021/07</v>
      </c>
      <c r="J204" s="65" t="str">
        <f>+VLOOKUP(F204,Apoyo!$E$2:$K$291,6,0)</f>
        <v>Vigente</v>
      </c>
      <c r="K204" s="67" t="str">
        <f>+VLOOKUP(F204,Apoyo!$E$2:$K$291,7,0)</f>
        <v>https://bit.ly/3vIh7MW</v>
      </c>
      <c r="L204" s="67" t="e">
        <f>+VLOOKUP(H204,Apoyo!$E$2:$K$291,6,0)</f>
        <v>#N/A</v>
      </c>
    </row>
    <row r="205" spans="2:12" ht="21" customHeight="1" x14ac:dyDescent="0.25">
      <c r="B205" s="54">
        <v>199</v>
      </c>
      <c r="C205" s="63" t="s">
        <v>17</v>
      </c>
      <c r="D205" s="63" t="s">
        <v>37</v>
      </c>
      <c r="E205" s="65" t="str">
        <f>+VLOOKUP(F205,Apoyo!$E$2:$F$291,2,0)</f>
        <v>Formato</v>
      </c>
      <c r="F205" s="64" t="s">
        <v>707</v>
      </c>
      <c r="G205" s="63" t="str">
        <f>+VLOOKUP(F205,Apoyo!$E$2:$G$291,3,0)</f>
        <v>Autorización_Tratamiento_Datos</v>
      </c>
      <c r="H205" s="65" t="str">
        <f>+VLOOKUP(F205,Apoyo!$E$2:$H$291,4,0)</f>
        <v>1.0</v>
      </c>
      <c r="I205" s="65" t="str">
        <f>+VLOOKUP(F205,Apoyo!$E$2:$K$291,5,0)</f>
        <v>2021/06</v>
      </c>
      <c r="J205" s="65" t="str">
        <f>+VLOOKUP(F205,Apoyo!$E$2:$K$291,6,0)</f>
        <v>Vigente</v>
      </c>
      <c r="K205" s="67" t="str">
        <f>+VLOOKUP(F205,Apoyo!$E$2:$K$291,7,0)</f>
        <v>https://bit.ly/37ho3ak</v>
      </c>
      <c r="L205" s="67" t="e">
        <f>+VLOOKUP(H205,Apoyo!$E$2:$K$291,6,0)</f>
        <v>#N/A</v>
      </c>
    </row>
    <row r="206" spans="2:12" ht="21" customHeight="1" x14ac:dyDescent="0.25">
      <c r="B206" s="54">
        <v>200</v>
      </c>
      <c r="C206" s="63" t="s">
        <v>17</v>
      </c>
      <c r="D206" s="63" t="s">
        <v>37</v>
      </c>
      <c r="E206" s="65" t="str">
        <f>+VLOOKUP(F206,Apoyo!$E$2:$F$291,2,0)</f>
        <v>Formato</v>
      </c>
      <c r="F206" s="64" t="s">
        <v>708</v>
      </c>
      <c r="G206" s="63" t="str">
        <f>+VLOOKUP(F206,Apoyo!$E$2:$G$291,3,0)</f>
        <v>Entrevista_Retiro</v>
      </c>
      <c r="H206" s="65" t="str">
        <f>+VLOOKUP(F206,Apoyo!$E$2:$H$291,4,0)</f>
        <v>1.0</v>
      </c>
      <c r="I206" s="65" t="str">
        <f>+VLOOKUP(F206,Apoyo!$E$2:$K$291,5,0)</f>
        <v>2021/06</v>
      </c>
      <c r="J206" s="65" t="str">
        <f>+VLOOKUP(F206,Apoyo!$E$2:$K$291,6,0)</f>
        <v>Vigente</v>
      </c>
      <c r="K206" s="67" t="str">
        <f>+VLOOKUP(F206,Apoyo!$E$2:$K$291,7,0)</f>
        <v>https://bit.ly/3PaYuJk</v>
      </c>
      <c r="L206" s="67" t="e">
        <f>+VLOOKUP(H206,Apoyo!$E$2:$K$291,6,0)</f>
        <v>#N/A</v>
      </c>
    </row>
    <row r="207" spans="2:12" ht="21" customHeight="1" x14ac:dyDescent="0.25">
      <c r="B207" s="54">
        <v>201</v>
      </c>
      <c r="C207" s="63" t="s">
        <v>17</v>
      </c>
      <c r="D207" s="63" t="s">
        <v>37</v>
      </c>
      <c r="E207" s="65" t="str">
        <f>+VLOOKUP(F207,Apoyo!$E$2:$F$291,2,0)</f>
        <v>Formato</v>
      </c>
      <c r="F207" s="64" t="s">
        <v>709</v>
      </c>
      <c r="G207" s="63" t="str">
        <f>+VLOOKUP(F207,Apoyo!$E$2:$G$291,3,0)</f>
        <v>Autorización_Verificación_Información_Académica</v>
      </c>
      <c r="H207" s="65" t="str">
        <f>+VLOOKUP(F207,Apoyo!$E$2:$H$291,4,0)</f>
        <v>1.0</v>
      </c>
      <c r="I207" s="65" t="str">
        <f>+VLOOKUP(F207,Apoyo!$E$2:$K$291,5,0)</f>
        <v>2021/07</v>
      </c>
      <c r="J207" s="65" t="str">
        <f>+VLOOKUP(F207,Apoyo!$E$2:$K$291,6,0)</f>
        <v>Vigente</v>
      </c>
      <c r="K207" s="67" t="str">
        <f>+VLOOKUP(F207,Apoyo!$E$2:$K$291,7,0)</f>
        <v>https://bit.ly/38TqoIS</v>
      </c>
      <c r="L207" s="67" t="e">
        <f>+VLOOKUP(H207,Apoyo!$E$2:$K$291,6,0)</f>
        <v>#N/A</v>
      </c>
    </row>
    <row r="208" spans="2:12" ht="21" customHeight="1" x14ac:dyDescent="0.25">
      <c r="B208" s="54">
        <v>202</v>
      </c>
      <c r="C208" s="63" t="s">
        <v>17</v>
      </c>
      <c r="D208" s="63" t="s">
        <v>38</v>
      </c>
      <c r="E208" s="65" t="str">
        <f>+VLOOKUP(F208,Apoyo!$E$2:$F$291,2,0)</f>
        <v>Política</v>
      </c>
      <c r="F208" s="64" t="s">
        <v>670</v>
      </c>
      <c r="G208" s="63" t="str">
        <f>+VLOOKUP(F208,Apoyo!$E$2:$G$291,3,0)</f>
        <v>Política_Lineamientos_Sistema_Gestión_Seguridad_Salud_Trabajo</v>
      </c>
      <c r="H208" s="41" t="s">
        <v>73</v>
      </c>
      <c r="I208" s="58" t="str">
        <f>+VLOOKUP(H208,Apoyo!H80:K80,2,0)</f>
        <v>2021/03</v>
      </c>
      <c r="J208" s="58" t="str">
        <f>+VLOOKUP(H208,Apoyo!H80:K80,3,0)</f>
        <v>Vigente</v>
      </c>
      <c r="K208" s="66" t="str">
        <f>+IF(J208="Vigente",Apoyo!K80,"Solicitar archivo a Planeación")</f>
        <v>https://bit.ly/3FjihSc</v>
      </c>
      <c r="L208" s="66"/>
    </row>
    <row r="209" spans="2:12" ht="21" customHeight="1" x14ac:dyDescent="0.25">
      <c r="B209" s="54">
        <v>203</v>
      </c>
      <c r="C209" s="63" t="s">
        <v>17</v>
      </c>
      <c r="D209" s="63" t="s">
        <v>38</v>
      </c>
      <c r="E209" s="65" t="str">
        <f>+VLOOKUP(F209,Apoyo!$E$2:$F$291,2,0)</f>
        <v>Manual</v>
      </c>
      <c r="F209" s="64" t="s">
        <v>1306</v>
      </c>
      <c r="G209" s="63" t="str">
        <f>+VLOOKUP(F209,Apoyo!$E$2:$G$291,3,0)</f>
        <v>Programa_Reincorporación_Laboral</v>
      </c>
      <c r="H209" s="41" t="s">
        <v>73</v>
      </c>
      <c r="I209" s="58" t="str">
        <f>+VLOOKUP(H209,Apoyo!H81:K81,2,0)</f>
        <v>2022/05</v>
      </c>
      <c r="J209" s="58" t="str">
        <f>+VLOOKUP(H209,Apoyo!H81:K81,3,0)</f>
        <v>Vigente</v>
      </c>
      <c r="K209" s="66" t="str">
        <f>+IF(J209="Vigente",Apoyo!K81,"Solicitar archivo a Planeación")</f>
        <v>https://bit.ly/3Gj7wA1</v>
      </c>
      <c r="L209" s="66"/>
    </row>
    <row r="210" spans="2:12" ht="21" customHeight="1" x14ac:dyDescent="0.25">
      <c r="B210" s="54">
        <v>204</v>
      </c>
      <c r="C210" s="63" t="s">
        <v>18</v>
      </c>
      <c r="D210" s="63" t="s">
        <v>39</v>
      </c>
      <c r="E210" s="65" t="str">
        <f>+VLOOKUP(F210,Apoyo!$E$2:$F$291,2,0)</f>
        <v>Manual</v>
      </c>
      <c r="F210" s="64" t="s">
        <v>821</v>
      </c>
      <c r="G210" s="63" t="str">
        <f>+VLOOKUP(F210,Apoyo!$E$2:$G$291,3,0)</f>
        <v>manejo_Recursos_Inversión</v>
      </c>
      <c r="H210" s="41" t="s">
        <v>102</v>
      </c>
      <c r="I210" s="58" t="str">
        <f>+VLOOKUP(H210,Apoyo!H82:K90,2,0)</f>
        <v>2022/01</v>
      </c>
      <c r="J210" s="58" t="str">
        <f>+VLOOKUP(H210,Apoyo!H82:K90,3,0)</f>
        <v>Vigente</v>
      </c>
      <c r="K210" s="66" t="str">
        <f>+IF(J210="Vigente",Apoyo!K90,"Solicitar archivo a Planeación")</f>
        <v>https://bit.ly/3spYUSl</v>
      </c>
      <c r="L210" s="66"/>
    </row>
    <row r="211" spans="2:12" ht="21" customHeight="1" x14ac:dyDescent="0.25">
      <c r="B211" s="54">
        <v>205</v>
      </c>
      <c r="C211" s="63" t="s">
        <v>18</v>
      </c>
      <c r="D211" s="63" t="s">
        <v>39</v>
      </c>
      <c r="E211" s="65" t="str">
        <f>+VLOOKUP(F211,Apoyo!$E$2:$F$291,2,0)</f>
        <v>Formato</v>
      </c>
      <c r="F211" s="64" t="s">
        <v>825</v>
      </c>
      <c r="G211" s="63" t="str">
        <f>+VLOOKUP(F211,Apoyo!$E$2:$G$291,3,0)</f>
        <v>Solicitud_CDR_Inversión</v>
      </c>
      <c r="H211" s="65" t="str">
        <f>+VLOOKUP(F211,Apoyo!$E$2:$H$291,4,0)</f>
        <v>6.1</v>
      </c>
      <c r="I211" s="65" t="str">
        <f>+VLOOKUP(F211,Apoyo!$E$2:$K$291,5,0)</f>
        <v>2019/07</v>
      </c>
      <c r="J211" s="65" t="str">
        <f>+VLOOKUP(F211,Apoyo!$E$2:$K$291,6,0)</f>
        <v>Vigente</v>
      </c>
      <c r="K211" s="67" t="str">
        <f>+VLOOKUP(F211,Apoyo!$E$2:$K$291,7,0)</f>
        <v>https://bit.ly/3vVjWKK</v>
      </c>
      <c r="L211" s="67" t="e">
        <f>+VLOOKUP(H211,Apoyo!$E$2:$K$291,6,0)</f>
        <v>#N/A</v>
      </c>
    </row>
    <row r="212" spans="2:12" ht="21" customHeight="1" x14ac:dyDescent="0.25">
      <c r="B212" s="54">
        <v>206</v>
      </c>
      <c r="C212" s="63" t="s">
        <v>18</v>
      </c>
      <c r="D212" s="63" t="s">
        <v>39</v>
      </c>
      <c r="E212" s="65" t="str">
        <f>+VLOOKUP(F212,Apoyo!$E$2:$F$291,2,0)</f>
        <v>Formato</v>
      </c>
      <c r="F212" s="64" t="s">
        <v>826</v>
      </c>
      <c r="G212" s="63" t="str">
        <f>+VLOOKUP(F212,Apoyo!$E$2:$G$291,3,0)</f>
        <v>Solicitud_Expedición_Adición_CDP</v>
      </c>
      <c r="H212" s="65" t="str">
        <f>+VLOOKUP(F212,Apoyo!$E$2:$H$291,4,0)</f>
        <v>4.0</v>
      </c>
      <c r="I212" s="65" t="str">
        <f>+VLOOKUP(F212,Apoyo!$E$2:$K$291,5,0)</f>
        <v>2022/05</v>
      </c>
      <c r="J212" s="65" t="str">
        <f>+VLOOKUP(F212,Apoyo!$E$2:$K$291,6,0)</f>
        <v>Vigente</v>
      </c>
      <c r="K212" s="67" t="str">
        <f>+VLOOKUP(F212,Apoyo!$E$2:$K$291,7,0)</f>
        <v>https://bit.ly/3wFKbUn</v>
      </c>
      <c r="L212" s="67" t="e">
        <f>+VLOOKUP(H212,Apoyo!$E$2:$K$291,6,0)</f>
        <v>#N/A</v>
      </c>
    </row>
    <row r="213" spans="2:12" ht="21" customHeight="1" x14ac:dyDescent="0.25">
      <c r="B213" s="54">
        <v>207</v>
      </c>
      <c r="C213" s="63" t="s">
        <v>18</v>
      </c>
      <c r="D213" s="63" t="s">
        <v>39</v>
      </c>
      <c r="E213" s="65" t="str">
        <f>+VLOOKUP(F213,Apoyo!$E$2:$F$291,2,0)</f>
        <v>Formato</v>
      </c>
      <c r="F213" s="64" t="s">
        <v>827</v>
      </c>
      <c r="G213" s="63" t="str">
        <f>+VLOOKUP(F213,Apoyo!$E$2:$G$291,3,0)</f>
        <v>Acta_Cancelación_Reserva_Presupuestal</v>
      </c>
      <c r="H213" s="65" t="str">
        <f>+VLOOKUP(F213,Apoyo!$E$2:$H$291,4,0)</f>
        <v>3.0</v>
      </c>
      <c r="I213" s="65" t="str">
        <f>+VLOOKUP(F213,Apoyo!$E$2:$K$291,5,0)</f>
        <v>2020/06</v>
      </c>
      <c r="J213" s="65" t="str">
        <f>+VLOOKUP(F213,Apoyo!$E$2:$K$291,6,0)</f>
        <v>Vigente</v>
      </c>
      <c r="K213" s="67" t="str">
        <f>+VLOOKUP(F213,Apoyo!$E$2:$K$291,7,0)</f>
        <v>https://bit.ly/3kVCynw</v>
      </c>
      <c r="L213" s="67" t="e">
        <f>+VLOOKUP(H213,Apoyo!$E$2:$K$291,6,0)</f>
        <v>#N/A</v>
      </c>
    </row>
    <row r="214" spans="2:12" ht="21" customHeight="1" x14ac:dyDescent="0.25">
      <c r="B214" s="54">
        <v>208</v>
      </c>
      <c r="C214" s="63" t="s">
        <v>18</v>
      </c>
      <c r="D214" s="63" t="s">
        <v>39</v>
      </c>
      <c r="E214" s="65" t="str">
        <f>+VLOOKUP(F214,Apoyo!$E$2:$F$291,2,0)</f>
        <v>Formato</v>
      </c>
      <c r="F214" s="64" t="s">
        <v>828</v>
      </c>
      <c r="G214" s="63" t="str">
        <f>+VLOOKUP(F214,Apoyo!$E$2:$G$291,3,0)</f>
        <v>Acta_Constitución_Reserva_Presupuestal</v>
      </c>
      <c r="H214" s="65" t="str">
        <f>+VLOOKUP(F214,Apoyo!$E$2:$H$291,4,0)</f>
        <v>3.0</v>
      </c>
      <c r="I214" s="65" t="str">
        <f>+VLOOKUP(F214,Apoyo!$E$2:$K$291,5,0)</f>
        <v>2020/06</v>
      </c>
      <c r="J214" s="65" t="str">
        <f>+VLOOKUP(F214,Apoyo!$E$2:$K$291,6,0)</f>
        <v>Vigente</v>
      </c>
      <c r="K214" s="67" t="str">
        <f>+VLOOKUP(F214,Apoyo!$E$2:$K$291,7,0)</f>
        <v>https://bit.ly/3ymwhcx</v>
      </c>
      <c r="L214" s="67" t="e">
        <f>+VLOOKUP(H214,Apoyo!$E$2:$K$291,6,0)</f>
        <v>#N/A</v>
      </c>
    </row>
    <row r="215" spans="2:12" ht="21" customHeight="1" x14ac:dyDescent="0.25">
      <c r="B215" s="54">
        <v>209</v>
      </c>
      <c r="C215" s="63" t="s">
        <v>18</v>
      </c>
      <c r="D215" s="63" t="s">
        <v>39</v>
      </c>
      <c r="E215" s="65" t="str">
        <f>+VLOOKUP(F215,Apoyo!$E$2:$F$291,2,0)</f>
        <v>Formato</v>
      </c>
      <c r="F215" s="64" t="s">
        <v>829</v>
      </c>
      <c r="G215" s="63" t="str">
        <f>+VLOOKUP(F215,Apoyo!$E$2:$G$291,3,0)</f>
        <v>Solicitud_Constitución_Cancelación_Reserva_Presupuestal</v>
      </c>
      <c r="H215" s="65" t="str">
        <f>+VLOOKUP(F215,Apoyo!$E$2:$H$291,4,0)</f>
        <v>3.0</v>
      </c>
      <c r="I215" s="65" t="str">
        <f>+VLOOKUP(F215,Apoyo!$E$2:$K$291,5,0)</f>
        <v>2020/06</v>
      </c>
      <c r="J215" s="65" t="str">
        <f>+VLOOKUP(F215,Apoyo!$E$2:$K$291,6,0)</f>
        <v>Vigente</v>
      </c>
      <c r="K215" s="67" t="str">
        <f>+VLOOKUP(F215,Apoyo!$E$2:$K$291,7,0)</f>
        <v>https://bit.ly/3Fw5jAP</v>
      </c>
      <c r="L215" s="67" t="e">
        <f>+VLOOKUP(H215,Apoyo!$E$2:$K$291,6,0)</f>
        <v>#N/A</v>
      </c>
    </row>
    <row r="216" spans="2:12" ht="21" customHeight="1" x14ac:dyDescent="0.25">
      <c r="B216" s="54">
        <v>210</v>
      </c>
      <c r="C216" s="63" t="s">
        <v>18</v>
      </c>
      <c r="D216" s="63" t="s">
        <v>40</v>
      </c>
      <c r="E216" s="65" t="str">
        <f>+VLOOKUP(F216,Apoyo!$E$2:$F$291,2,0)</f>
        <v>Manual</v>
      </c>
      <c r="F216" s="64" t="s">
        <v>835</v>
      </c>
      <c r="G216" s="63" t="str">
        <f>+VLOOKUP(F216,Apoyo!$E$2:$G$291,3,0)</f>
        <v>Políticas_Lineamientos_Contables</v>
      </c>
      <c r="H216" s="41" t="s">
        <v>77</v>
      </c>
      <c r="I216" s="65" t="str">
        <f>+VLOOKUP(H216,Apoyo!H96:K102,2,0)</f>
        <v>2021/12</v>
      </c>
      <c r="J216" s="65" t="str">
        <f>+VLOOKUP(H216,Apoyo!H96:K102,3,0)</f>
        <v>Vigente</v>
      </c>
      <c r="K216" s="66" t="str">
        <f>+IF(J216="Vigente",Apoyo!K102,"Solicitar archivo a Planeación")</f>
        <v>https://bit.ly/3vY2d5p</v>
      </c>
      <c r="L216" s="66"/>
    </row>
    <row r="217" spans="2:12" ht="21" customHeight="1" x14ac:dyDescent="0.25">
      <c r="B217" s="54">
        <v>211</v>
      </c>
      <c r="C217" s="63" t="s">
        <v>18</v>
      </c>
      <c r="D217" s="63" t="s">
        <v>40</v>
      </c>
      <c r="E217" s="65" t="str">
        <f>+VLOOKUP(F217,Apoyo!$E$2:$F$291,2,0)</f>
        <v>Guía</v>
      </c>
      <c r="F217" s="64" t="s">
        <v>838</v>
      </c>
      <c r="G217" s="63" t="str">
        <f>+VLOOKUP(F217,Apoyo!$E$2:$G$291,3,0)</f>
        <v>Conciliaciones_Bancarias</v>
      </c>
      <c r="H217" s="41" t="s">
        <v>73</v>
      </c>
      <c r="I217" s="65" t="str">
        <f>+VLOOKUP(H217,Apoyo!H97:K103,2,0)</f>
        <v>2020/06</v>
      </c>
      <c r="J217" s="65" t="str">
        <f>+VLOOKUP(H217,Apoyo!H97:K103,3,0)</f>
        <v>Vigente</v>
      </c>
      <c r="K217" s="66" t="str">
        <f>+IF(J217="Vigente",Apoyo!K103,"Solicitar archivo a Planeación")</f>
        <v>https://bit.ly/3yqBgcf</v>
      </c>
      <c r="L217" s="66"/>
    </row>
    <row r="218" spans="2:12" ht="21" customHeight="1" x14ac:dyDescent="0.25">
      <c r="B218" s="54">
        <v>212</v>
      </c>
      <c r="C218" s="63" t="s">
        <v>18</v>
      </c>
      <c r="D218" s="63" t="s">
        <v>40</v>
      </c>
      <c r="E218" s="65" t="str">
        <f>+VLOOKUP(F218,Apoyo!$E$2:$F$291,2,0)</f>
        <v>Guía</v>
      </c>
      <c r="F218" s="64" t="s">
        <v>839</v>
      </c>
      <c r="G218" s="63" t="str">
        <f>+VLOOKUP(F218,Apoyo!$E$2:$G$291,3,0)</f>
        <v>Conciliación_Operaciones_Recíprocas</v>
      </c>
      <c r="H218" s="41" t="s">
        <v>73</v>
      </c>
      <c r="I218" s="65" t="str">
        <f>+VLOOKUP(H218,Apoyo!H98:K104,2,0)</f>
        <v>2020/06</v>
      </c>
      <c r="J218" s="65" t="str">
        <f>+VLOOKUP(H218,Apoyo!H98:K104,3,0)</f>
        <v>Vigente</v>
      </c>
      <c r="K218" s="66" t="str">
        <f>+IF(J218="Vigente",Apoyo!K104,"Solicitar archivo a Planeación")</f>
        <v>https://bit.ly/3vZj8Eo</v>
      </c>
      <c r="L218" s="66"/>
    </row>
    <row r="219" spans="2:12" ht="21" customHeight="1" x14ac:dyDescent="0.25">
      <c r="B219" s="54">
        <v>213</v>
      </c>
      <c r="C219" s="63" t="s">
        <v>18</v>
      </c>
      <c r="D219" s="63" t="s">
        <v>40</v>
      </c>
      <c r="E219" s="65" t="str">
        <f>+VLOOKUP(F219,Apoyo!$E$2:$F$291,2,0)</f>
        <v>Guía</v>
      </c>
      <c r="F219" s="64" t="s">
        <v>840</v>
      </c>
      <c r="G219" s="63" t="str">
        <f>+VLOOKUP(F219,Apoyo!$E$2:$G$291,3,0)</f>
        <v>Rendición_Cuenta_Informes_Anual_SIRECI</v>
      </c>
      <c r="H219" s="41" t="s">
        <v>68</v>
      </c>
      <c r="I219" s="65" t="str">
        <f>+VLOOKUP(H219,Apoyo!H105:K106,2,0)</f>
        <v>2021/03</v>
      </c>
      <c r="J219" s="65" t="str">
        <f>+VLOOKUP(H219,Apoyo!H105:K106,3,0)</f>
        <v>Vigente</v>
      </c>
      <c r="K219" s="66" t="str">
        <f>+IF(J219="Vigente",Apoyo!K106,"Solicitar archivo a Planeación")</f>
        <v>https://bit.ly/3smGEcg</v>
      </c>
      <c r="L219" s="66"/>
    </row>
    <row r="220" spans="2:12" ht="21" customHeight="1" x14ac:dyDescent="0.25">
      <c r="B220" s="54">
        <v>214</v>
      </c>
      <c r="C220" s="63" t="s">
        <v>18</v>
      </c>
      <c r="D220" s="63" t="s">
        <v>40</v>
      </c>
      <c r="E220" s="65" t="str">
        <f>+VLOOKUP(F220,Apoyo!$E$2:$F$291,2,0)</f>
        <v>Guía</v>
      </c>
      <c r="F220" s="64" t="s">
        <v>841</v>
      </c>
      <c r="G220" s="63" t="str">
        <f>+VLOOKUP(F220,Apoyo!$E$2:$G$291,3,0)</f>
        <v>Tratamiento_Contable_Bienes_Inmuebles</v>
      </c>
      <c r="H220" s="41" t="s">
        <v>74</v>
      </c>
      <c r="I220" s="65" t="str">
        <f>+VLOOKUP(H220,Apoyo!H107:K109,2,0)</f>
        <v>2021/07</v>
      </c>
      <c r="J220" s="65" t="str">
        <f>+VLOOKUP(H220,Apoyo!H107:K109,3,0)</f>
        <v>Vigente</v>
      </c>
      <c r="K220" s="66" t="str">
        <f>+IF(J220="Vigente",Apoyo!K109,"Solicitar archivo a Planeación")</f>
        <v>https://bit.ly/3w04NrG</v>
      </c>
      <c r="L220" s="66"/>
    </row>
    <row r="221" spans="2:12" ht="21" customHeight="1" x14ac:dyDescent="0.25">
      <c r="B221" s="54">
        <v>215</v>
      </c>
      <c r="C221" s="63" t="s">
        <v>18</v>
      </c>
      <c r="D221" s="63" t="s">
        <v>40</v>
      </c>
      <c r="E221" s="65" t="str">
        <f>+VLOOKUP(F221,Apoyo!$E$2:$F$291,2,0)</f>
        <v>Guía</v>
      </c>
      <c r="F221" s="64" t="s">
        <v>842</v>
      </c>
      <c r="G221" s="63" t="str">
        <f>+VLOOKUP(F221,Apoyo!$E$2:$G$291,3,0)</f>
        <v>Recursos_Entregados_Administración</v>
      </c>
      <c r="H221" s="41" t="s">
        <v>68</v>
      </c>
      <c r="I221" s="65" t="str">
        <f>+VLOOKUP(H221,Apoyo!H110:K111,2,0)</f>
        <v>2022/03</v>
      </c>
      <c r="J221" s="65" t="str">
        <f>+VLOOKUP(H221,Apoyo!H110:K112,3,0)</f>
        <v>Vigente</v>
      </c>
      <c r="K221" s="66" t="str">
        <f>+IF(J221="Vigente",Apoyo!K111,"Solicitar archivo a Planeación")</f>
        <v>https://bit.ly/3kW5uM1</v>
      </c>
      <c r="L221" s="66"/>
    </row>
    <row r="222" spans="2:12" ht="21" customHeight="1" x14ac:dyDescent="0.25">
      <c r="B222" s="54">
        <v>216</v>
      </c>
      <c r="C222" s="63" t="s">
        <v>18</v>
      </c>
      <c r="D222" s="63" t="s">
        <v>40</v>
      </c>
      <c r="E222" s="65" t="str">
        <f>+VLOOKUP(F222,Apoyo!$E$2:$F$291,2,0)</f>
        <v>Guía</v>
      </c>
      <c r="F222" s="64" t="s">
        <v>843</v>
      </c>
      <c r="G222" s="63" t="str">
        <f>+VLOOKUP(F222,Apoyo!$E$2:$G$291,3,0)</f>
        <v>Manejo_Control_Anticipos_Amortización_Rendimientos</v>
      </c>
      <c r="H222" s="41" t="s">
        <v>68</v>
      </c>
      <c r="I222" s="65" t="str">
        <f>+VLOOKUP(H222,Apoyo!H112:K113,2,0)</f>
        <v>2021/07</v>
      </c>
      <c r="J222" s="65" t="str">
        <f>+VLOOKUP(H222,Apoyo!H112:K113,3,0)</f>
        <v>Vigente</v>
      </c>
      <c r="K222" s="66" t="str">
        <f>+IF(J222="Vigente",Apoyo!K113,"Solicitar archivo a Planeación")</f>
        <v>https://bit.ly/3kVXnzi</v>
      </c>
      <c r="L222" s="66"/>
    </row>
    <row r="223" spans="2:12" ht="21" customHeight="1" x14ac:dyDescent="0.25">
      <c r="B223" s="54">
        <v>217</v>
      </c>
      <c r="C223" s="63" t="s">
        <v>18</v>
      </c>
      <c r="D223" s="63" t="s">
        <v>40</v>
      </c>
      <c r="E223" s="65" t="str">
        <f>+VLOOKUP(F223,Apoyo!$E$2:$F$291,2,0)</f>
        <v>Guía</v>
      </c>
      <c r="F223" s="64" t="s">
        <v>844</v>
      </c>
      <c r="G223" s="63" t="str">
        <f>+VLOOKUP(F223,Apoyo!$E$2:$G$291,3,0)</f>
        <v>Manejo_Contable_Derecho_Fideicomiso</v>
      </c>
      <c r="H223" s="41" t="s">
        <v>68</v>
      </c>
      <c r="I223" s="65" t="str">
        <f>+VLOOKUP(H223,Apoyo!H114:K115,2,0)</f>
        <v>2021/09</v>
      </c>
      <c r="J223" s="65" t="str">
        <f>+VLOOKUP(H223,Apoyo!H114:K115,3,0)</f>
        <v>Vigente</v>
      </c>
      <c r="K223" s="66" t="str">
        <f>+IF(J223="Vigente",Apoyo!K115,"Solicitar archivo a Planeación")</f>
        <v>https://bit.ly/3vXGJp3</v>
      </c>
      <c r="L223" s="66"/>
    </row>
    <row r="224" spans="2:12" ht="21" customHeight="1" x14ac:dyDescent="0.25">
      <c r="B224" s="54">
        <v>218</v>
      </c>
      <c r="C224" s="63" t="s">
        <v>18</v>
      </c>
      <c r="D224" s="63" t="s">
        <v>40</v>
      </c>
      <c r="E224" s="65" t="str">
        <f>+VLOOKUP(F224,Apoyo!$E$2:$F$291,2,0)</f>
        <v>Guía</v>
      </c>
      <c r="F224" s="64" t="s">
        <v>845</v>
      </c>
      <c r="G224" s="63" t="str">
        <f>+VLOOKUP(F224,Apoyo!$E$2:$G$291,3,0)</f>
        <v>Presentación_Información_Exógena_DIAN_SHD</v>
      </c>
      <c r="H224" s="41" t="s">
        <v>73</v>
      </c>
      <c r="I224" s="65" t="str">
        <f>+VLOOKUP(H224,Apoyo!H116:K116,2,0)</f>
        <v>2020/12</v>
      </c>
      <c r="J224" s="65" t="str">
        <f>+VLOOKUP(H224,Apoyo!H116:K116,3,0)</f>
        <v>Vigente</v>
      </c>
      <c r="K224" s="66" t="str">
        <f>+IF(J224="Vigente",Apoyo!K116,"Solicitar archivo a Planeación")</f>
        <v>https://bit.ly/3FrZZON</v>
      </c>
      <c r="L224" s="66"/>
    </row>
    <row r="225" spans="2:12" ht="21" customHeight="1" x14ac:dyDescent="0.25">
      <c r="B225" s="54">
        <v>219</v>
      </c>
      <c r="C225" s="63" t="s">
        <v>18</v>
      </c>
      <c r="D225" s="63" t="s">
        <v>40</v>
      </c>
      <c r="E225" s="65" t="str">
        <f>+VLOOKUP(F225,Apoyo!$E$2:$F$291,2,0)</f>
        <v>Guía</v>
      </c>
      <c r="F225" s="64" t="s">
        <v>846</v>
      </c>
      <c r="G225" s="63" t="str">
        <f>+VLOOKUP(F225,Apoyo!$E$2:$G$291,3,0)</f>
        <v>Presentación_Estados_Financieros</v>
      </c>
      <c r="H225" s="41" t="s">
        <v>73</v>
      </c>
      <c r="I225" s="65" t="str">
        <f>+VLOOKUP(H225,Apoyo!H117:K117,2,0)</f>
        <v>2021/07</v>
      </c>
      <c r="J225" s="65" t="str">
        <f>+VLOOKUP(H225,Apoyo!H117:K117,3,0)</f>
        <v>Vigente</v>
      </c>
      <c r="K225" s="66" t="str">
        <f>+IF(J225="Vigente",Apoyo!K117,"Solicitar archivo a Planeación")</f>
        <v>https://bit.ly/39SDsz3</v>
      </c>
      <c r="L225" s="66"/>
    </row>
    <row r="226" spans="2:12" ht="21" customHeight="1" x14ac:dyDescent="0.25">
      <c r="B226" s="54">
        <v>220</v>
      </c>
      <c r="C226" s="63" t="s">
        <v>18</v>
      </c>
      <c r="D226" s="63" t="s">
        <v>40</v>
      </c>
      <c r="E226" s="65" t="str">
        <f>+VLOOKUP(F226,Apoyo!$E$2:$F$291,2,0)</f>
        <v>Guía</v>
      </c>
      <c r="F226" s="64" t="s">
        <v>847</v>
      </c>
      <c r="G226" s="63" t="str">
        <f>+VLOOKUP(F226,Apoyo!$E$2:$G$291,3,0)</f>
        <v>Elaboración_Actas_Conciliación_Interáreas</v>
      </c>
      <c r="H226" s="41" t="s">
        <v>73</v>
      </c>
      <c r="I226" s="65" t="str">
        <f>+VLOOKUP(H226,Apoyo!H118:K118,2,0)</f>
        <v>2021/07</v>
      </c>
      <c r="J226" s="65" t="str">
        <f>+VLOOKUP(H226,Apoyo!H118:K118,3,0)</f>
        <v>Vigente</v>
      </c>
      <c r="K226" s="66" t="str">
        <f>+IF(J226="Vigente",Apoyo!K118,"Solicitar archivo a Planeación")</f>
        <v>https://bit.ly/3kS4fgX</v>
      </c>
      <c r="L226" s="66"/>
    </row>
    <row r="227" spans="2:12" ht="21" customHeight="1" x14ac:dyDescent="0.25">
      <c r="B227" s="54">
        <v>221</v>
      </c>
      <c r="C227" s="63" t="s">
        <v>18</v>
      </c>
      <c r="D227" s="63" t="s">
        <v>40</v>
      </c>
      <c r="E227" s="65" t="str">
        <f>+VLOOKUP(F227,Apoyo!$E$2:$F$291,2,0)</f>
        <v>Guía</v>
      </c>
      <c r="F227" s="64" t="s">
        <v>848</v>
      </c>
      <c r="G227" s="63" t="str">
        <f>+VLOOKUP(F227,Apoyo!$E$2:$G$291,3,0)</f>
        <v>Manejo_Contable_Bienes_Servicios_Amortización_Seguros</v>
      </c>
      <c r="H227" s="41" t="s">
        <v>73</v>
      </c>
      <c r="I227" s="65" t="str">
        <f>+VLOOKUP(H227,Apoyo!H119:K119,2,0)</f>
        <v>2021/11</v>
      </c>
      <c r="J227" s="65" t="str">
        <f>+VLOOKUP(H227,Apoyo!H119:K119,3,0)</f>
        <v>Vigente</v>
      </c>
      <c r="K227" s="66" t="str">
        <f>+IF(J227="Vigente",Apoyo!K119,"Solicitar archivo a Planeación")</f>
        <v>https://bit.ly/3sqo7Mu</v>
      </c>
      <c r="L227" s="66"/>
    </row>
    <row r="228" spans="2:12" ht="21" customHeight="1" x14ac:dyDescent="0.25">
      <c r="B228" s="54">
        <v>222</v>
      </c>
      <c r="C228" s="63" t="s">
        <v>18</v>
      </c>
      <c r="D228" s="63" t="s">
        <v>40</v>
      </c>
      <c r="E228" s="65" t="str">
        <f>+VLOOKUP(F228,Apoyo!$E$2:$F$291,2,0)</f>
        <v>Guía</v>
      </c>
      <c r="F228" s="64" t="s">
        <v>849</v>
      </c>
      <c r="G228" s="63" t="str">
        <f>+VLOOKUP(F228,Apoyo!$E$2:$G$291,3,0)</f>
        <v>Rendición_informacióin_Personal_Costos_CHIP_CGR</v>
      </c>
      <c r="H228" s="41" t="s">
        <v>73</v>
      </c>
      <c r="I228" s="65" t="str">
        <f>+VLOOKUP(H228,Apoyo!H120:K120,2,0)</f>
        <v>2021/12</v>
      </c>
      <c r="J228" s="65" t="str">
        <f>+VLOOKUP(H228,Apoyo!H120:K120,3,0)</f>
        <v>Vigente</v>
      </c>
      <c r="K228" s="66" t="str">
        <f>+IF(J228="Vigente",Apoyo!K120,"Solicitar archivo a Planeación")</f>
        <v>https://bit.ly/38ezy2R</v>
      </c>
      <c r="L228" s="66"/>
    </row>
    <row r="229" spans="2:12" ht="21" customHeight="1" x14ac:dyDescent="0.25">
      <c r="B229" s="54">
        <v>223</v>
      </c>
      <c r="C229" s="63" t="s">
        <v>18</v>
      </c>
      <c r="D229" s="63" t="s">
        <v>40</v>
      </c>
      <c r="E229" s="65" t="str">
        <f>+VLOOKUP(F229,Apoyo!$E$2:$F$291,2,0)</f>
        <v>Formato</v>
      </c>
      <c r="F229" s="64" t="s">
        <v>862</v>
      </c>
      <c r="G229" s="63" t="str">
        <f>+VLOOKUP(F229,Apoyo!$E$2:$G$291,3,0)</f>
        <v>Conciliación_Cuentas_Recíprocas</v>
      </c>
      <c r="H229" s="65" t="str">
        <f>+VLOOKUP(F229,Apoyo!$E$2:$H$291,4,0)</f>
        <v>3.0</v>
      </c>
      <c r="I229" s="65" t="str">
        <f>+VLOOKUP(F229,Apoyo!$E$2:$K$291,5,0)</f>
        <v>2020/05</v>
      </c>
      <c r="J229" s="65" t="str">
        <f>+VLOOKUP(F229,Apoyo!$E$2:$K$291,6,0)</f>
        <v>Vigente</v>
      </c>
      <c r="K229" s="67" t="str">
        <f>+VLOOKUP(F229,Apoyo!$E$2:$K$291,7,0)</f>
        <v>https://bit.ly/3sk4pSo</v>
      </c>
      <c r="L229" s="67" t="e">
        <f>+VLOOKUP(H229,Apoyo!$E$2:$K$291,6,0)</f>
        <v>#N/A</v>
      </c>
    </row>
    <row r="230" spans="2:12" ht="21" customHeight="1" x14ac:dyDescent="0.25">
      <c r="B230" s="54">
        <v>224</v>
      </c>
      <c r="C230" s="63" t="s">
        <v>18</v>
      </c>
      <c r="D230" s="63" t="s">
        <v>40</v>
      </c>
      <c r="E230" s="65" t="str">
        <f>+VLOOKUP(F230,Apoyo!$E$2:$F$291,2,0)</f>
        <v>Formato</v>
      </c>
      <c r="F230" s="64" t="s">
        <v>863</v>
      </c>
      <c r="G230" s="63" t="str">
        <f>+VLOOKUP(F230,Apoyo!$E$2:$G$291,3,0)</f>
        <v>Acta_Conciliación_Interdependencias</v>
      </c>
      <c r="H230" s="65" t="str">
        <f>+VLOOKUP(F230,Apoyo!$E$2:$H$291,4,0)</f>
        <v>2.0</v>
      </c>
      <c r="I230" s="65" t="str">
        <f>+VLOOKUP(F230,Apoyo!$E$2:$K$291,5,0)</f>
        <v>2020/04</v>
      </c>
      <c r="J230" s="65" t="str">
        <f>+VLOOKUP(F230,Apoyo!$E$2:$K$291,6,0)</f>
        <v>Vigente</v>
      </c>
      <c r="K230" s="67" t="str">
        <f>+VLOOKUP(F230,Apoyo!$E$2:$K$291,7,0)</f>
        <v>https://bit.ly/3P7W7H2</v>
      </c>
      <c r="L230" s="67" t="e">
        <f>+VLOOKUP(H230,Apoyo!$E$2:$K$291,6,0)</f>
        <v>#N/A</v>
      </c>
    </row>
    <row r="231" spans="2:12" ht="21" customHeight="1" x14ac:dyDescent="0.25">
      <c r="B231" s="54">
        <v>225</v>
      </c>
      <c r="C231" s="63" t="s">
        <v>18</v>
      </c>
      <c r="D231" s="63" t="s">
        <v>40</v>
      </c>
      <c r="E231" s="65" t="str">
        <f>+VLOOKUP(F231,Apoyo!$E$2:$F$291,2,0)</f>
        <v>Formato</v>
      </c>
      <c r="F231" s="64" t="s">
        <v>864</v>
      </c>
      <c r="G231" s="63" t="str">
        <f>+VLOOKUP(F231,Apoyo!$E$2:$G$291,3,0)</f>
        <v>Conciliación_Bancaria</v>
      </c>
      <c r="H231" s="65" t="str">
        <f>+VLOOKUP(F231,Apoyo!$E$2:$H$291,4,0)</f>
        <v>2.1</v>
      </c>
      <c r="I231" s="65" t="str">
        <f>+VLOOKUP(F231,Apoyo!$E$2:$K$291,5,0)</f>
        <v>2020/04</v>
      </c>
      <c r="J231" s="65" t="str">
        <f>+VLOOKUP(F231,Apoyo!$E$2:$K$291,6,0)</f>
        <v>Vigente</v>
      </c>
      <c r="K231" s="67" t="str">
        <f>+VLOOKUP(F231,Apoyo!$E$2:$K$291,7,0)</f>
        <v>https://bit.ly/3N1dNCj</v>
      </c>
      <c r="L231" s="67" t="e">
        <f>+VLOOKUP(H231,Apoyo!$E$2:$K$291,6,0)</f>
        <v>#N/A</v>
      </c>
    </row>
    <row r="232" spans="2:12" ht="21" customHeight="1" x14ac:dyDescent="0.25">
      <c r="B232" s="54">
        <v>226</v>
      </c>
      <c r="C232" s="63" t="s">
        <v>18</v>
      </c>
      <c r="D232" s="63" t="s">
        <v>40</v>
      </c>
      <c r="E232" s="65" t="str">
        <f>+VLOOKUP(F232,Apoyo!$E$2:$F$291,2,0)</f>
        <v>Formato</v>
      </c>
      <c r="F232" s="64" t="s">
        <v>865</v>
      </c>
      <c r="G232" s="63" t="str">
        <f>+VLOOKUP(F232,Apoyo!$E$2:$G$291,3,0)</f>
        <v>Recursos_Recibidos_Administración</v>
      </c>
      <c r="H232" s="65" t="str">
        <f>+VLOOKUP(F232,Apoyo!$E$2:$H$291,4,0)</f>
        <v>1.0</v>
      </c>
      <c r="I232" s="65" t="str">
        <f>+VLOOKUP(F232,Apoyo!$E$2:$K$291,5,0)</f>
        <v>2017/09</v>
      </c>
      <c r="J232" s="65" t="str">
        <f>+VLOOKUP(F232,Apoyo!$E$2:$K$291,6,0)</f>
        <v>Vigente</v>
      </c>
      <c r="K232" s="67" t="str">
        <f>+VLOOKUP(F232,Apoyo!$E$2:$K$291,7,0)</f>
        <v>https://bit.ly/3snbQZ7</v>
      </c>
      <c r="L232" s="67" t="e">
        <f>+VLOOKUP(H232,Apoyo!$E$2:$K$291,6,0)</f>
        <v>#N/A</v>
      </c>
    </row>
    <row r="233" spans="2:12" ht="21" customHeight="1" x14ac:dyDescent="0.25">
      <c r="B233" s="54">
        <v>227</v>
      </c>
      <c r="C233" s="63" t="s">
        <v>18</v>
      </c>
      <c r="D233" s="63" t="s">
        <v>40</v>
      </c>
      <c r="E233" s="65" t="str">
        <f>+VLOOKUP(F233,Apoyo!$E$2:$F$291,2,0)</f>
        <v>Formato</v>
      </c>
      <c r="F233" s="64" t="s">
        <v>866</v>
      </c>
      <c r="G233" s="63" t="str">
        <f>+VLOOKUP(F233,Apoyo!$E$2:$G$291,3,0)</f>
        <v>Informe_Ejecución_Recursos_Entregados_Administración</v>
      </c>
      <c r="H233" s="65" t="str">
        <f>+VLOOKUP(F233,Apoyo!$E$2:$H$291,4,0)</f>
        <v>2.0</v>
      </c>
      <c r="I233" s="65" t="str">
        <f>+VLOOKUP(F233,Apoyo!$E$2:$K$291,5,0)</f>
        <v>2019/10</v>
      </c>
      <c r="J233" s="65" t="str">
        <f>+VLOOKUP(F233,Apoyo!$E$2:$K$291,6,0)</f>
        <v>Vigente</v>
      </c>
      <c r="K233" s="67" t="str">
        <f>+VLOOKUP(F233,Apoyo!$E$2:$K$291,7,0)</f>
        <v>https://bit.ly/3kVEzA6</v>
      </c>
      <c r="L233" s="67" t="e">
        <f>+VLOOKUP(H233,Apoyo!$E$2:$K$291,6,0)</f>
        <v>#N/A</v>
      </c>
    </row>
    <row r="234" spans="2:12" ht="21" customHeight="1" x14ac:dyDescent="0.25">
      <c r="B234" s="54">
        <v>228</v>
      </c>
      <c r="C234" s="63" t="s">
        <v>18</v>
      </c>
      <c r="D234" s="63" t="s">
        <v>40</v>
      </c>
      <c r="E234" s="65" t="str">
        <f>+VLOOKUP(F234,Apoyo!$E$2:$F$291,2,0)</f>
        <v>Formato</v>
      </c>
      <c r="F234" s="64" t="s">
        <v>867</v>
      </c>
      <c r="G234" s="63" t="str">
        <f>+VLOOKUP(F234,Apoyo!$E$2:$G$291,3,0)</f>
        <v>Diferencias_Conciliación_Operaciones_Políticas</v>
      </c>
      <c r="H234" s="65" t="str">
        <f>+VLOOKUP(F234,Apoyo!$E$2:$H$291,4,0)</f>
        <v>1.0</v>
      </c>
      <c r="I234" s="65" t="str">
        <f>+VLOOKUP(F234,Apoyo!$E$2:$K$291,5,0)</f>
        <v>2020/06</v>
      </c>
      <c r="J234" s="65" t="str">
        <f>+VLOOKUP(F234,Apoyo!$E$2:$K$291,6,0)</f>
        <v>Vigente</v>
      </c>
      <c r="K234" s="67" t="str">
        <f>+VLOOKUP(F234,Apoyo!$E$2:$K$291,7,0)</f>
        <v>https://bit.ly/398m20A</v>
      </c>
      <c r="L234" s="67" t="e">
        <f>+VLOOKUP(H234,Apoyo!$E$2:$K$291,6,0)</f>
        <v>#N/A</v>
      </c>
    </row>
    <row r="235" spans="2:12" ht="21" customHeight="1" x14ac:dyDescent="0.25">
      <c r="B235" s="54">
        <v>229</v>
      </c>
      <c r="C235" s="63" t="s">
        <v>18</v>
      </c>
      <c r="D235" s="63" t="s">
        <v>40</v>
      </c>
      <c r="E235" s="65" t="str">
        <f>+VLOOKUP(F235,Apoyo!$E$2:$F$291,2,0)</f>
        <v>Formato</v>
      </c>
      <c r="F235" s="64" t="s">
        <v>868</v>
      </c>
      <c r="G235" s="63" t="str">
        <f>+VLOOKUP(F235,Apoyo!$E$2:$G$291,3,0)</f>
        <v>Seguimiento_SIRECI</v>
      </c>
      <c r="H235" s="65" t="str">
        <f>+VLOOKUP(F235,Apoyo!$E$2:$H$291,4,0)</f>
        <v>1.0</v>
      </c>
      <c r="I235" s="65" t="str">
        <f>+VLOOKUP(F235,Apoyo!$E$2:$K$291,5,0)</f>
        <v>2020/08</v>
      </c>
      <c r="J235" s="65" t="str">
        <f>+VLOOKUP(F235,Apoyo!$E$2:$K$291,6,0)</f>
        <v>Vigente</v>
      </c>
      <c r="K235" s="67" t="str">
        <f>+VLOOKUP(F235,Apoyo!$E$2:$K$291,7,0)</f>
        <v>https://bit.ly/37zPM6s</v>
      </c>
      <c r="L235" s="67" t="e">
        <f>+VLOOKUP(H235,Apoyo!$E$2:$K$291,6,0)</f>
        <v>#N/A</v>
      </c>
    </row>
    <row r="236" spans="2:12" ht="21" customHeight="1" x14ac:dyDescent="0.25">
      <c r="B236" s="54">
        <v>230</v>
      </c>
      <c r="C236" s="63" t="s">
        <v>18</v>
      </c>
      <c r="D236" s="63" t="s">
        <v>40</v>
      </c>
      <c r="E236" s="65" t="str">
        <f>+VLOOKUP(F236,Apoyo!$E$2:$F$291,2,0)</f>
        <v>Formato</v>
      </c>
      <c r="F236" s="64" t="s">
        <v>869</v>
      </c>
      <c r="G236" s="63" t="str">
        <f>+VLOOKUP(F236,Apoyo!$E$2:$G$291,3,0)</f>
        <v>Relación_Obras_Entregadas</v>
      </c>
      <c r="H236" s="65" t="str">
        <f>+VLOOKUP(F236,Apoyo!$E$2:$H$291,4,0)</f>
        <v>1.0</v>
      </c>
      <c r="I236" s="65" t="str">
        <f>+VLOOKUP(F236,Apoyo!$E$2:$K$291,5,0)</f>
        <v>2020/09</v>
      </c>
      <c r="J236" s="65" t="str">
        <f>+VLOOKUP(F236,Apoyo!$E$2:$K$291,6,0)</f>
        <v>Vigente</v>
      </c>
      <c r="K236" s="67" t="str">
        <f>+VLOOKUP(F236,Apoyo!$E$2:$K$291,7,0)</f>
        <v>https://bit.ly/3KXK7EW</v>
      </c>
      <c r="L236" s="67" t="e">
        <f>+VLOOKUP(H236,Apoyo!$E$2:$K$291,6,0)</f>
        <v>#N/A</v>
      </c>
    </row>
    <row r="237" spans="2:12" ht="21" customHeight="1" x14ac:dyDescent="0.25">
      <c r="B237" s="54">
        <v>231</v>
      </c>
      <c r="C237" s="63" t="s">
        <v>18</v>
      </c>
      <c r="D237" s="63" t="s">
        <v>40</v>
      </c>
      <c r="E237" s="65" t="str">
        <f>+VLOOKUP(F237,Apoyo!$E$2:$F$291,2,0)</f>
        <v>Formato</v>
      </c>
      <c r="F237" s="64" t="s">
        <v>870</v>
      </c>
      <c r="G237" s="63" t="str">
        <f>+VLOOKUP(F237,Apoyo!$E$2:$G$291,3,0)</f>
        <v>Bienes_Inmuebles</v>
      </c>
      <c r="H237" s="65" t="str">
        <f>+VLOOKUP(F237,Apoyo!$E$2:$H$291,4,0)</f>
        <v>1.0</v>
      </c>
      <c r="I237" s="65" t="str">
        <f>+VLOOKUP(F237,Apoyo!$E$2:$K$291,5,0)</f>
        <v>2020/11</v>
      </c>
      <c r="J237" s="65" t="str">
        <f>+VLOOKUP(F237,Apoyo!$E$2:$K$291,6,0)</f>
        <v>Vigente</v>
      </c>
      <c r="K237" s="67" t="str">
        <f>+VLOOKUP(F237,Apoyo!$E$2:$K$291,7,0)</f>
        <v>https://bit.ly/3Fw097B</v>
      </c>
      <c r="L237" s="67" t="e">
        <f>+VLOOKUP(H237,Apoyo!$E$2:$K$291,6,0)</f>
        <v>#N/A</v>
      </c>
    </row>
    <row r="238" spans="2:12" ht="21" customHeight="1" x14ac:dyDescent="0.25">
      <c r="B238" s="54">
        <v>232</v>
      </c>
      <c r="C238" s="63" t="s">
        <v>18</v>
      </c>
      <c r="D238" s="63" t="s">
        <v>40</v>
      </c>
      <c r="E238" s="65" t="str">
        <f>+VLOOKUP(F238,Apoyo!$E$2:$F$291,2,0)</f>
        <v>Formato</v>
      </c>
      <c r="F238" s="64" t="s">
        <v>871</v>
      </c>
      <c r="G238" s="63" t="str">
        <f>+VLOOKUP(F238,Apoyo!$E$2:$G$291,3,0)</f>
        <v>Validación_Seguimiento_Saldos_Operaciones_Fiducias</v>
      </c>
      <c r="H238" s="65" t="str">
        <f>+VLOOKUP(F238,Apoyo!$E$2:$H$291,4,0)</f>
        <v>1.0</v>
      </c>
      <c r="I238" s="65" t="str">
        <f>+VLOOKUP(F238,Apoyo!$E$2:$K$291,5,0)</f>
        <v>2021/08</v>
      </c>
      <c r="J238" s="65" t="str">
        <f>+VLOOKUP(F238,Apoyo!$E$2:$K$291,6,0)</f>
        <v>Vigente</v>
      </c>
      <c r="K238" s="67" t="str">
        <f>+VLOOKUP(F238,Apoyo!$E$2:$K$291,7,0)</f>
        <v>https://bit.ly/3kTchpN</v>
      </c>
      <c r="L238" s="67" t="e">
        <f>+VLOOKUP(H238,Apoyo!$E$2:$K$291,6,0)</f>
        <v>#N/A</v>
      </c>
    </row>
    <row r="239" spans="2:12" ht="21" customHeight="1" x14ac:dyDescent="0.25">
      <c r="B239" s="54">
        <v>233</v>
      </c>
      <c r="C239" s="63" t="s">
        <v>18</v>
      </c>
      <c r="D239" s="63" t="s">
        <v>40</v>
      </c>
      <c r="E239" s="65" t="str">
        <f>+VLOOKUP(F239,Apoyo!$E$2:$F$291,2,0)</f>
        <v>Formato</v>
      </c>
      <c r="F239" s="64" t="s">
        <v>872</v>
      </c>
      <c r="G239" s="63" t="str">
        <f>+VLOOKUP(F239,Apoyo!$E$2:$G$291,3,0)</f>
        <v>Anexo_Control_Detalle_Subcuenta_Obligaciones_Terceros</v>
      </c>
      <c r="H239" s="65" t="str">
        <f>+VLOOKUP(F239,Apoyo!$E$2:$H$291,4,0)</f>
        <v>1.0</v>
      </c>
      <c r="I239" s="65" t="str">
        <f>+VLOOKUP(F239,Apoyo!$E$2:$K$291,5,0)</f>
        <v>2021/08</v>
      </c>
      <c r="J239" s="65" t="str">
        <f>+VLOOKUP(F239,Apoyo!$E$2:$K$291,6,0)</f>
        <v>Vigente</v>
      </c>
      <c r="K239" s="67" t="str">
        <f>+VLOOKUP(F239,Apoyo!$E$2:$K$291,7,0)</f>
        <v>https://bit.ly/38lxdTE</v>
      </c>
      <c r="L239" s="67" t="e">
        <f>+VLOOKUP(H239,Apoyo!$E$2:$K$291,6,0)</f>
        <v>#N/A</v>
      </c>
    </row>
    <row r="240" spans="2:12" ht="21" customHeight="1" x14ac:dyDescent="0.25">
      <c r="B240" s="54">
        <v>234</v>
      </c>
      <c r="C240" s="63" t="s">
        <v>18</v>
      </c>
      <c r="D240" s="63" t="s">
        <v>40</v>
      </c>
      <c r="E240" s="65" t="str">
        <f>+VLOOKUP(F240,Apoyo!$E$2:$F$291,2,0)</f>
        <v>Formato</v>
      </c>
      <c r="F240" s="64" t="s">
        <v>873</v>
      </c>
      <c r="G240" s="63" t="str">
        <f>+VLOOKUP(F240,Apoyo!$E$2:$G$291,3,0)</f>
        <v>Papeles_Trabajo_Contabilidad</v>
      </c>
      <c r="H240" s="65" t="str">
        <f>+VLOOKUP(F240,Apoyo!$E$2:$H$291,4,0)</f>
        <v>1.1</v>
      </c>
      <c r="I240" s="65" t="str">
        <f>+VLOOKUP(F240,Apoyo!$E$2:$K$291,5,0)</f>
        <v>2022/01</v>
      </c>
      <c r="J240" s="65" t="str">
        <f>+VLOOKUP(F240,Apoyo!$E$2:$K$291,6,0)</f>
        <v>Vigente</v>
      </c>
      <c r="K240" s="67" t="str">
        <f>+VLOOKUP(F240,Apoyo!$E$2:$K$291,7,0)</f>
        <v>https://bit.ly/3KWZJbK</v>
      </c>
      <c r="L240" s="67" t="e">
        <f>+VLOOKUP(H240,Apoyo!$E$2:$K$291,6,0)</f>
        <v>#N/A</v>
      </c>
    </row>
    <row r="241" spans="2:12" ht="21" customHeight="1" x14ac:dyDescent="0.25">
      <c r="B241" s="54">
        <v>235</v>
      </c>
      <c r="C241" s="63" t="s">
        <v>18</v>
      </c>
      <c r="D241" s="63" t="s">
        <v>41</v>
      </c>
      <c r="E241" s="65" t="str">
        <f>+VLOOKUP(F241,Apoyo!$E$2:$F$291,2,0)</f>
        <v>Manual</v>
      </c>
      <c r="F241" s="64" t="s">
        <v>886</v>
      </c>
      <c r="G241" s="63" t="str">
        <f>+VLOOKUP(F241,Apoyo!$E$2:$G$291,3,0)</f>
        <v>Manual_Pagos_Inversión_Patrimonios_Autónomos</v>
      </c>
      <c r="H241" s="41" t="s">
        <v>74</v>
      </c>
      <c r="I241" s="65" t="str">
        <f>+VLOOKUP(H241,Apoyo!H133:K136,2,0)</f>
        <v>2022/03</v>
      </c>
      <c r="J241" s="65" t="str">
        <f>+VLOOKUP(H241,Apoyo!H133:K1353,3,0)</f>
        <v>Vigente</v>
      </c>
      <c r="K241" s="66" t="str">
        <f>+IF(J241="Vigente",Apoyo!K136,"Solicitar archivo a Planeación")</f>
        <v>https://bit.ly/3vWW4pS</v>
      </c>
      <c r="L241" s="66"/>
    </row>
    <row r="242" spans="2:12" ht="21" customHeight="1" x14ac:dyDescent="0.25">
      <c r="B242" s="54">
        <v>236</v>
      </c>
      <c r="C242" s="63" t="s">
        <v>18</v>
      </c>
      <c r="D242" s="63" t="s">
        <v>41</v>
      </c>
      <c r="E242" s="65" t="str">
        <f>+VLOOKUP(F242,Apoyo!$E$2:$F$291,2,0)</f>
        <v>Manual</v>
      </c>
      <c r="F242" s="64" t="s">
        <v>888</v>
      </c>
      <c r="G242" s="63" t="str">
        <f>+VLOOKUP(F242,Apoyo!$E$2:$G$291,3,0)</f>
        <v>Manual_Manejo_Control_Cajas_Menores</v>
      </c>
      <c r="H242" s="41" t="s">
        <v>85</v>
      </c>
      <c r="I242" s="65" t="str">
        <f>+VLOOKUP(H242,Apoyo!H137:K139,2,0)</f>
        <v>2021/05</v>
      </c>
      <c r="J242" s="65" t="str">
        <f>+VLOOKUP(H242,Apoyo!H137:K139,3,0)</f>
        <v>Vigente</v>
      </c>
      <c r="K242" s="66" t="str">
        <f>+IF(J242="Vigente",Apoyo!K139,"Solicitar archivo a Planeación")</f>
        <v>https://bit.ly/3LY4jHS</v>
      </c>
      <c r="L242" s="66"/>
    </row>
    <row r="243" spans="2:12" ht="21" customHeight="1" x14ac:dyDescent="0.25">
      <c r="B243" s="54">
        <v>237</v>
      </c>
      <c r="C243" s="63" t="s">
        <v>18</v>
      </c>
      <c r="D243" s="63" t="s">
        <v>41</v>
      </c>
      <c r="E243" s="65" t="str">
        <f>+VLOOKUP(F243,Apoyo!$E$2:$F$291,2,0)</f>
        <v>Guía</v>
      </c>
      <c r="F243" s="64" t="s">
        <v>891</v>
      </c>
      <c r="G243" s="63" t="str">
        <f>+VLOOKUP(F243,Apoyo!$E$2:$G$291,3,0)</f>
        <v>Arqueo_Caja_Menor_Funcionamiento_Inversión</v>
      </c>
      <c r="H243" s="41" t="s">
        <v>68</v>
      </c>
      <c r="I243" s="65" t="str">
        <f>+VLOOKUP(H243,Apoyo!H140:K141,2,0)</f>
        <v>2021/05</v>
      </c>
      <c r="J243" s="65" t="str">
        <f>+VLOOKUP(H243,Apoyo!H140:K141,3,0)</f>
        <v>Vigente</v>
      </c>
      <c r="K243" s="66" t="str">
        <f>+IF(J243="Vigente",Apoyo!K141,"Solicitar archivo a Planeación")</f>
        <v>https://bit.ly/3PbSGPu</v>
      </c>
      <c r="L243" s="66"/>
    </row>
    <row r="244" spans="2:12" ht="21" customHeight="1" x14ac:dyDescent="0.25">
      <c r="B244" s="54">
        <v>238</v>
      </c>
      <c r="C244" s="63" t="s">
        <v>18</v>
      </c>
      <c r="D244" s="63" t="s">
        <v>41</v>
      </c>
      <c r="E244" s="65" t="str">
        <f>+VLOOKUP(F244,Apoyo!$E$2:$F$291,2,0)</f>
        <v>Formato</v>
      </c>
      <c r="F244" s="64" t="s">
        <v>893</v>
      </c>
      <c r="G244" s="63" t="str">
        <f>+VLOOKUP(F244,Apoyo!$E$2:$G$291,3,0)</f>
        <v>Anexo_Facturación</v>
      </c>
      <c r="H244" s="65" t="str">
        <f>+VLOOKUP(F244,Apoyo!$E$2:$H$291,4,0)</f>
        <v>4.0</v>
      </c>
      <c r="I244" s="65" t="str">
        <f>+VLOOKUP(F244,Apoyo!$E$2:$K$291,5,0)</f>
        <v>2020/05</v>
      </c>
      <c r="J244" s="65" t="str">
        <f>+VLOOKUP(F244,Apoyo!$E$2:$K$291,6,0)</f>
        <v>Vigente</v>
      </c>
      <c r="K244" s="67" t="str">
        <f>+VLOOKUP(F244,Apoyo!$E$2:$K$291,7,0)</f>
        <v>https://bit.ly/3sq02oR</v>
      </c>
      <c r="L244" s="67" t="e">
        <f>+VLOOKUP(H244,Apoyo!$E$2:$K$291,6,0)</f>
        <v>#N/A</v>
      </c>
    </row>
    <row r="245" spans="2:12" ht="21" customHeight="1" x14ac:dyDescent="0.25">
      <c r="B245" s="54">
        <v>239</v>
      </c>
      <c r="C245" s="63" t="s">
        <v>18</v>
      </c>
      <c r="D245" s="63" t="s">
        <v>41</v>
      </c>
      <c r="E245" s="65" t="str">
        <f>+VLOOKUP(F245,Apoyo!$E$2:$F$291,2,0)</f>
        <v>Formato</v>
      </c>
      <c r="F245" s="64" t="s">
        <v>894</v>
      </c>
      <c r="G245" s="63" t="str">
        <f>+VLOOKUP(F245,Apoyo!$E$2:$G$291,3,0)</f>
        <v>Registro_Interventorías</v>
      </c>
      <c r="H245" s="65" t="str">
        <f>+VLOOKUP(F245,Apoyo!$E$2:$H$291,4,0)</f>
        <v>3.0</v>
      </c>
      <c r="I245" s="65" t="str">
        <f>+VLOOKUP(F245,Apoyo!$E$2:$K$291,5,0)</f>
        <v>2018/08</v>
      </c>
      <c r="J245" s="65" t="str">
        <f>+VLOOKUP(F245,Apoyo!$E$2:$K$291,6,0)</f>
        <v>Vigente</v>
      </c>
      <c r="K245" s="67" t="str">
        <f>+VLOOKUP(F245,Apoyo!$E$2:$K$291,7,0)</f>
        <v>https://bit.ly/3vYjHyt</v>
      </c>
      <c r="L245" s="67" t="e">
        <f>+VLOOKUP(H245,Apoyo!$E$2:$K$291,6,0)</f>
        <v>#N/A</v>
      </c>
    </row>
    <row r="246" spans="2:12" ht="21" customHeight="1" x14ac:dyDescent="0.25">
      <c r="B246" s="54">
        <v>240</v>
      </c>
      <c r="C246" s="63" t="s">
        <v>18</v>
      </c>
      <c r="D246" s="63" t="s">
        <v>41</v>
      </c>
      <c r="E246" s="65" t="str">
        <f>+VLOOKUP(F246,Apoyo!$E$2:$F$291,2,0)</f>
        <v>Formato</v>
      </c>
      <c r="F246" s="64" t="s">
        <v>895</v>
      </c>
      <c r="G246" s="63" t="str">
        <f>+VLOOKUP(F246,Apoyo!$E$2:$G$291,3,0)</f>
        <v>Arqueo_Caja_Menor_Funcionamiento</v>
      </c>
      <c r="H246" s="65" t="str">
        <f>+VLOOKUP(F246,Apoyo!$E$2:$H$291,4,0)</f>
        <v>4.0</v>
      </c>
      <c r="I246" s="65" t="str">
        <f>+VLOOKUP(F246,Apoyo!$E$2:$K$291,5,0)</f>
        <v>2020/06</v>
      </c>
      <c r="J246" s="65" t="str">
        <f>+VLOOKUP(F246,Apoyo!$E$2:$K$291,6,0)</f>
        <v>Vigente</v>
      </c>
      <c r="K246" s="67" t="str">
        <f>+VLOOKUP(F246,Apoyo!$E$2:$K$291,7,0)</f>
        <v>https://bit.ly/3yonkzc</v>
      </c>
      <c r="L246" s="67" t="e">
        <f>+VLOOKUP(H246,Apoyo!$E$2:$K$291,6,0)</f>
        <v>#N/A</v>
      </c>
    </row>
    <row r="247" spans="2:12" ht="21" customHeight="1" x14ac:dyDescent="0.25">
      <c r="B247" s="54">
        <v>241</v>
      </c>
      <c r="C247" s="63" t="s">
        <v>18</v>
      </c>
      <c r="D247" s="63" t="s">
        <v>41</v>
      </c>
      <c r="E247" s="65" t="str">
        <f>+VLOOKUP(F247,Apoyo!$E$2:$F$291,2,0)</f>
        <v>Formato</v>
      </c>
      <c r="F247" s="64" t="s">
        <v>896</v>
      </c>
      <c r="G247" s="63" t="str">
        <f>+VLOOKUP(F247,Apoyo!$E$2:$G$291,3,0)</f>
        <v>Relación_Ingresos_Indemnizaciones_Pérdida_Daño_Bienes</v>
      </c>
      <c r="H247" s="65" t="str">
        <f>+VLOOKUP(F247,Apoyo!$E$2:$H$291,4,0)</f>
        <v>2.0</v>
      </c>
      <c r="I247" s="65" t="str">
        <f>+VLOOKUP(F247,Apoyo!$E$2:$K$291,5,0)</f>
        <v>2017/09</v>
      </c>
      <c r="J247" s="65" t="str">
        <f>+VLOOKUP(F247,Apoyo!$E$2:$K$291,6,0)</f>
        <v>Vigente</v>
      </c>
      <c r="K247" s="67" t="str">
        <f>+VLOOKUP(F247,Apoyo!$E$2:$K$291,7,0)</f>
        <v>https://bit.ly/397RcVV</v>
      </c>
      <c r="L247" s="67" t="e">
        <f>+VLOOKUP(H247,Apoyo!$E$2:$K$291,6,0)</f>
        <v>#N/A</v>
      </c>
    </row>
    <row r="248" spans="2:12" ht="21" customHeight="1" x14ac:dyDescent="0.25">
      <c r="B248" s="54">
        <v>242</v>
      </c>
      <c r="C248" s="63" t="s">
        <v>18</v>
      </c>
      <c r="D248" s="63" t="s">
        <v>41</v>
      </c>
      <c r="E248" s="65" t="str">
        <f>+VLOOKUP(F248,Apoyo!$E$2:$F$291,2,0)</f>
        <v>Formato</v>
      </c>
      <c r="F248" s="64" t="s">
        <v>897</v>
      </c>
      <c r="G248" s="63" t="str">
        <f>+VLOOKUP(F248,Apoyo!$E$2:$G$291,3,0)</f>
        <v>Recibo_Provisional_Efectivo</v>
      </c>
      <c r="H248" s="65" t="str">
        <f>+VLOOKUP(F248,Apoyo!$E$2:$H$291,4,0)</f>
        <v>2.0</v>
      </c>
      <c r="I248" s="65" t="str">
        <f>+VLOOKUP(F248,Apoyo!$E$2:$K$291,5,0)</f>
        <v>2020/06</v>
      </c>
      <c r="J248" s="65" t="str">
        <f>+VLOOKUP(F248,Apoyo!$E$2:$K$291,6,0)</f>
        <v>Vigente</v>
      </c>
      <c r="K248" s="67" t="str">
        <f>+VLOOKUP(F248,Apoyo!$E$2:$K$291,7,0)</f>
        <v>https://bit.ly/3wiP2uL</v>
      </c>
      <c r="L248" s="67" t="e">
        <f>+VLOOKUP(H248,Apoyo!$E$2:$K$291,6,0)</f>
        <v>#N/A</v>
      </c>
    </row>
    <row r="249" spans="2:12" ht="21" customHeight="1" x14ac:dyDescent="0.25">
      <c r="B249" s="54">
        <v>243</v>
      </c>
      <c r="C249" s="63" t="s">
        <v>18</v>
      </c>
      <c r="D249" s="63" t="s">
        <v>41</v>
      </c>
      <c r="E249" s="65" t="str">
        <f>+VLOOKUP(F249,Apoyo!$E$2:$F$291,2,0)</f>
        <v>Formato</v>
      </c>
      <c r="F249" s="64" t="s">
        <v>898</v>
      </c>
      <c r="G249" s="63" t="str">
        <f>+VLOOKUP(F249,Apoyo!$E$2:$G$291,3,0)</f>
        <v>Solicitud_Recursos_Caja_Menor</v>
      </c>
      <c r="H249" s="65" t="str">
        <f>+VLOOKUP(F249,Apoyo!$E$2:$H$291,4,0)</f>
        <v>1.0</v>
      </c>
      <c r="I249" s="65" t="str">
        <f>+VLOOKUP(F249,Apoyo!$E$2:$K$291,5,0)</f>
        <v>2018/04</v>
      </c>
      <c r="J249" s="65" t="str">
        <f>+VLOOKUP(F249,Apoyo!$E$2:$K$291,6,0)</f>
        <v>Vigente</v>
      </c>
      <c r="K249" s="67" t="str">
        <f>+VLOOKUP(F249,Apoyo!$E$2:$K$291,7,0)</f>
        <v>https://bit.ly/37tmA0K</v>
      </c>
      <c r="L249" s="67" t="e">
        <f>+VLOOKUP(H249,Apoyo!$E$2:$K$291,6,0)</f>
        <v>#N/A</v>
      </c>
    </row>
    <row r="250" spans="2:12" ht="21" customHeight="1" x14ac:dyDescent="0.25">
      <c r="B250" s="54">
        <v>244</v>
      </c>
      <c r="C250" s="63" t="s">
        <v>18</v>
      </c>
      <c r="D250" s="63" t="s">
        <v>41</v>
      </c>
      <c r="E250" s="65" t="str">
        <f>+VLOOKUP(F250,Apoyo!$E$2:$F$291,2,0)</f>
        <v>Formato</v>
      </c>
      <c r="F250" s="64" t="s">
        <v>899</v>
      </c>
      <c r="G250" s="63" t="str">
        <f>+VLOOKUP(F250,Apoyo!$E$2:$G$291,3,0)</f>
        <v>Certificad_Seguridad_Tributaria</v>
      </c>
      <c r="H250" s="65" t="str">
        <f>+VLOOKUP(F250,Apoyo!$E$2:$H$291,4,0)</f>
        <v>2.0</v>
      </c>
      <c r="I250" s="65" t="str">
        <f>+VLOOKUP(F250,Apoyo!$E$2:$K$291,5,0)</f>
        <v>2019/02</v>
      </c>
      <c r="J250" s="65" t="str">
        <f>+VLOOKUP(F250,Apoyo!$E$2:$K$291,6,0)</f>
        <v>Vigente</v>
      </c>
      <c r="K250" s="67" t="str">
        <f>+VLOOKUP(F250,Apoyo!$E$2:$K$291,7,0)</f>
        <v>https://bit.ly/3N7JJoR</v>
      </c>
      <c r="L250" s="67" t="e">
        <f>+VLOOKUP(H250,Apoyo!$E$2:$K$291,6,0)</f>
        <v>#N/A</v>
      </c>
    </row>
    <row r="251" spans="2:12" ht="21" customHeight="1" x14ac:dyDescent="0.25">
      <c r="B251" s="54">
        <v>245</v>
      </c>
      <c r="C251" s="63" t="s">
        <v>18</v>
      </c>
      <c r="D251" s="63" t="s">
        <v>41</v>
      </c>
      <c r="E251" s="65" t="str">
        <f>+VLOOKUP(F251,Apoyo!$E$2:$F$291,2,0)</f>
        <v>Formato</v>
      </c>
      <c r="F251" s="64" t="s">
        <v>900</v>
      </c>
      <c r="G251" s="63" t="str">
        <f>+VLOOKUP(F251,Apoyo!$E$2:$G$291,3,0)</f>
        <v>Actualización_Datos</v>
      </c>
      <c r="H251" s="65" t="str">
        <f>+VLOOKUP(F251,Apoyo!$E$2:$H$291,4,0)</f>
        <v>1.0</v>
      </c>
      <c r="I251" s="65" t="str">
        <f>+VLOOKUP(F251,Apoyo!$E$2:$K$291,5,0)</f>
        <v>2018/08</v>
      </c>
      <c r="J251" s="65" t="str">
        <f>+VLOOKUP(F251,Apoyo!$E$2:$K$291,6,0)</f>
        <v>Vigente</v>
      </c>
      <c r="K251" s="67" t="str">
        <f>+VLOOKUP(F251,Apoyo!$E$2:$K$291,7,0)</f>
        <v>https://bit.ly/3yxCpOW</v>
      </c>
      <c r="L251" s="67" t="e">
        <f>+VLOOKUP(H251,Apoyo!$E$2:$K$291,6,0)</f>
        <v>#N/A</v>
      </c>
    </row>
    <row r="252" spans="2:12" ht="21" customHeight="1" x14ac:dyDescent="0.25">
      <c r="B252" s="54">
        <v>246</v>
      </c>
      <c r="C252" s="63" t="s">
        <v>18</v>
      </c>
      <c r="D252" s="63" t="s">
        <v>41</v>
      </c>
      <c r="E252" s="65" t="str">
        <f>+VLOOKUP(F252,Apoyo!$E$2:$F$291,2,0)</f>
        <v>Formato</v>
      </c>
      <c r="F252" s="64" t="s">
        <v>901</v>
      </c>
      <c r="G252" s="63" t="str">
        <f>+VLOOKUP(F252,Apoyo!$E$2:$G$291,3,0)</f>
        <v>Certificado_Gastos_Rembolsables</v>
      </c>
      <c r="H252" s="65" t="str">
        <f>+VLOOKUP(F252,Apoyo!$E$2:$H$291,4,0)</f>
        <v>1.0</v>
      </c>
      <c r="I252" s="65" t="str">
        <f>+VLOOKUP(F252,Apoyo!$E$2:$K$291,5,0)</f>
        <v>2018/08</v>
      </c>
      <c r="J252" s="65" t="str">
        <f>+VLOOKUP(F252,Apoyo!$E$2:$K$291,6,0)</f>
        <v>Vigente</v>
      </c>
      <c r="K252" s="67" t="str">
        <f>+VLOOKUP(F252,Apoyo!$E$2:$K$291,7,0)</f>
        <v>https://bit.ly/3N03fn0</v>
      </c>
      <c r="L252" s="67" t="e">
        <f>+VLOOKUP(H252,Apoyo!$E$2:$K$291,6,0)</f>
        <v>#N/A</v>
      </c>
    </row>
    <row r="253" spans="2:12" ht="21" customHeight="1" x14ac:dyDescent="0.25">
      <c r="B253" s="54">
        <v>247</v>
      </c>
      <c r="C253" s="63" t="s">
        <v>18</v>
      </c>
      <c r="D253" s="63" t="s">
        <v>41</v>
      </c>
      <c r="E253" s="65" t="str">
        <f>+VLOOKUP(F253,Apoyo!$E$2:$F$291,2,0)</f>
        <v>Formato</v>
      </c>
      <c r="F253" s="64" t="s">
        <v>902</v>
      </c>
      <c r="G253" s="63" t="str">
        <f>+VLOOKUP(F253,Apoyo!$E$2:$G$291,3,0)</f>
        <v>Ejecución_Financiera</v>
      </c>
      <c r="H253" s="65" t="str">
        <f>+VLOOKUP(F253,Apoyo!$E$2:$H$291,4,0)</f>
        <v>1.0</v>
      </c>
      <c r="I253" s="65" t="str">
        <f>+VLOOKUP(F253,Apoyo!$E$2:$K$291,5,0)</f>
        <v>2018/08</v>
      </c>
      <c r="J253" s="65" t="str">
        <f>+VLOOKUP(F253,Apoyo!$E$2:$K$291,6,0)</f>
        <v>Vigente</v>
      </c>
      <c r="K253" s="67" t="str">
        <f>+VLOOKUP(F253,Apoyo!$E$2:$K$291,7,0)</f>
        <v>https://bit.ly/3M3QLuG</v>
      </c>
      <c r="L253" s="67" t="e">
        <f>+VLOOKUP(H253,Apoyo!$E$2:$K$291,6,0)</f>
        <v>#N/A</v>
      </c>
    </row>
    <row r="254" spans="2:12" ht="21" customHeight="1" x14ac:dyDescent="0.25">
      <c r="B254" s="54">
        <v>248</v>
      </c>
      <c r="C254" s="63" t="s">
        <v>18</v>
      </c>
      <c r="D254" s="63" t="s">
        <v>41</v>
      </c>
      <c r="E254" s="65" t="str">
        <f>+VLOOKUP(F254,Apoyo!$E$2:$F$291,2,0)</f>
        <v>Formato</v>
      </c>
      <c r="F254" s="64" t="s">
        <v>903</v>
      </c>
      <c r="G254" s="63" t="str">
        <f>+VLOOKUP(F254,Apoyo!$E$2:$G$291,3,0)</f>
        <v>Estado_Cuenta_Ejecución_Financiera</v>
      </c>
      <c r="H254" s="65" t="str">
        <f>+VLOOKUP(F254,Apoyo!$E$2:$H$291,4,0)</f>
        <v>1.0</v>
      </c>
      <c r="I254" s="65" t="str">
        <f>+VLOOKUP(F254,Apoyo!$E$2:$K$291,5,0)</f>
        <v>2020/02</v>
      </c>
      <c r="J254" s="65" t="str">
        <f>+VLOOKUP(F254,Apoyo!$E$2:$K$291,6,0)</f>
        <v>Vigente</v>
      </c>
      <c r="K254" s="67" t="str">
        <f>+VLOOKUP(F254,Apoyo!$E$2:$K$291,7,0)</f>
        <v>https://bit.ly/3yqiX6Y</v>
      </c>
      <c r="L254" s="67" t="e">
        <f>+VLOOKUP(H254,Apoyo!$E$2:$K$291,6,0)</f>
        <v>#N/A</v>
      </c>
    </row>
    <row r="255" spans="2:12" ht="21" customHeight="1" x14ac:dyDescent="0.25">
      <c r="B255" s="54">
        <v>249</v>
      </c>
      <c r="C255" s="63" t="s">
        <v>18</v>
      </c>
      <c r="D255" s="63" t="s">
        <v>41</v>
      </c>
      <c r="E255" s="65" t="str">
        <f>+VLOOKUP(F255,Apoyo!$E$2:$F$291,2,0)</f>
        <v>Formato</v>
      </c>
      <c r="F255" s="64" t="s">
        <v>904</v>
      </c>
      <c r="G255" s="63" t="str">
        <f>+VLOOKUP(F255,Apoyo!$E$2:$G$291,3,0)</f>
        <v>Solicitud_PAC</v>
      </c>
      <c r="H255" s="65" t="str">
        <f>+VLOOKUP(F255,Apoyo!$E$2:$H$291,4,0)</f>
        <v>1.0</v>
      </c>
      <c r="I255" s="65" t="str">
        <f>+VLOOKUP(F255,Apoyo!$E$2:$K$291,5,0)</f>
        <v>2018/08</v>
      </c>
      <c r="J255" s="65" t="str">
        <f>+VLOOKUP(F255,Apoyo!$E$2:$K$291,6,0)</f>
        <v>Vigente</v>
      </c>
      <c r="K255" s="67" t="str">
        <f>+VLOOKUP(F255,Apoyo!$E$2:$K$291,7,0)</f>
        <v>https://bit.ly/38bcgLp</v>
      </c>
      <c r="L255" s="67" t="e">
        <f>+VLOOKUP(H255,Apoyo!$E$2:$K$291,6,0)</f>
        <v>#N/A</v>
      </c>
    </row>
    <row r="256" spans="2:12" ht="21" customHeight="1" x14ac:dyDescent="0.25">
      <c r="B256" s="54">
        <v>250</v>
      </c>
      <c r="C256" s="63" t="s">
        <v>18</v>
      </c>
      <c r="D256" s="63" t="s">
        <v>41</v>
      </c>
      <c r="E256" s="65" t="str">
        <f>+VLOOKUP(F256,Apoyo!$E$2:$F$291,2,0)</f>
        <v>Formato</v>
      </c>
      <c r="F256" s="64" t="s">
        <v>905</v>
      </c>
      <c r="G256" s="63" t="str">
        <f>+VLOOKUP(F256,Apoyo!$E$2:$G$291,3,0)</f>
        <v>Información_Depósito_Judicial</v>
      </c>
      <c r="H256" s="65" t="str">
        <f>+VLOOKUP(F256,Apoyo!$E$2:$H$291,4,0)</f>
        <v>1.0</v>
      </c>
      <c r="I256" s="65" t="str">
        <f>+VLOOKUP(F256,Apoyo!$E$2:$K$291,5,0)</f>
        <v>2020/02</v>
      </c>
      <c r="J256" s="65" t="str">
        <f>+VLOOKUP(F256,Apoyo!$E$2:$K$291,6,0)</f>
        <v>Vigente</v>
      </c>
      <c r="K256" s="67" t="str">
        <f>+VLOOKUP(F256,Apoyo!$E$2:$K$291,7,0)</f>
        <v>https://bit.ly/3KYqXP8</v>
      </c>
      <c r="L256" s="67" t="e">
        <f>+VLOOKUP(H256,Apoyo!$E$2:$K$291,6,0)</f>
        <v>#N/A</v>
      </c>
    </row>
    <row r="257" spans="2:12" ht="21" customHeight="1" x14ac:dyDescent="0.25">
      <c r="B257" s="54">
        <v>251</v>
      </c>
      <c r="C257" s="63" t="s">
        <v>18</v>
      </c>
      <c r="D257" s="63" t="s">
        <v>41</v>
      </c>
      <c r="E257" s="65" t="str">
        <f>+VLOOKUP(F257,Apoyo!$E$2:$F$291,2,0)</f>
        <v>Formato</v>
      </c>
      <c r="F257" s="64" t="s">
        <v>906</v>
      </c>
      <c r="G257" s="63" t="str">
        <f>+VLOOKUP(F257,Apoyo!$E$2:$G$291,3,0)</f>
        <v>Arqueo_Caja_Menor_Inversión</v>
      </c>
      <c r="H257" s="65" t="str">
        <f>+VLOOKUP(F257,Apoyo!$E$2:$H$291,4,0)</f>
        <v>1.1</v>
      </c>
      <c r="I257" s="65" t="str">
        <f>+VLOOKUP(F257,Apoyo!$E$2:$K$291,5,0)</f>
        <v>2020/10</v>
      </c>
      <c r="J257" s="65" t="str">
        <f>+VLOOKUP(F257,Apoyo!$E$2:$K$291,6,0)</f>
        <v>Vigente</v>
      </c>
      <c r="K257" s="67" t="str">
        <f>+VLOOKUP(F257,Apoyo!$E$2:$K$291,7,0)</f>
        <v>https://bit.ly/3wfX1J5</v>
      </c>
      <c r="L257" s="67" t="e">
        <f>+VLOOKUP(H257,Apoyo!$E$2:$K$291,6,0)</f>
        <v>#N/A</v>
      </c>
    </row>
    <row r="258" spans="2:12" ht="21" customHeight="1" x14ac:dyDescent="0.25">
      <c r="B258" s="54">
        <v>252</v>
      </c>
      <c r="C258" s="63" t="s">
        <v>18</v>
      </c>
      <c r="D258" s="63" t="s">
        <v>41</v>
      </c>
      <c r="E258" s="65" t="str">
        <f>+VLOOKUP(F258,Apoyo!$E$2:$F$291,2,0)</f>
        <v>Formato</v>
      </c>
      <c r="F258" s="64" t="s">
        <v>907</v>
      </c>
      <c r="G258" s="63" t="str">
        <f>+VLOOKUP(F258,Apoyo!$E$2:$G$291,3,0)</f>
        <v>Actualización Coprreo_Interventorías_Supervisores</v>
      </c>
      <c r="H258" s="65" t="str">
        <f>+VLOOKUP(F258,Apoyo!$E$2:$H$291,4,0)</f>
        <v>1.0</v>
      </c>
      <c r="I258" s="65" t="str">
        <f>+VLOOKUP(F258,Apoyo!$E$2:$K$291,5,0)</f>
        <v>2021/05</v>
      </c>
      <c r="J258" s="65" t="str">
        <f>+VLOOKUP(F258,Apoyo!$E$2:$K$291,6,0)</f>
        <v>Vigente</v>
      </c>
      <c r="K258" s="67" t="str">
        <f>+VLOOKUP(F258,Apoyo!$E$2:$K$291,7,0)</f>
        <v>https://bit.ly/3snYhIT</v>
      </c>
      <c r="L258" s="67" t="e">
        <f>+VLOOKUP(H258,Apoyo!$E$2:$K$291,6,0)</f>
        <v>#N/A</v>
      </c>
    </row>
    <row r="259" spans="2:12" ht="21" customHeight="1" x14ac:dyDescent="0.25">
      <c r="B259" s="54">
        <v>253</v>
      </c>
      <c r="C259" s="63" t="s">
        <v>18</v>
      </c>
      <c r="D259" s="63" t="s">
        <v>41</v>
      </c>
      <c r="E259" s="65" t="str">
        <f>+VLOOKUP(F259,Apoyo!$E$2:$F$291,2,0)</f>
        <v>Formato</v>
      </c>
      <c r="F259" s="64" t="s">
        <v>908</v>
      </c>
      <c r="G259" s="63" t="str">
        <f>+VLOOKUP(F259,Apoyo!$E$2:$G$291,3,0)</f>
        <v>Seguimiento_Ejecución_PAC_Recursos_Funcionamiento</v>
      </c>
      <c r="H259" s="65" t="str">
        <f>+VLOOKUP(F259,Apoyo!$E$2:$H$291,4,0)</f>
        <v>1.0</v>
      </c>
      <c r="I259" s="65" t="str">
        <f>+VLOOKUP(F259,Apoyo!$E$2:$K$291,5,0)</f>
        <v>2022/02</v>
      </c>
      <c r="J259" s="65" t="str">
        <f>+VLOOKUP(F259,Apoyo!$E$2:$K$291,6,0)</f>
        <v>Vigente</v>
      </c>
      <c r="K259" s="67" t="str">
        <f>+VLOOKUP(F259,Apoyo!$E$2:$K$291,7,0)</f>
        <v>https://bit.ly/3kSgQkf</v>
      </c>
      <c r="L259" s="67" t="e">
        <f>+VLOOKUP(H259,Apoyo!$E$2:$K$291,6,0)</f>
        <v>#N/A</v>
      </c>
    </row>
    <row r="260" spans="2:12" ht="21" customHeight="1" x14ac:dyDescent="0.25">
      <c r="B260" s="54">
        <v>254</v>
      </c>
      <c r="C260" s="63" t="s">
        <v>18</v>
      </c>
      <c r="D260" s="63" t="s">
        <v>41</v>
      </c>
      <c r="E260" s="65" t="str">
        <f>+VLOOKUP(F260,Apoyo!$E$2:$F$291,2,0)</f>
        <v>Formato</v>
      </c>
      <c r="F260" s="64" t="s">
        <v>909</v>
      </c>
      <c r="G260" s="63" t="str">
        <f>+VLOOKUP(F260,Apoyo!$E$2:$G$291,3,0)</f>
        <v>Recomposicipon_Pagos_SIFA</v>
      </c>
      <c r="H260" s="65" t="str">
        <f>+VLOOKUP(F260,Apoyo!$E$2:$H$291,4,0)</f>
        <v>2.0</v>
      </c>
      <c r="I260" s="65" t="str">
        <f>+VLOOKUP(F260,Apoyo!$E$2:$K$291,5,0)</f>
        <v>2022/03</v>
      </c>
      <c r="J260" s="65" t="str">
        <f>+VLOOKUP(F260,Apoyo!$E$2:$K$291,6,0)</f>
        <v>Vigente</v>
      </c>
      <c r="K260" s="67" t="str">
        <f>+VLOOKUP(F260,Apoyo!$E$2:$K$291,7,0)</f>
        <v>https://bit.ly/37ttAuw</v>
      </c>
      <c r="L260" s="67" t="e">
        <f>+VLOOKUP(H260,Apoyo!$E$2:$K$291,6,0)</f>
        <v>#N/A</v>
      </c>
    </row>
    <row r="261" spans="2:12" ht="21" customHeight="1" x14ac:dyDescent="0.25">
      <c r="B261" s="54">
        <v>255</v>
      </c>
      <c r="C261" s="63" t="s">
        <v>18</v>
      </c>
      <c r="D261" s="63" t="s">
        <v>42</v>
      </c>
      <c r="E261" s="65" t="str">
        <f>+VLOOKUP(F261,Apoyo!$E$2:$F$291,2,0)</f>
        <v>Lineamiento</v>
      </c>
      <c r="F261" s="64" t="s">
        <v>927</v>
      </c>
      <c r="G261" s="63" t="str">
        <f>+VLOOKUP(F261,Apoyo!$E$2:$G$291,3,0)</f>
        <v>Aplicación_Retefuente_Estampillas_Tasas_Contribuciones</v>
      </c>
      <c r="H261" s="41" t="s">
        <v>73</v>
      </c>
      <c r="I261" s="65" t="str">
        <f>+VLOOKUP(H261,Apoyo!H159:K159,2,0)</f>
        <v>2021/01</v>
      </c>
      <c r="J261" s="65" t="str">
        <f>+VLOOKUP(H261,Apoyo!H159:K159,3,0)</f>
        <v>Vigente</v>
      </c>
      <c r="K261" s="66" t="str">
        <f>+IF(J261="Vigente",Apoyo!K159,"Solicitar archivo a Planeación")</f>
        <v>https://bit.ly/3vWEvGp</v>
      </c>
      <c r="L261" s="66"/>
    </row>
    <row r="262" spans="2:12" ht="21" customHeight="1" x14ac:dyDescent="0.25">
      <c r="B262" s="54">
        <v>256</v>
      </c>
      <c r="C262" s="63" t="s">
        <v>18</v>
      </c>
      <c r="D262" s="63" t="s">
        <v>42</v>
      </c>
      <c r="E262" s="65" t="str">
        <f>+VLOOKUP(F262,Apoyo!$E$2:$F$291,2,0)</f>
        <v>Formato</v>
      </c>
      <c r="F262" s="64" t="s">
        <v>929</v>
      </c>
      <c r="G262" s="63" t="str">
        <f>+VLOOKUP(F262,Apoyo!$E$2:$G$291,3,0)</f>
        <v>Estado_Cuenta_Ejecución_Financiera_Contratos_Convenios</v>
      </c>
      <c r="H262" s="65" t="str">
        <f>+VLOOKUP(F262,Apoyo!$E$2:$H$291,4,0)</f>
        <v>1.0</v>
      </c>
      <c r="I262" s="65" t="str">
        <f>+VLOOKUP(F262,Apoyo!$E$2:$K$291,5,0)</f>
        <v>2020/02</v>
      </c>
      <c r="J262" s="65" t="str">
        <f>+VLOOKUP(F262,Apoyo!$E$2:$K$291,6,0)</f>
        <v>Vigente</v>
      </c>
      <c r="K262" s="67" t="str">
        <f>+VLOOKUP(F262,Apoyo!$E$2:$K$291,7,0)</f>
        <v>https://bit.ly/3sp39xf</v>
      </c>
      <c r="L262" s="67" t="e">
        <f>+VLOOKUP(H262,Apoyo!$E$2:$K$291,6,0)</f>
        <v>#N/A</v>
      </c>
    </row>
    <row r="263" spans="2:12" ht="21" customHeight="1" x14ac:dyDescent="0.25">
      <c r="B263" s="54">
        <v>257</v>
      </c>
      <c r="C263" s="63" t="s">
        <v>18</v>
      </c>
      <c r="D263" s="63" t="s">
        <v>42</v>
      </c>
      <c r="E263" s="65" t="str">
        <f>+VLOOKUP(F263,Apoyo!$E$2:$F$291,2,0)</f>
        <v>Formato</v>
      </c>
      <c r="F263" s="64" t="s">
        <v>930</v>
      </c>
      <c r="G263" s="63" t="str">
        <f>+VLOOKUP(F263,Apoyo!$E$2:$G$291,3,0)</f>
        <v>Certificado_Cumplimiento_Pago</v>
      </c>
      <c r="H263" s="65" t="str">
        <f>+VLOOKUP(F263,Apoyo!$E$2:$H$291,4,0)</f>
        <v>2.0</v>
      </c>
      <c r="I263" s="65" t="str">
        <f>+VLOOKUP(F263,Apoyo!$E$2:$K$291,5,0)</f>
        <v>2021/05</v>
      </c>
      <c r="J263" s="65" t="str">
        <f>+VLOOKUP(F263,Apoyo!$E$2:$K$291,6,0)</f>
        <v>Vigente</v>
      </c>
      <c r="K263" s="67" t="str">
        <f>+VLOOKUP(F263,Apoyo!$E$2:$K$291,7,0)</f>
        <v>https://bit.ly/39PLN6s</v>
      </c>
      <c r="L263" s="67" t="e">
        <f>+VLOOKUP(H263,Apoyo!$E$2:$K$291,6,0)</f>
        <v>#N/A</v>
      </c>
    </row>
    <row r="264" spans="2:12" ht="21" customHeight="1" x14ac:dyDescent="0.25">
      <c r="B264" s="54">
        <v>258</v>
      </c>
      <c r="C264" s="63" t="s">
        <v>18</v>
      </c>
      <c r="D264" s="63" t="s">
        <v>42</v>
      </c>
      <c r="E264" s="65" t="str">
        <f>+VLOOKUP(F264,Apoyo!$E$2:$F$291,2,0)</f>
        <v>Formato</v>
      </c>
      <c r="F264" s="64" t="s">
        <v>931</v>
      </c>
      <c r="G264" s="63" t="str">
        <f>+VLOOKUP(F264,Apoyo!$E$2:$G$291,3,0)</f>
        <v>Certificado_Cumplimiento_Contratistas_Prestación_Servicios</v>
      </c>
      <c r="H264" s="65" t="str">
        <f>+VLOOKUP(F264,Apoyo!$E$2:$H$291,4,0)</f>
        <v>1.0</v>
      </c>
      <c r="I264" s="65" t="str">
        <f>+VLOOKUP(F264,Apoyo!$E$2:$K$291,5,0)</f>
        <v>2022/01</v>
      </c>
      <c r="J264" s="65" t="str">
        <f>+VLOOKUP(F264,Apoyo!$E$2:$K$291,6,0)</f>
        <v>Vigente</v>
      </c>
      <c r="K264" s="67" t="str">
        <f>+VLOOKUP(F264,Apoyo!$E$2:$K$291,7,0)</f>
        <v>https://bit.ly/3N1ghki</v>
      </c>
      <c r="L264" s="67" t="e">
        <f>+VLOOKUP(H264,Apoyo!$E$2:$K$291,6,0)</f>
        <v>#N/A</v>
      </c>
    </row>
    <row r="265" spans="2:12" ht="21" customHeight="1" x14ac:dyDescent="0.25">
      <c r="B265" s="54">
        <v>259</v>
      </c>
      <c r="C265" s="63" t="s">
        <v>19</v>
      </c>
      <c r="D265" s="63" t="s">
        <v>43</v>
      </c>
      <c r="E265" s="65" t="str">
        <f>+VLOOKUP(F265,Apoyo!$E$2:$F$291,2,0)</f>
        <v>Manual</v>
      </c>
      <c r="F265" s="64" t="s">
        <v>990</v>
      </c>
      <c r="G265" s="63" t="str">
        <f>+VLOOKUP(F265,Apoyo!$E$2:$G$291,3,0)</f>
        <v>Manual_Contratación</v>
      </c>
      <c r="H265" s="41" t="s">
        <v>73</v>
      </c>
      <c r="I265" s="65" t="str">
        <f>+VLOOKUP(H265,Apoyo!H163:K163,2,0)</f>
        <v>2021/07</v>
      </c>
      <c r="J265" s="65" t="str">
        <f>+VLOOKUP(H265,Apoyo!H163:K163,3,0)</f>
        <v>Vigente</v>
      </c>
      <c r="K265" s="66" t="str">
        <f>+IF(J265="Vigente",Apoyo!K163,"Solicitar archivo a Planeación")</f>
        <v>https://bit.ly/3L0hTJB</v>
      </c>
      <c r="L265" s="66"/>
    </row>
    <row r="266" spans="2:12" ht="21" customHeight="1" x14ac:dyDescent="0.25">
      <c r="B266" s="54">
        <v>260</v>
      </c>
      <c r="C266" s="63" t="s">
        <v>19</v>
      </c>
      <c r="D266" s="63" t="s">
        <v>43</v>
      </c>
      <c r="E266" s="65" t="str">
        <f>+VLOOKUP(F266,Apoyo!$E$2:$F$291,2,0)</f>
        <v>Manual</v>
      </c>
      <c r="F266" s="64" t="s">
        <v>992</v>
      </c>
      <c r="G266" s="63" t="str">
        <f>+VLOOKUP(F266,Apoyo!$E$2:$G$291,3,0)</f>
        <v>Instructivo_Planeación_Contractual_Inversión</v>
      </c>
      <c r="H266" s="41" t="s">
        <v>68</v>
      </c>
      <c r="I266" s="65" t="str">
        <f>+VLOOKUP(H266,Apoyo!H164:K165,2,0)</f>
        <v>2018/03</v>
      </c>
      <c r="J266" s="65" t="str">
        <f>+VLOOKUP(H266,Apoyo!H164:K165,3,0)</f>
        <v>Vigente</v>
      </c>
      <c r="K266" s="66" t="str">
        <f>+IF(J266="Vigente",Apoyo!K165,"Solicitar archivo a Planeación")</f>
        <v>https://bit.ly/3w1TGyr</v>
      </c>
      <c r="L266" s="66"/>
    </row>
    <row r="267" spans="2:12" ht="21" customHeight="1" x14ac:dyDescent="0.25">
      <c r="B267" s="54">
        <v>261</v>
      </c>
      <c r="C267" s="63" t="s">
        <v>19</v>
      </c>
      <c r="D267" s="63" t="s">
        <v>43</v>
      </c>
      <c r="E267" s="65" t="str">
        <f>+VLOOKUP(F267,Apoyo!$E$2:$F$291,2,0)</f>
        <v>Manual</v>
      </c>
      <c r="F267" s="64" t="s">
        <v>993</v>
      </c>
      <c r="G267" s="63" t="str">
        <f>+VLOOKUP(F267,Apoyo!$E$2:$G$291,3,0)</f>
        <v>Instructivo_Planeación_Contractual_Funcionamiento</v>
      </c>
      <c r="H267" s="41" t="s">
        <v>73</v>
      </c>
      <c r="I267" s="65" t="str">
        <f>+VLOOKUP(H267,Apoyo!H166:K166,2,0)</f>
        <v>2018/01</v>
      </c>
      <c r="J267" s="65" t="str">
        <f>+VLOOKUP(H267,Apoyo!H166:K166,3,0)</f>
        <v>Vigente</v>
      </c>
      <c r="K267" s="66" t="str">
        <f>+IF(J267="Vigente",Apoyo!K166,"Solicitar archivo a Planeación")</f>
        <v>https://bit.ly/3sr9GYh</v>
      </c>
      <c r="L267" s="66"/>
    </row>
    <row r="268" spans="2:12" ht="21" customHeight="1" x14ac:dyDescent="0.25">
      <c r="B268" s="54">
        <v>262</v>
      </c>
      <c r="C268" s="63" t="s">
        <v>19</v>
      </c>
      <c r="D268" s="63" t="s">
        <v>43</v>
      </c>
      <c r="E268" s="65" t="str">
        <f>+VLOOKUP(F268,Apoyo!$E$2:$F$291,2,0)</f>
        <v>Manual</v>
      </c>
      <c r="F268" s="64" t="s">
        <v>996</v>
      </c>
      <c r="G268" s="63" t="str">
        <f>+VLOOKUP(F268,Apoyo!$E$2:$G$291,3,0)</f>
        <v>Lineamientos_Técnicos_Financieros_Elaboración_TCC</v>
      </c>
      <c r="H268" s="41" t="s">
        <v>75</v>
      </c>
      <c r="I268" s="65" t="str">
        <f>+VLOOKUP(H268,Apoyo!H167:K173,2,0)</f>
        <v>2019/09</v>
      </c>
      <c r="J268" s="65" t="str">
        <f>+VLOOKUP(H268,Apoyo!H167:K173,3,0)</f>
        <v>Vigente</v>
      </c>
      <c r="K268" s="66" t="str">
        <f>+IF(J268="Vigente",Apoyo!K173,"Solicitar archivo a Planeación")</f>
        <v>https://bit.ly/3L1qo72</v>
      </c>
      <c r="L268" s="66"/>
    </row>
    <row r="269" spans="2:12" ht="21" customHeight="1" x14ac:dyDescent="0.25">
      <c r="B269" s="54">
        <v>263</v>
      </c>
      <c r="C269" s="63" t="s">
        <v>19</v>
      </c>
      <c r="D269" s="63" t="s">
        <v>43</v>
      </c>
      <c r="E269" s="65" t="str">
        <f>+VLOOKUP(F269,Apoyo!$E$2:$F$291,2,0)</f>
        <v>Manual</v>
      </c>
      <c r="F269" s="64" t="s">
        <v>997</v>
      </c>
      <c r="G269" s="63" t="str">
        <f>+VLOOKUP(F269,Apoyo!$E$2:$G$291,3,0)</f>
        <v>Elaboración_Solicitud_Contratación_Régimen_Privado</v>
      </c>
      <c r="H269" s="41" t="s">
        <v>73</v>
      </c>
      <c r="I269" s="65" t="str">
        <f>+VLOOKUP(H269,Apoyo!H174:K174,2,0)</f>
        <v>2019/08</v>
      </c>
      <c r="J269" s="65" t="str">
        <f>+VLOOKUP(H269,Apoyo!H174:K174,3,0)</f>
        <v>Vigente</v>
      </c>
      <c r="K269" s="66" t="str">
        <f>+IF(J269="Vigente",Apoyo!K174,"Solicitar archivo a Planeación")</f>
        <v>https://bit.ly/3vYGWbA</v>
      </c>
      <c r="L269" s="66"/>
    </row>
    <row r="270" spans="2:12" ht="21" customHeight="1" x14ac:dyDescent="0.25">
      <c r="B270" s="54">
        <v>264</v>
      </c>
      <c r="C270" s="63" t="s">
        <v>19</v>
      </c>
      <c r="D270" s="63" t="s">
        <v>44</v>
      </c>
      <c r="E270" s="65" t="str">
        <f>+VLOOKUP(F270,Apoyo!$E$2:$F$291,2,0)</f>
        <v>Manual</v>
      </c>
      <c r="F270" s="64" t="s">
        <v>1000</v>
      </c>
      <c r="G270" s="63" t="str">
        <f>+VLOOKUP(F270,Apoyo!$E$2:$G$291,3,0)</f>
        <v>Lineamientos_Ambientales_Elaboración_TCC</v>
      </c>
      <c r="H270" s="41" t="s">
        <v>73</v>
      </c>
      <c r="I270" s="65" t="str">
        <f>+VLOOKUP(H270,Apoyo!H175:K175,2,0)</f>
        <v>2017/11</v>
      </c>
      <c r="J270" s="65" t="str">
        <f>+VLOOKUP(H270,Apoyo!H175:K175,3,0)</f>
        <v>Vigente</v>
      </c>
      <c r="K270" s="66" t="str">
        <f>+IF(J270="Vigente",Apoyo!K175,"Solicitar archivo a Planeación")</f>
        <v>https://bit.ly/37w1Bua</v>
      </c>
      <c r="L270" s="66"/>
    </row>
    <row r="271" spans="2:12" ht="21" customHeight="1" x14ac:dyDescent="0.25">
      <c r="B271" s="54">
        <v>265</v>
      </c>
      <c r="C271" s="63" t="s">
        <v>19</v>
      </c>
      <c r="D271" s="63" t="s">
        <v>44</v>
      </c>
      <c r="E271" s="65" t="str">
        <f>+VLOOKUP(F271,Apoyo!$E$2:$F$291,2,0)</f>
        <v>Manual</v>
      </c>
      <c r="F271" s="64" t="s">
        <v>1001</v>
      </c>
      <c r="G271" s="63" t="str">
        <f>+VLOOKUP(F271,Apoyo!$E$2:$G$291,3,0)</f>
        <v>Selección_Contratistas</v>
      </c>
      <c r="H271" s="41" t="s">
        <v>74</v>
      </c>
      <c r="I271" s="65" t="str">
        <f>+VLOOKUP(H271,Apoyo!H176:K178,2,0)</f>
        <v>2018/03</v>
      </c>
      <c r="J271" s="65" t="str">
        <f>+VLOOKUP(H271,Apoyo!H176:K178,3,0)</f>
        <v>Vigente</v>
      </c>
      <c r="K271" s="66" t="str">
        <f>+IF(J271="Vigente",Apoyo!K178,"Solicitar archivo a Planeación")</f>
        <v>https://bit.ly/3N0QFE0</v>
      </c>
      <c r="L271" s="66"/>
    </row>
    <row r="272" spans="2:12" ht="21" customHeight="1" x14ac:dyDescent="0.25">
      <c r="B272" s="54">
        <v>266</v>
      </c>
      <c r="C272" s="63" t="s">
        <v>19</v>
      </c>
      <c r="D272" s="63" t="s">
        <v>44</v>
      </c>
      <c r="E272" s="65" t="str">
        <f>+VLOOKUP(F272,Apoyo!$E$2:$F$291,2,0)</f>
        <v>Manual</v>
      </c>
      <c r="F272" s="64" t="s">
        <v>1002</v>
      </c>
      <c r="G272" s="63" t="str">
        <f>+VLOOKUP(F272,Apoyo!$E$2:$G$291,3,0)</f>
        <v>Etapa_Precontractual</v>
      </c>
      <c r="H272" s="41" t="s">
        <v>73</v>
      </c>
      <c r="I272" s="65" t="str">
        <f>+VLOOKUP(H272,Apoyo!H179:K179,2,0)</f>
        <v>2018/01</v>
      </c>
      <c r="J272" s="65" t="str">
        <f>+VLOOKUP(H272,Apoyo!H179:K179,3,0)</f>
        <v>Vigente</v>
      </c>
      <c r="K272" s="66" t="str">
        <f>+IF(J272="Vigente",Apoyo!K179,"Solicitar archivo a Planeación")</f>
        <v>https://bit.ly/3vYhAL8</v>
      </c>
      <c r="L272" s="66"/>
    </row>
    <row r="273" spans="2:12" ht="21" customHeight="1" x14ac:dyDescent="0.25">
      <c r="B273" s="54">
        <v>267</v>
      </c>
      <c r="C273" s="63" t="s">
        <v>19</v>
      </c>
      <c r="D273" s="63" t="s">
        <v>44</v>
      </c>
      <c r="E273" s="65" t="str">
        <f>+VLOOKUP(F273,Apoyo!$E$2:$F$291,2,0)</f>
        <v>Manual</v>
      </c>
      <c r="F273" s="64" t="s">
        <v>1003</v>
      </c>
      <c r="G273" s="63" t="str">
        <f>+VLOOKUP(F273,Apoyo!$E$2:$G$291,3,0)</f>
        <v>Elaboración_Estudios_Previos_Sector</v>
      </c>
      <c r="H273" s="41" t="s">
        <v>73</v>
      </c>
      <c r="I273" s="65" t="str">
        <f>+VLOOKUP(H273,Apoyo!H180:K180,2,0)</f>
        <v>2019/03</v>
      </c>
      <c r="J273" s="65" t="str">
        <f>+VLOOKUP(H273,Apoyo!H180:K180,3,0)</f>
        <v>Vigente</v>
      </c>
      <c r="K273" s="66" t="str">
        <f>+IF(J273="Vigente",Apoyo!K180,"Solicitar archivo a Planeación")</f>
        <v>https://bit.ly/3PdAghB</v>
      </c>
      <c r="L273" s="66"/>
    </row>
    <row r="274" spans="2:12" ht="21" customHeight="1" x14ac:dyDescent="0.25">
      <c r="B274" s="54">
        <v>268</v>
      </c>
      <c r="C274" s="63" t="s">
        <v>19</v>
      </c>
      <c r="D274" s="63" t="s">
        <v>44</v>
      </c>
      <c r="E274" s="65" t="str">
        <f>+VLOOKUP(F274,Apoyo!$E$2:$F$291,2,0)</f>
        <v>Formato</v>
      </c>
      <c r="F274" s="64" t="s">
        <v>1016</v>
      </c>
      <c r="G274" s="63" t="str">
        <f>+VLOOKUP(F274,Apoyo!$E$2:$G$291,3,0)</f>
        <v>Solicitud_Contratación_Régimen_Privado</v>
      </c>
      <c r="H274" s="65" t="str">
        <f>+VLOOKUP(F274,Apoyo!$E$2:$H$291,4,0)</f>
        <v>1.0</v>
      </c>
      <c r="I274" s="65" t="str">
        <f>+VLOOKUP(F274,Apoyo!$E$2:$K$291,5,0)</f>
        <v>2019/08</v>
      </c>
      <c r="J274" s="65" t="str">
        <f>+VLOOKUP(F274,Apoyo!$E$2:$K$291,6,0)</f>
        <v>Vigente</v>
      </c>
      <c r="K274" s="67" t="str">
        <f>+VLOOKUP(F274,Apoyo!$E$2:$K$291,7,0)</f>
        <v>https://bit.ly/3L2xYyc</v>
      </c>
      <c r="L274" s="67" t="e">
        <f>+VLOOKUP(H274,Apoyo!$E$2:$K$291,6,0)</f>
        <v>#N/A</v>
      </c>
    </row>
    <row r="275" spans="2:12" ht="21" customHeight="1" x14ac:dyDescent="0.25">
      <c r="B275" s="54">
        <v>269</v>
      </c>
      <c r="C275" s="63" t="s">
        <v>19</v>
      </c>
      <c r="D275" s="63" t="s">
        <v>44</v>
      </c>
      <c r="E275" s="65" t="str">
        <f>+VLOOKUP(F275,Apoyo!$E$2:$F$291,2,0)</f>
        <v>Formato</v>
      </c>
      <c r="F275" s="64" t="s">
        <v>1026</v>
      </c>
      <c r="G275" s="63" t="str">
        <f>+VLOOKUP(F275,Apoyo!$E$2:$G$291,3,0)</f>
        <v>Listado_Convenios_Publicados_SECOP_Convenios</v>
      </c>
      <c r="H275" s="65" t="str">
        <f>+VLOOKUP(F275,Apoyo!$E$2:$H$291,4,0)</f>
        <v>1.0</v>
      </c>
      <c r="I275" s="65" t="str">
        <f>+VLOOKUP(F275,Apoyo!$E$2:$K$291,5,0)</f>
        <v>2019/12</v>
      </c>
      <c r="J275" s="65" t="str">
        <f>+VLOOKUP(F275,Apoyo!$E$2:$K$291,6,0)</f>
        <v>Vigente</v>
      </c>
      <c r="K275" s="67" t="str">
        <f>+VLOOKUP(F275,Apoyo!$E$2:$K$291,7,0)</f>
        <v>https://bit.ly/3KW1eGV</v>
      </c>
      <c r="L275" s="67" t="e">
        <f>+VLOOKUP(H275,Apoyo!$E$2:$K$291,6,0)</f>
        <v>#N/A</v>
      </c>
    </row>
    <row r="276" spans="2:12" ht="21" customHeight="1" x14ac:dyDescent="0.25">
      <c r="B276" s="54">
        <v>270</v>
      </c>
      <c r="C276" s="63" t="s">
        <v>19</v>
      </c>
      <c r="D276" s="63" t="s">
        <v>44</v>
      </c>
      <c r="E276" s="65" t="str">
        <f>+VLOOKUP(F276,Apoyo!$E$2:$F$291,2,0)</f>
        <v>Formato</v>
      </c>
      <c r="F276" s="64" t="s">
        <v>1027</v>
      </c>
      <c r="G276" s="63" t="str">
        <f>+VLOOKUP(F276,Apoyo!$E$2:$G$291,3,0)</f>
        <v>Listado_Convenios_Publicados_SECOP_Invitación_Abierta</v>
      </c>
      <c r="H276" s="65" t="str">
        <f>+VLOOKUP(F276,Apoyo!$E$2:$H$291,4,0)</f>
        <v>1.0</v>
      </c>
      <c r="I276" s="65" t="str">
        <f>+VLOOKUP(F276,Apoyo!$E$2:$K$291,5,0)</f>
        <v>2019/12</v>
      </c>
      <c r="J276" s="65" t="str">
        <f>+VLOOKUP(F276,Apoyo!$E$2:$K$291,6,0)</f>
        <v>Vigente</v>
      </c>
      <c r="K276" s="67" t="str">
        <f>+VLOOKUP(F276,Apoyo!$E$2:$K$291,7,0)</f>
        <v>https://bit.ly/3KW1eGV</v>
      </c>
      <c r="L276" s="67" t="e">
        <f>+VLOOKUP(H276,Apoyo!$E$2:$K$291,6,0)</f>
        <v>#N/A</v>
      </c>
    </row>
    <row r="277" spans="2:12" ht="21" customHeight="1" x14ac:dyDescent="0.25">
      <c r="B277" s="54">
        <v>271</v>
      </c>
      <c r="C277" s="63" t="s">
        <v>19</v>
      </c>
      <c r="D277" s="63" t="s">
        <v>44</v>
      </c>
      <c r="E277" s="65" t="str">
        <f>+VLOOKUP(F277,Apoyo!$E$2:$F$291,2,0)</f>
        <v>Formato</v>
      </c>
      <c r="F277" s="64" t="s">
        <v>1028</v>
      </c>
      <c r="G277" s="63" t="str">
        <f>+VLOOKUP(F277,Apoyo!$E$2:$G$291,3,0)</f>
        <v>Listado_Convenios_Publicados_SECOP_Invitación_Cerrada</v>
      </c>
      <c r="H277" s="65" t="str">
        <f>+VLOOKUP(F277,Apoyo!$E$2:$H$291,4,0)</f>
        <v>1.0</v>
      </c>
      <c r="I277" s="65" t="str">
        <f>+VLOOKUP(F277,Apoyo!$E$2:$K$291,5,0)</f>
        <v>2019/12</v>
      </c>
      <c r="J277" s="65" t="str">
        <f>+VLOOKUP(F277,Apoyo!$E$2:$K$291,6,0)</f>
        <v>Vigente</v>
      </c>
      <c r="K277" s="67" t="str">
        <f>+VLOOKUP(F277,Apoyo!$E$2:$K$291,7,0)</f>
        <v>https://bit.ly/3KW1eGV</v>
      </c>
      <c r="L277" s="67" t="e">
        <f>+VLOOKUP(H277,Apoyo!$E$2:$K$291,6,0)</f>
        <v>#N/A</v>
      </c>
    </row>
    <row r="278" spans="2:12" ht="21" customHeight="1" x14ac:dyDescent="0.25">
      <c r="B278" s="54">
        <v>272</v>
      </c>
      <c r="C278" s="63" t="s">
        <v>19</v>
      </c>
      <c r="D278" s="63" t="s">
        <v>44</v>
      </c>
      <c r="E278" s="65" t="str">
        <f>+VLOOKUP(F278,Apoyo!$E$2:$F$291,2,0)</f>
        <v>Formato</v>
      </c>
      <c r="F278" s="64" t="s">
        <v>1029</v>
      </c>
      <c r="G278" s="63" t="str">
        <f>+VLOOKUP(F278,Apoyo!$E$2:$G$291,3,0)</f>
        <v>Listado_Convenios_Publicados_SECOP_Contratación_Directa</v>
      </c>
      <c r="H278" s="65" t="str">
        <f>+VLOOKUP(F278,Apoyo!$E$2:$H$291,4,0)</f>
        <v>1.0</v>
      </c>
      <c r="I278" s="65" t="str">
        <f>+VLOOKUP(F278,Apoyo!$E$2:$K$291,5,0)</f>
        <v>2019/12</v>
      </c>
      <c r="J278" s="65" t="str">
        <f>+VLOOKUP(F278,Apoyo!$E$2:$K$291,6,0)</f>
        <v>Vigente</v>
      </c>
      <c r="K278" s="67" t="str">
        <f>+VLOOKUP(F278,Apoyo!$E$2:$K$291,7,0)</f>
        <v>https://bit.ly/3KW1eGV</v>
      </c>
      <c r="L278" s="67" t="e">
        <f>+VLOOKUP(H278,Apoyo!$E$2:$K$291,6,0)</f>
        <v>#N/A</v>
      </c>
    </row>
    <row r="279" spans="2:12" ht="21" customHeight="1" x14ac:dyDescent="0.25">
      <c r="B279" s="54">
        <v>273</v>
      </c>
      <c r="C279" s="63" t="s">
        <v>19</v>
      </c>
      <c r="D279" s="63" t="s">
        <v>44</v>
      </c>
      <c r="E279" s="65" t="str">
        <f>+VLOOKUP(F279,Apoyo!$E$2:$F$291,2,0)</f>
        <v>Formato</v>
      </c>
      <c r="F279" s="64" t="s">
        <v>1017</v>
      </c>
      <c r="G279" s="63" t="str">
        <f>+VLOOKUP(F279,Apoyo!$E$2:$G$291,3,0)</f>
        <v>Capacidad_Financiera_Proponentes_Extranjeros</v>
      </c>
      <c r="H279" s="65" t="str">
        <f>+VLOOKUP(F279,Apoyo!$E$2:$H$291,4,0)</f>
        <v>1.0</v>
      </c>
      <c r="I279" s="65" t="str">
        <f>+VLOOKUP(F279,Apoyo!$E$2:$K$291,5,0)</f>
        <v>2017/10</v>
      </c>
      <c r="J279" s="65" t="str">
        <f>+VLOOKUP(F279,Apoyo!$E$2:$K$291,6,0)</f>
        <v>Vigente</v>
      </c>
      <c r="K279" s="67" t="str">
        <f>+VLOOKUP(F279,Apoyo!$E$2:$K$291,7,0)</f>
        <v>https://bit.ly/3kVFaSa</v>
      </c>
      <c r="L279" s="67" t="e">
        <f>+VLOOKUP(H279,Apoyo!$E$2:$K$291,6,0)</f>
        <v>#N/A</v>
      </c>
    </row>
    <row r="280" spans="2:12" ht="21" customHeight="1" x14ac:dyDescent="0.25">
      <c r="B280" s="54">
        <v>274</v>
      </c>
      <c r="C280" s="63" t="s">
        <v>19</v>
      </c>
      <c r="D280" s="63" t="s">
        <v>44</v>
      </c>
      <c r="E280" s="65" t="str">
        <f>+VLOOKUP(F280,Apoyo!$E$2:$F$291,2,0)</f>
        <v>Formato</v>
      </c>
      <c r="F280" s="64" t="s">
        <v>1018</v>
      </c>
      <c r="G280" s="63" t="str">
        <f>+VLOOKUP(F280,Apoyo!$E$2:$G$291,3,0)</f>
        <v>Listado_Documentos_Contratación_Directa_Persona_Natural</v>
      </c>
      <c r="H280" s="65" t="str">
        <f>+VLOOKUP(F280,Apoyo!$E$2:$H$291,4,0)</f>
        <v>2.0</v>
      </c>
      <c r="I280" s="65" t="str">
        <f>+VLOOKUP(F280,Apoyo!$E$2:$K$291,5,0)</f>
        <v>2018/10</v>
      </c>
      <c r="J280" s="65" t="str">
        <f>+VLOOKUP(F280,Apoyo!$E$2:$K$291,6,0)</f>
        <v>Vigente</v>
      </c>
      <c r="K280" s="67" t="str">
        <f>+VLOOKUP(F280,Apoyo!$E$2:$K$291,7,0)</f>
        <v>https://bit.ly/3MZ4kvg</v>
      </c>
      <c r="L280" s="67" t="e">
        <f>+VLOOKUP(H280,Apoyo!$E$2:$K$291,6,0)</f>
        <v>#N/A</v>
      </c>
    </row>
    <row r="281" spans="2:12" ht="21" customHeight="1" x14ac:dyDescent="0.25">
      <c r="B281" s="54">
        <v>275</v>
      </c>
      <c r="C281" s="63" t="s">
        <v>19</v>
      </c>
      <c r="D281" s="63" t="s">
        <v>44</v>
      </c>
      <c r="E281" s="65" t="str">
        <f>+VLOOKUP(F281,Apoyo!$E$2:$F$291,2,0)</f>
        <v>Formato</v>
      </c>
      <c r="F281" s="64" t="s">
        <v>1019</v>
      </c>
      <c r="G281" s="63" t="str">
        <f>+VLOOKUP(F281,Apoyo!$E$2:$G$291,3,0)</f>
        <v>Listado_Documentos_Contratación_Directa_Persona_Jurídica</v>
      </c>
      <c r="H281" s="65" t="str">
        <f>+VLOOKUP(F281,Apoyo!$E$2:$H$291,4,0)</f>
        <v>2.0</v>
      </c>
      <c r="I281" s="65" t="str">
        <f>+VLOOKUP(F281,Apoyo!$E$2:$K$291,5,0)</f>
        <v>2019/02</v>
      </c>
      <c r="J281" s="65" t="str">
        <f>+VLOOKUP(F281,Apoyo!$E$2:$K$291,6,0)</f>
        <v>Vigente</v>
      </c>
      <c r="K281" s="67" t="str">
        <f>+VLOOKUP(F281,Apoyo!$E$2:$K$291,7,0)</f>
        <v>https://bit.ly/3kZYLRe</v>
      </c>
      <c r="L281" s="67" t="e">
        <f>+VLOOKUP(H281,Apoyo!$E$2:$K$291,6,0)</f>
        <v>#N/A</v>
      </c>
    </row>
    <row r="282" spans="2:12" ht="21" customHeight="1" x14ac:dyDescent="0.25">
      <c r="B282" s="54">
        <v>276</v>
      </c>
      <c r="C282" s="63" t="s">
        <v>19</v>
      </c>
      <c r="D282" s="63" t="s">
        <v>44</v>
      </c>
      <c r="E282" s="65" t="str">
        <f>+VLOOKUP(F282,Apoyo!$E$2:$F$291,2,0)</f>
        <v>Formato</v>
      </c>
      <c r="F282" s="64" t="s">
        <v>1020</v>
      </c>
      <c r="G282" s="63" t="str">
        <f>+VLOOKUP(F282,Apoyo!$E$2:$G$291,3,0)</f>
        <v>Listado_Documentos_Invitación_Abierta</v>
      </c>
      <c r="H282" s="65" t="str">
        <f>+VLOOKUP(F282,Apoyo!$E$2:$H$291,4,0)</f>
        <v>2.0</v>
      </c>
      <c r="I282" s="65" t="str">
        <f>+VLOOKUP(F282,Apoyo!$E$2:$K$291,5,0)</f>
        <v>2019/02</v>
      </c>
      <c r="J282" s="65" t="str">
        <f>+VLOOKUP(F282,Apoyo!$E$2:$K$291,6,0)</f>
        <v>Vigente</v>
      </c>
      <c r="K282" s="67" t="str">
        <f>+VLOOKUP(F282,Apoyo!$E$2:$K$291,7,0)</f>
        <v>https://bit.ly/3P9ihZr</v>
      </c>
      <c r="L282" s="67" t="e">
        <f>+VLOOKUP(H282,Apoyo!$E$2:$K$291,6,0)</f>
        <v>#N/A</v>
      </c>
    </row>
    <row r="283" spans="2:12" ht="21" customHeight="1" x14ac:dyDescent="0.25">
      <c r="B283" s="54">
        <v>277</v>
      </c>
      <c r="C283" s="63" t="s">
        <v>19</v>
      </c>
      <c r="D283" s="63" t="s">
        <v>44</v>
      </c>
      <c r="E283" s="65" t="str">
        <f>+VLOOKUP(F283,Apoyo!$E$2:$F$291,2,0)</f>
        <v>Formato</v>
      </c>
      <c r="F283" s="64" t="s">
        <v>1021</v>
      </c>
      <c r="G283" s="63" t="str">
        <f>+VLOOKUP(F283,Apoyo!$E$2:$G$291,3,0)</f>
        <v>Listado_Documentos_Invitación_Cerrada</v>
      </c>
      <c r="H283" s="65" t="str">
        <f>+VLOOKUP(F283,Apoyo!$E$2:$H$291,4,0)</f>
        <v>2.0</v>
      </c>
      <c r="I283" s="65" t="str">
        <f>+VLOOKUP(F283,Apoyo!$E$2:$K$291,5,0)</f>
        <v>2019/02</v>
      </c>
      <c r="J283" s="65" t="str">
        <f>+VLOOKUP(F283,Apoyo!$E$2:$K$291,6,0)</f>
        <v>Vigente</v>
      </c>
      <c r="K283" s="67" t="str">
        <f>+VLOOKUP(F283,Apoyo!$E$2:$K$291,7,0)</f>
        <v>https://bit.ly/3ssdDMp</v>
      </c>
      <c r="L283" s="67" t="e">
        <f>+VLOOKUP(H283,Apoyo!$E$2:$K$291,6,0)</f>
        <v>#N/A</v>
      </c>
    </row>
    <row r="284" spans="2:12" ht="21" customHeight="1" x14ac:dyDescent="0.25">
      <c r="B284" s="54">
        <v>278</v>
      </c>
      <c r="C284" s="63" t="s">
        <v>19</v>
      </c>
      <c r="D284" s="63" t="s">
        <v>44</v>
      </c>
      <c r="E284" s="65" t="str">
        <f>+VLOOKUP(F284,Apoyo!$E$2:$F$291,2,0)</f>
        <v>Formato</v>
      </c>
      <c r="F284" s="64" t="s">
        <v>1022</v>
      </c>
      <c r="G284" s="63" t="str">
        <f>+VLOOKUP(F284,Apoyo!$E$2:$G$291,3,0)</f>
        <v>Listado_Documentos_Convenios</v>
      </c>
      <c r="H284" s="65" t="str">
        <f>+VLOOKUP(F284,Apoyo!$E$2:$H$291,4,0)</f>
        <v>2.0</v>
      </c>
      <c r="I284" s="65" t="str">
        <f>+VLOOKUP(F284,Apoyo!$E$2:$K$291,5,0)</f>
        <v>2019/02</v>
      </c>
      <c r="J284" s="65" t="str">
        <f>+VLOOKUP(F284,Apoyo!$E$2:$K$291,6,0)</f>
        <v>Vigente</v>
      </c>
      <c r="K284" s="67" t="str">
        <f>+VLOOKUP(F284,Apoyo!$E$2:$K$291,7,0)</f>
        <v>https://bit.ly/3l0O4hv</v>
      </c>
      <c r="L284" s="67" t="e">
        <f>+VLOOKUP(H284,Apoyo!$E$2:$K$291,6,0)</f>
        <v>#N/A</v>
      </c>
    </row>
    <row r="285" spans="2:12" ht="21" customHeight="1" x14ac:dyDescent="0.25">
      <c r="B285" s="54">
        <v>279</v>
      </c>
      <c r="C285" s="63" t="s">
        <v>19</v>
      </c>
      <c r="D285" s="63" t="s">
        <v>44</v>
      </c>
      <c r="E285" s="65" t="str">
        <f>+VLOOKUP(F285,Apoyo!$E$2:$F$291,2,0)</f>
        <v>Formato</v>
      </c>
      <c r="F285" s="64" t="s">
        <v>1023</v>
      </c>
      <c r="G285" s="63" t="str">
        <f>+VLOOKUP(F285,Apoyo!$E$2:$G$291,3,0)</f>
        <v>Estudios_Previos_Sector</v>
      </c>
      <c r="H285" s="65" t="str">
        <f>+VLOOKUP(F285,Apoyo!$E$2:$H$291,4,0)</f>
        <v>1.1</v>
      </c>
      <c r="I285" s="65" t="str">
        <f>+VLOOKUP(F285,Apoyo!$E$2:$K$291,5,0)</f>
        <v>2019/06</v>
      </c>
      <c r="J285" s="65" t="str">
        <f>+VLOOKUP(F285,Apoyo!$E$2:$K$291,6,0)</f>
        <v>Vigente</v>
      </c>
      <c r="K285" s="67" t="str">
        <f>+VLOOKUP(F285,Apoyo!$E$2:$K$291,7,0)</f>
        <v>https://bit.ly/3yujsNq</v>
      </c>
      <c r="L285" s="67" t="e">
        <f>+VLOOKUP(H285,Apoyo!$E$2:$K$291,6,0)</f>
        <v>#N/A</v>
      </c>
    </row>
    <row r="286" spans="2:12" ht="21" customHeight="1" x14ac:dyDescent="0.25">
      <c r="B286" s="54">
        <v>280</v>
      </c>
      <c r="C286" s="63" t="s">
        <v>19</v>
      </c>
      <c r="D286" s="63" t="s">
        <v>44</v>
      </c>
      <c r="E286" s="65" t="str">
        <f>+VLOOKUP(F286,Apoyo!$E$2:$F$291,2,0)</f>
        <v>Formato</v>
      </c>
      <c r="F286" s="64" t="s">
        <v>1024</v>
      </c>
      <c r="G286" s="63" t="str">
        <f>+VLOOKUP(F286,Apoyo!$E$2:$G$291,3,0)</f>
        <v>Certificado_Idoneidad_Contratista_verificación_Soportes_HV</v>
      </c>
      <c r="H286" s="65" t="str">
        <f>+VLOOKUP(F286,Apoyo!$E$2:$H$291,4,0)</f>
        <v>1.0</v>
      </c>
      <c r="I286" s="65" t="str">
        <f>+VLOOKUP(F286,Apoyo!$E$2:$K$291,5,0)</f>
        <v>2019/03</v>
      </c>
      <c r="J286" s="65" t="str">
        <f>+VLOOKUP(F286,Apoyo!$E$2:$K$291,6,0)</f>
        <v>Vigente</v>
      </c>
      <c r="K286" s="67" t="str">
        <f>+VLOOKUP(F286,Apoyo!$E$2:$K$291,7,0)</f>
        <v>https://bit.ly/3sp2mfK</v>
      </c>
      <c r="L286" s="67" t="e">
        <f>+VLOOKUP(H286,Apoyo!$E$2:$K$291,6,0)</f>
        <v>#N/A</v>
      </c>
    </row>
    <row r="287" spans="2:12" ht="21" customHeight="1" x14ac:dyDescent="0.25">
      <c r="B287" s="54">
        <v>281</v>
      </c>
      <c r="C287" s="63" t="s">
        <v>19</v>
      </c>
      <c r="D287" s="63" t="s">
        <v>45</v>
      </c>
      <c r="E287" s="65" t="str">
        <f>+VLOOKUP(F287,Apoyo!$E$2:$F$291,2,0)</f>
        <v>Manual</v>
      </c>
      <c r="F287" s="64" t="s">
        <v>1009</v>
      </c>
      <c r="G287" s="63" t="str">
        <f>+VLOOKUP(F287,Apoyo!$E$2:$G$291,3,0)</f>
        <v>Diligenciamiento_Informe_Periódico_Supervisión</v>
      </c>
      <c r="H287" s="41" t="s">
        <v>68</v>
      </c>
      <c r="I287" s="65" t="str">
        <f>+VLOOKUP(H287,Apoyo!H194:K195,2,0)</f>
        <v>2017/02</v>
      </c>
      <c r="J287" s="65" t="str">
        <f>+VLOOKUP(H287,Apoyo!H194:K195,3,0)</f>
        <v>Vigente</v>
      </c>
      <c r="K287" s="66" t="str">
        <f>+IF(J287="Vigente",Apoyo!K195,"Solicitar archivo a Planeación")</f>
        <v>https://bit.ly/3kXQQnF</v>
      </c>
      <c r="L287" s="66"/>
    </row>
    <row r="288" spans="2:12" ht="21" customHeight="1" x14ac:dyDescent="0.25">
      <c r="B288" s="54">
        <v>282</v>
      </c>
      <c r="C288" s="63" t="s">
        <v>19</v>
      </c>
      <c r="D288" s="63" t="s">
        <v>45</v>
      </c>
      <c r="E288" s="65" t="str">
        <f>+VLOOKUP(F288,Apoyo!$E$2:$F$291,2,0)</f>
        <v>Manual</v>
      </c>
      <c r="F288" s="64" t="s">
        <v>1010</v>
      </c>
      <c r="G288" s="63" t="str">
        <f>+VLOOKUP(F288,Apoyo!$E$2:$G$291,3,0)</f>
        <v>Diligenciamiento_Certificado_Cumplimiento_Pago</v>
      </c>
      <c r="H288" s="41" t="s">
        <v>73</v>
      </c>
      <c r="I288" s="65" t="str">
        <f>+VLOOKUP(H288,Apoyo!H196:K196,2,0)</f>
        <v>2017/10</v>
      </c>
      <c r="J288" s="65" t="str">
        <f>+VLOOKUP(H288,Apoyo!H196:K196,3,0)</f>
        <v>Vigente</v>
      </c>
      <c r="K288" s="66" t="str">
        <f>+IF(J288="Vigente",Apoyo!K196,"Solicitar archivo a Planeación")</f>
        <v>https://bit.ly/38mFve1</v>
      </c>
      <c r="L288" s="66"/>
    </row>
    <row r="289" spans="2:12" ht="21" customHeight="1" x14ac:dyDescent="0.25">
      <c r="B289" s="54">
        <v>283</v>
      </c>
      <c r="C289" s="63" t="s">
        <v>19</v>
      </c>
      <c r="D289" s="63" t="s">
        <v>45</v>
      </c>
      <c r="E289" s="65" t="str">
        <f>+VLOOKUP(F289,Apoyo!$E$2:$F$291,2,0)</f>
        <v>Manual</v>
      </c>
      <c r="F289" s="64" t="s">
        <v>1011</v>
      </c>
      <c r="G289" s="63" t="str">
        <f>+VLOOKUP(F289,Apoyo!$E$2:$G$291,3,0)</f>
        <v>Contratos_Descentralizados_Tercerizados</v>
      </c>
      <c r="H289" s="41" t="s">
        <v>80</v>
      </c>
      <c r="I289" s="65" t="str">
        <f>+VLOOKUP(H289,Apoyo!H197:K198,2,0)</f>
        <v>2018/01</v>
      </c>
      <c r="J289" s="65" t="str">
        <f>+VLOOKUP(H289,Apoyo!H197:K198,3,0)</f>
        <v>Vigente</v>
      </c>
      <c r="K289" s="66" t="str">
        <f>+IF(J289="Vigente",Apoyo!K198,"Solicitar archivo a Planeación")</f>
        <v>https://bit.ly/3P8Nuft</v>
      </c>
      <c r="L289" s="66"/>
    </row>
    <row r="290" spans="2:12" ht="21" customHeight="1" x14ac:dyDescent="0.25">
      <c r="B290" s="54">
        <v>284</v>
      </c>
      <c r="C290" s="63" t="s">
        <v>19</v>
      </c>
      <c r="D290" s="63" t="s">
        <v>45</v>
      </c>
      <c r="E290" s="65" t="str">
        <f>+VLOOKUP(F290,Apoyo!$E$2:$F$291,2,0)</f>
        <v>Manual</v>
      </c>
      <c r="F290" s="64" t="s">
        <v>1012</v>
      </c>
      <c r="G290" s="63" t="str">
        <f>+VLOOKUP(F290,Apoyo!$E$2:$G$291,3,0)</f>
        <v>Celebración_Ejecución_Contratos</v>
      </c>
      <c r="H290" s="41" t="s">
        <v>85</v>
      </c>
      <c r="I290" s="65" t="str">
        <f>+VLOOKUP(H290,Apoyo!H199:K201,2,0)</f>
        <v>2018/11</v>
      </c>
      <c r="J290" s="65" t="str">
        <f>+VLOOKUP(H290,Apoyo!H199:K201,3,0)</f>
        <v>Vigente</v>
      </c>
      <c r="K290" s="66" t="str">
        <f>+IF(J290="Vigente",Apoyo!K201,"Solicitar archivo a Planeación")</f>
        <v>https://bit.ly/37w7I1E</v>
      </c>
      <c r="L290" s="66"/>
    </row>
    <row r="291" spans="2:12" ht="21" customHeight="1" x14ac:dyDescent="0.25">
      <c r="B291" s="54">
        <v>285</v>
      </c>
      <c r="C291" s="63" t="s">
        <v>19</v>
      </c>
      <c r="D291" s="63" t="s">
        <v>45</v>
      </c>
      <c r="E291" s="65" t="str">
        <f>+VLOOKUP(F291,Apoyo!$E$2:$F$291,2,0)</f>
        <v>Manual</v>
      </c>
      <c r="F291" s="64" t="s">
        <v>1013</v>
      </c>
      <c r="G291" s="63" t="str">
        <f>+VLOOKUP(F291,Apoyo!$E$2:$G$291,3,0)</f>
        <v>Etapa_Contractual_Funcionamiento</v>
      </c>
      <c r="H291" s="41" t="s">
        <v>80</v>
      </c>
      <c r="I291" s="65" t="str">
        <f>+VLOOKUP(H291,Apoyo!H200:K203,2,0)</f>
        <v>2018/11</v>
      </c>
      <c r="J291" s="65" t="str">
        <f>+VLOOKUP(H291,Apoyo!H200:K203,3,0)</f>
        <v>Vigente</v>
      </c>
      <c r="K291" s="66" t="str">
        <f>+IF(J291="Vigente",Apoyo!K203,"Solicitar archivo a Planeación")</f>
        <v>https://bit.ly/3spTG8S</v>
      </c>
      <c r="L291" s="66"/>
    </row>
    <row r="292" spans="2:12" ht="21" customHeight="1" x14ac:dyDescent="0.25">
      <c r="B292" s="54">
        <v>286</v>
      </c>
      <c r="C292" s="63" t="s">
        <v>19</v>
      </c>
      <c r="D292" s="63" t="s">
        <v>45</v>
      </c>
      <c r="E292" s="65" t="str">
        <f>+VLOOKUP(F292,Apoyo!$E$2:$F$291,2,0)</f>
        <v>Manual</v>
      </c>
      <c r="F292" s="64" t="s">
        <v>1014</v>
      </c>
      <c r="G292" s="63" t="str">
        <f>+VLOOKUP(F292,Apoyo!$E$2:$G$291,3,0)</f>
        <v>Solución_Controversias</v>
      </c>
      <c r="H292" s="41" t="s">
        <v>73</v>
      </c>
      <c r="I292" s="65" t="str">
        <f>+VLOOKUP(H292,Apoyo!H204:K204,2,0)</f>
        <v>2018/01</v>
      </c>
      <c r="J292" s="65" t="str">
        <f>+VLOOKUP(H292,Apoyo!H204:K204,3,0)</f>
        <v>Vigente</v>
      </c>
      <c r="K292" s="66" t="str">
        <f>+IF(J292="Vigente",Apoyo!K204,"Solicitar archivo a Planeación")</f>
        <v>https://bit.ly/3FxvxTi</v>
      </c>
      <c r="L292" s="66"/>
    </row>
    <row r="293" spans="2:12" ht="21" customHeight="1" x14ac:dyDescent="0.25">
      <c r="B293" s="54">
        <v>287</v>
      </c>
      <c r="C293" s="63" t="s">
        <v>19</v>
      </c>
      <c r="D293" s="63" t="s">
        <v>45</v>
      </c>
      <c r="E293" s="65" t="str">
        <f>+VLOOKUP(F293,Apoyo!$E$2:$F$291,2,0)</f>
        <v>Lineamiento</v>
      </c>
      <c r="F293" s="64" t="s">
        <v>1015</v>
      </c>
      <c r="G293" s="63" t="str">
        <f>+VLOOKUP(F293,Apoyo!$E$2:$G$291,3,0)</f>
        <v>Elaboración_Suscripción_Actas_Suspensión_Reinicio</v>
      </c>
      <c r="H293" s="41" t="s">
        <v>68</v>
      </c>
      <c r="I293" s="65" t="str">
        <f>+VLOOKUP(H293,Apoyo!H205:K206,2,0)</f>
        <v>2020/06</v>
      </c>
      <c r="J293" s="65" t="str">
        <f>+VLOOKUP(H293,Apoyo!H205:K206,3,0)</f>
        <v>Vigente</v>
      </c>
      <c r="K293" s="66" t="str">
        <f>+IF(J293="Vigente",Apoyo!K206,"Solicitar archivo a Planeación")</f>
        <v>https://bit.ly/3MeY7eA</v>
      </c>
      <c r="L293" s="66"/>
    </row>
    <row r="294" spans="2:12" ht="21" customHeight="1" x14ac:dyDescent="0.25">
      <c r="B294" s="54">
        <v>288</v>
      </c>
      <c r="C294" s="63" t="s">
        <v>19</v>
      </c>
      <c r="D294" s="63" t="s">
        <v>45</v>
      </c>
      <c r="E294" s="65" t="str">
        <f>+VLOOKUP(F294,Apoyo!$E$2:$F$291,2,0)</f>
        <v>Formato</v>
      </c>
      <c r="F294" s="64" t="s">
        <v>1049</v>
      </c>
      <c r="G294" s="63" t="str">
        <f>+VLOOKUP(F294,Apoyo!$E$2:$G$291,3,0)</f>
        <v>Informe_Periódico_Supervisión_Cumplimiento</v>
      </c>
      <c r="H294" s="65" t="str">
        <f>+VLOOKUP(F294,Apoyo!$E$2:$H$291,4,0)</f>
        <v>2.0</v>
      </c>
      <c r="I294" s="65" t="str">
        <f>+VLOOKUP(F294,Apoyo!$E$2:$K$291,5,0)</f>
        <v>2017/05</v>
      </c>
      <c r="J294" s="65" t="str">
        <f>+VLOOKUP(F294,Apoyo!$E$2:$K$291,6,0)</f>
        <v>Vigente</v>
      </c>
      <c r="K294" s="67" t="str">
        <f>+VLOOKUP(F294,Apoyo!$E$2:$K$291,7,0)</f>
        <v>https://bit.ly/3w0IxxE</v>
      </c>
      <c r="L294" s="67" t="e">
        <f>+VLOOKUP(H294,Apoyo!$E$2:$K$291,6,0)</f>
        <v>#N/A</v>
      </c>
    </row>
    <row r="295" spans="2:12" ht="21" customHeight="1" x14ac:dyDescent="0.25">
      <c r="B295" s="54">
        <v>289</v>
      </c>
      <c r="C295" s="63" t="s">
        <v>19</v>
      </c>
      <c r="D295" s="63" t="s">
        <v>45</v>
      </c>
      <c r="E295" s="65" t="str">
        <f>+VLOOKUP(F295,Apoyo!$E$2:$F$291,2,0)</f>
        <v>Formato</v>
      </c>
      <c r="F295" s="64" t="s">
        <v>1050</v>
      </c>
      <c r="G295" s="63" t="str">
        <f>+VLOOKUP(F295,Apoyo!$E$2:$G$291,3,0)</f>
        <v>Solicitud_Modificación_Contrato</v>
      </c>
      <c r="H295" s="65" t="str">
        <f>+VLOOKUP(F295,Apoyo!$E$2:$H$291,4,0)</f>
        <v>1.1</v>
      </c>
      <c r="I295" s="65" t="str">
        <f>+VLOOKUP(F295,Apoyo!$E$2:$K$291,5,0)</f>
        <v>2019/11</v>
      </c>
      <c r="J295" s="65" t="str">
        <f>+VLOOKUP(F295,Apoyo!$E$2:$K$291,6,0)</f>
        <v>Vigente</v>
      </c>
      <c r="K295" s="67" t="str">
        <f>+VLOOKUP(F295,Apoyo!$E$2:$K$291,7,0)</f>
        <v>https://bit.ly/38jntcK</v>
      </c>
      <c r="L295" s="67" t="e">
        <f>+VLOOKUP(H295,Apoyo!$E$2:$K$291,6,0)</f>
        <v>#N/A</v>
      </c>
    </row>
    <row r="296" spans="2:12" ht="21" customHeight="1" x14ac:dyDescent="0.25">
      <c r="B296" s="54">
        <v>290</v>
      </c>
      <c r="C296" s="63" t="s">
        <v>19</v>
      </c>
      <c r="D296" s="63" t="s">
        <v>45</v>
      </c>
      <c r="E296" s="65" t="str">
        <f>+VLOOKUP(F296,Apoyo!$E$2:$F$291,2,0)</f>
        <v>Formato</v>
      </c>
      <c r="F296" s="64" t="s">
        <v>1051</v>
      </c>
      <c r="G296" s="63" t="str">
        <f>+VLOOKUP(F296,Apoyo!$E$2:$G$291,3,0)</f>
        <v>Acta_Inicio_Ampliación_Suspensión</v>
      </c>
      <c r="H296" s="65" t="str">
        <f>+VLOOKUP(F296,Apoyo!$E$2:$H$291,4,0)</f>
        <v>1.2</v>
      </c>
      <c r="I296" s="65" t="str">
        <f>+VLOOKUP(F296,Apoyo!$E$2:$K$291,5,0)</f>
        <v>2020/06</v>
      </c>
      <c r="J296" s="65" t="str">
        <f>+VLOOKUP(F296,Apoyo!$E$2:$K$291,6,0)</f>
        <v>Vigente</v>
      </c>
      <c r="K296" s="67" t="str">
        <f>+VLOOKUP(F296,Apoyo!$E$2:$K$291,7,0)</f>
        <v>https://bit.ly/37AbMy2</v>
      </c>
      <c r="L296" s="67" t="e">
        <f>+VLOOKUP(H296,Apoyo!$E$2:$K$291,6,0)</f>
        <v>#N/A</v>
      </c>
    </row>
    <row r="297" spans="2:12" ht="21" customHeight="1" x14ac:dyDescent="0.25">
      <c r="B297" s="54">
        <v>291</v>
      </c>
      <c r="C297" s="63" t="s">
        <v>19</v>
      </c>
      <c r="D297" s="63" t="s">
        <v>45</v>
      </c>
      <c r="E297" s="65" t="str">
        <f>+VLOOKUP(F297,Apoyo!$E$2:$F$291,2,0)</f>
        <v>Formato</v>
      </c>
      <c r="F297" s="64" t="s">
        <v>1052</v>
      </c>
      <c r="G297" s="63" t="str">
        <f>+VLOOKUP(F297,Apoyo!$E$2:$G$291,3,0)</f>
        <v>Acta_Reinicio_Contrato</v>
      </c>
      <c r="H297" s="65" t="str">
        <f>+VLOOKUP(F297,Apoyo!$E$2:$H$291,4,0)</f>
        <v>1.2</v>
      </c>
      <c r="I297" s="65" t="str">
        <f>+VLOOKUP(F297,Apoyo!$E$2:$K$291,5,0)</f>
        <v>2020/06</v>
      </c>
      <c r="J297" s="65" t="str">
        <f>+VLOOKUP(F297,Apoyo!$E$2:$K$291,6,0)</f>
        <v>Vigente</v>
      </c>
      <c r="K297" s="67" t="str">
        <f>+VLOOKUP(F297,Apoyo!$E$2:$K$291,7,0)</f>
        <v>https://bit.ly/3yzVBLY</v>
      </c>
      <c r="L297" s="67" t="e">
        <f>+VLOOKUP(H297,Apoyo!$E$2:$K$291,6,0)</f>
        <v>#N/A</v>
      </c>
    </row>
    <row r="298" spans="2:12" ht="21" customHeight="1" x14ac:dyDescent="0.25">
      <c r="B298" s="54">
        <v>292</v>
      </c>
      <c r="C298" s="63" t="s">
        <v>19</v>
      </c>
      <c r="D298" s="63" t="s">
        <v>45</v>
      </c>
      <c r="E298" s="65" t="str">
        <f>+VLOOKUP(F298,Apoyo!$E$2:$F$291,2,0)</f>
        <v>Formato</v>
      </c>
      <c r="F298" s="64" t="s">
        <v>1053</v>
      </c>
      <c r="G298" s="63" t="str">
        <f>+VLOOKUP(F298,Apoyo!$E$2:$G$291,3,0)</f>
        <v>Acta_Suspensión_Contrato</v>
      </c>
      <c r="H298" s="65" t="str">
        <f>+VLOOKUP(F298,Apoyo!$E$2:$H$291,4,0)</f>
        <v>1.0</v>
      </c>
      <c r="I298" s="65" t="str">
        <f>+VLOOKUP(F298,Apoyo!$E$2:$K$291,5,0)</f>
        <v>2020/03</v>
      </c>
      <c r="J298" s="65" t="str">
        <f>+VLOOKUP(F298,Apoyo!$E$2:$K$291,6,0)</f>
        <v>Vigente</v>
      </c>
      <c r="K298" s="67" t="str">
        <f>+VLOOKUP(F298,Apoyo!$E$2:$K$291,7,0)</f>
        <v>https://bit.ly/39ecJww</v>
      </c>
      <c r="L298" s="67" t="e">
        <f>+VLOOKUP(H298,Apoyo!$E$2:$K$291,6,0)</f>
        <v>#N/A</v>
      </c>
    </row>
    <row r="299" spans="2:12" ht="21" customHeight="1" x14ac:dyDescent="0.25">
      <c r="B299" s="54">
        <v>293</v>
      </c>
      <c r="C299" s="63" t="s">
        <v>19</v>
      </c>
      <c r="D299" s="63" t="s">
        <v>46</v>
      </c>
      <c r="E299" s="65" t="str">
        <f>+VLOOKUP(F299,Apoyo!$E$2:$F$291,2,0)</f>
        <v>Manual</v>
      </c>
      <c r="F299" s="64" t="s">
        <v>1102</v>
      </c>
      <c r="G299" s="63" t="str">
        <f>+VLOOKUP(F299,Apoyo!$E$2:$G$291,3,0)</f>
        <v>Liquidación_Contratos</v>
      </c>
      <c r="H299" s="41" t="s">
        <v>68</v>
      </c>
      <c r="I299" s="65" t="str">
        <f>+VLOOKUP(H299,Apoyo!H212:K213,2,0)</f>
        <v>2018/03</v>
      </c>
      <c r="J299" s="65" t="str">
        <f>+VLOOKUP(H299,Apoyo!H212:K213,3,0)</f>
        <v>Vigente</v>
      </c>
      <c r="K299" s="66" t="str">
        <f>+IF(J299="Vigente",Apoyo!K213,"Solicitar archivo a Planeación")</f>
        <v>https://bit.ly/3spOHp1</v>
      </c>
      <c r="L299" s="66"/>
    </row>
    <row r="300" spans="2:12" ht="21" customHeight="1" x14ac:dyDescent="0.25">
      <c r="B300" s="54">
        <v>294</v>
      </c>
      <c r="C300" s="63" t="s">
        <v>19</v>
      </c>
      <c r="D300" s="63" t="s">
        <v>46</v>
      </c>
      <c r="E300" s="65" t="str">
        <f>+VLOOKUP(F300,Apoyo!$E$2:$F$291,2,0)</f>
        <v>Formato</v>
      </c>
      <c r="F300" s="64" t="s">
        <v>1061</v>
      </c>
      <c r="G300" s="63" t="str">
        <f>+VLOOKUP(F300,Apoyo!$E$2:$G$291,3,0)</f>
        <v>Liquidación_Bilateral</v>
      </c>
      <c r="H300" s="65" t="str">
        <f>+VLOOKUP(F300,Apoyo!$E$2:$H$291,4,0)</f>
        <v>2.0</v>
      </c>
      <c r="I300" s="65" t="str">
        <f>+VLOOKUP(F300,Apoyo!$E$2:$K$291,5,0)</f>
        <v>2019/08</v>
      </c>
      <c r="J300" s="65" t="str">
        <f>+VLOOKUP(F300,Apoyo!$E$2:$K$291,6,0)</f>
        <v>Vigente</v>
      </c>
      <c r="K300" s="67" t="str">
        <f>+VLOOKUP(F300,Apoyo!$E$2:$K$291,7,0)</f>
        <v>https://bit.ly/3wlYpcS</v>
      </c>
      <c r="L300" s="67" t="e">
        <f>+VLOOKUP(H300,Apoyo!$E$2:$K$291,6,0)</f>
        <v>#N/A</v>
      </c>
    </row>
    <row r="301" spans="2:12" ht="21" customHeight="1" x14ac:dyDescent="0.25">
      <c r="B301" s="54">
        <v>295</v>
      </c>
      <c r="C301" s="63" t="s">
        <v>19</v>
      </c>
      <c r="D301" s="63" t="s">
        <v>46</v>
      </c>
      <c r="E301" s="65" t="str">
        <f>+VLOOKUP(F301,Apoyo!$E$2:$F$291,2,0)</f>
        <v>Formato</v>
      </c>
      <c r="F301" s="64" t="s">
        <v>1063</v>
      </c>
      <c r="G301" s="63" t="str">
        <f>+VLOOKUP(F301,Apoyo!$E$2:$G$291,3,0)</f>
        <v>Liquidación_Contratos_Consultoría_Persona_Natural</v>
      </c>
      <c r="H301" s="65" t="str">
        <f>+VLOOKUP(F301,Apoyo!$E$2:$H$291,4,0)</f>
        <v>1.0</v>
      </c>
      <c r="I301" s="65" t="str">
        <f>+VLOOKUP(F301,Apoyo!$E$2:$K$291,5,0)</f>
        <v>2020/01</v>
      </c>
      <c r="J301" s="65" t="str">
        <f>+VLOOKUP(F301,Apoyo!$E$2:$K$291,6,0)</f>
        <v>Vigente</v>
      </c>
      <c r="K301" s="67" t="str">
        <f>+VLOOKUP(F301,Apoyo!$E$2:$K$291,7,0)</f>
        <v>https://bit.ly/3L31qUZ</v>
      </c>
      <c r="L301" s="67" t="e">
        <f>+VLOOKUP(H301,Apoyo!$E$2:$K$291,6,0)</f>
        <v>#N/A</v>
      </c>
    </row>
    <row r="302" spans="2:12" ht="21" customHeight="1" x14ac:dyDescent="0.25">
      <c r="B302" s="54">
        <v>296</v>
      </c>
      <c r="C302" s="63" t="s">
        <v>19</v>
      </c>
      <c r="D302" s="63" t="s">
        <v>46</v>
      </c>
      <c r="E302" s="65" t="str">
        <f>+VLOOKUP(F302,Apoyo!$E$2:$F$291,2,0)</f>
        <v>Formato</v>
      </c>
      <c r="F302" s="64" t="s">
        <v>1064</v>
      </c>
      <c r="G302" s="63" t="str">
        <f>+VLOOKUP(F302,Apoyo!$E$2:$G$291,3,0)</f>
        <v>Liquidación_Contratos_Prestación_Servicios_Apoyo_Supervisión</v>
      </c>
      <c r="H302" s="65" t="str">
        <f>+VLOOKUP(F302,Apoyo!$E$2:$H$291,4,0)</f>
        <v>1.0</v>
      </c>
      <c r="I302" s="65" t="str">
        <f>+VLOOKUP(F302,Apoyo!$E$2:$K$291,5,0)</f>
        <v>2020/01</v>
      </c>
      <c r="J302" s="65" t="str">
        <f>+VLOOKUP(F302,Apoyo!$E$2:$K$291,6,0)</f>
        <v>Vigente</v>
      </c>
      <c r="K302" s="67" t="str">
        <f>+VLOOKUP(F302,Apoyo!$E$2:$K$291,7,0)</f>
        <v>https://bit.ly/3P92pGp</v>
      </c>
      <c r="L302" s="67" t="e">
        <f>+VLOOKUP(H302,Apoyo!$E$2:$K$291,6,0)</f>
        <v>#N/A</v>
      </c>
    </row>
    <row r="303" spans="2:12" ht="21" customHeight="1" x14ac:dyDescent="0.25">
      <c r="B303" s="54">
        <v>297</v>
      </c>
      <c r="C303" s="63" t="s">
        <v>19</v>
      </c>
      <c r="D303" s="63" t="s">
        <v>46</v>
      </c>
      <c r="E303" s="65" t="str">
        <f>+VLOOKUP(F303,Apoyo!$E$2:$F$291,2,0)</f>
        <v>Formato</v>
      </c>
      <c r="F303" s="64" t="s">
        <v>1065</v>
      </c>
      <c r="G303" s="63" t="str">
        <f>+VLOOKUP(F303,Apoyo!$E$2:$G$291,3,0)</f>
        <v>Liquidación_Parcial_Bilateral</v>
      </c>
      <c r="H303" s="65" t="str">
        <f>+VLOOKUP(F303,Apoyo!$E$2:$H$291,4,0)</f>
        <v>1.0</v>
      </c>
      <c r="I303" s="65" t="str">
        <f>+VLOOKUP(F303,Apoyo!$E$2:$K$291,5,0)</f>
        <v>2020/03</v>
      </c>
      <c r="J303" s="65" t="str">
        <f>+VLOOKUP(F303,Apoyo!$E$2:$K$291,6,0)</f>
        <v>Vigente</v>
      </c>
      <c r="K303" s="67" t="str">
        <f>+VLOOKUP(F303,Apoyo!$E$2:$K$291,7,0)</f>
        <v>https://bit.ly/3wdagtU</v>
      </c>
      <c r="L303" s="67" t="e">
        <f>+VLOOKUP(H303,Apoyo!$E$2:$K$291,6,0)</f>
        <v>#N/A</v>
      </c>
    </row>
    <row r="304" spans="2:12" ht="21" customHeight="1" x14ac:dyDescent="0.25">
      <c r="B304" s="54">
        <v>298</v>
      </c>
      <c r="C304" s="63" t="s">
        <v>19</v>
      </c>
      <c r="D304" s="63" t="s">
        <v>46</v>
      </c>
      <c r="E304" s="65" t="str">
        <f>+VLOOKUP(F304,Apoyo!$E$2:$F$291,2,0)</f>
        <v>Formato</v>
      </c>
      <c r="F304" s="64" t="s">
        <v>1066</v>
      </c>
      <c r="G304" s="63" t="str">
        <f>+VLOOKUP(F304,Apoyo!$E$2:$G$291,3,0)</f>
        <v>Liquidación_Parcial_Derivados_Contratos_Obra</v>
      </c>
      <c r="H304" s="65" t="str">
        <f>+VLOOKUP(F304,Apoyo!$E$2:$H$291,4,0)</f>
        <v>1.0</v>
      </c>
      <c r="I304" s="65" t="str">
        <f>+VLOOKUP(F304,Apoyo!$E$2:$K$291,5,0)</f>
        <v>2020/03</v>
      </c>
      <c r="J304" s="65" t="str">
        <f>+VLOOKUP(F304,Apoyo!$E$2:$K$291,6,0)</f>
        <v>Vigente</v>
      </c>
      <c r="K304" s="67" t="str">
        <f>+VLOOKUP(F304,Apoyo!$E$2:$K$291,7,0)</f>
        <v>https://bit.ly/37Acpro</v>
      </c>
      <c r="L304" s="67" t="e">
        <f>+VLOOKUP(H304,Apoyo!$E$2:$K$291,6,0)</f>
        <v>#N/A</v>
      </c>
    </row>
    <row r="305" spans="2:12" ht="21" customHeight="1" x14ac:dyDescent="0.25">
      <c r="B305" s="54">
        <v>299</v>
      </c>
      <c r="C305" s="63" t="s">
        <v>1310</v>
      </c>
      <c r="D305" s="63" t="s">
        <v>47</v>
      </c>
      <c r="E305" s="65" t="str">
        <f>+VLOOKUP(F305,Apoyo!$E$2:$F$291,2,0)</f>
        <v>Política</v>
      </c>
      <c r="F305" s="64" t="s">
        <v>1109</v>
      </c>
      <c r="G305" s="63" t="str">
        <f>+VLOOKUP(F305,Apoyo!$E$2:$G$291,3,0)</f>
        <v>Gestión_Documental</v>
      </c>
      <c r="H305" s="41" t="s">
        <v>73</v>
      </c>
      <c r="I305" s="65" t="str">
        <f>+VLOOKUP(H305,Apoyo!H219:K219,2,0)</f>
        <v>2020/09</v>
      </c>
      <c r="J305" s="65" t="str">
        <f>+VLOOKUP(H305,Apoyo!H219:K219,3,0)</f>
        <v>Vigente</v>
      </c>
      <c r="K305" s="66" t="str">
        <f>+IF(J305="Vigente",Apoyo!K219,"Solicitar archivo a Planeación")</f>
        <v>https://bit.ly/3w0Feq8</v>
      </c>
      <c r="L305" s="66"/>
    </row>
    <row r="306" spans="2:12" ht="21" customHeight="1" x14ac:dyDescent="0.25">
      <c r="B306" s="54">
        <v>300</v>
      </c>
      <c r="C306" s="63" t="s">
        <v>1310</v>
      </c>
      <c r="D306" s="63" t="s">
        <v>47</v>
      </c>
      <c r="E306" s="65" t="str">
        <f>+VLOOKUP(F306,Apoyo!$E$2:$F$291,2,0)</f>
        <v>Política</v>
      </c>
      <c r="F306" s="64" t="s">
        <v>1110</v>
      </c>
      <c r="G306" s="63" t="str">
        <f>+VLOOKUP(F306,Apoyo!$E$2:$G$291,3,0)</f>
        <v>Gestión_Documentos_Electrónicos_Archivo</v>
      </c>
      <c r="H306" s="41" t="s">
        <v>73</v>
      </c>
      <c r="I306" s="65" t="str">
        <f>+VLOOKUP(H306,Apoyo!H220:K220,2,0)</f>
        <v>2022/02</v>
      </c>
      <c r="J306" s="65" t="str">
        <f>+VLOOKUP(H306,Apoyo!H220:K220,3,0)</f>
        <v>Vigente</v>
      </c>
      <c r="K306" s="66" t="str">
        <f>+IF(J306="Vigente",Apoyo!K220,"Solicitar archivo a Planeación")</f>
        <v>https://bit.ly/37x0R86</v>
      </c>
      <c r="L306" s="66"/>
    </row>
    <row r="307" spans="2:12" ht="21" customHeight="1" x14ac:dyDescent="0.25">
      <c r="B307" s="54">
        <v>301</v>
      </c>
      <c r="C307" s="63" t="s">
        <v>1310</v>
      </c>
      <c r="D307" s="63" t="s">
        <v>47</v>
      </c>
      <c r="E307" s="65" t="str">
        <f>+VLOOKUP(F307,Apoyo!$E$2:$F$291,2,0)</f>
        <v>Manual</v>
      </c>
      <c r="F307" s="64" t="s">
        <v>1113</v>
      </c>
      <c r="G307" s="63" t="str">
        <f>+VLOOKUP(F307,Apoyo!$E$2:$G$291,3,0)</f>
        <v>Archivo_Correspondencia</v>
      </c>
      <c r="H307" s="41" t="s">
        <v>73</v>
      </c>
      <c r="I307" s="65" t="str">
        <f>+VLOOKUP(H307,Apoyo!H221:K221,2,0)</f>
        <v>2017/10</v>
      </c>
      <c r="J307" s="65" t="str">
        <f>+VLOOKUP(H307,Apoyo!H221:K221,3,0)</f>
        <v>Vigente</v>
      </c>
      <c r="K307" s="66" t="str">
        <f>+IF(J307="Vigente",Apoyo!K221,"Solicitar archivo a Planeación")</f>
        <v>https://bit.ly/3L1VGe4</v>
      </c>
      <c r="L307" s="66"/>
    </row>
    <row r="308" spans="2:12" ht="21" customHeight="1" x14ac:dyDescent="0.25">
      <c r="B308" s="54">
        <v>302</v>
      </c>
      <c r="C308" s="63" t="s">
        <v>1310</v>
      </c>
      <c r="D308" s="63" t="s">
        <v>47</v>
      </c>
      <c r="E308" s="65" t="str">
        <f>+VLOOKUP(F308,Apoyo!$E$2:$F$291,2,0)</f>
        <v>Manual</v>
      </c>
      <c r="F308" s="64" t="s">
        <v>1137</v>
      </c>
      <c r="G308" s="63" t="str">
        <f>+VLOOKUP(F308,Apoyo!$E$2:$G$291,3,0)</f>
        <v>Ordenación_Contratos_Estatales</v>
      </c>
      <c r="H308" s="41" t="s">
        <v>73</v>
      </c>
      <c r="I308" s="65" t="str">
        <f>+VLOOKUP(H308,Apoyo!H222:K222,2,0)</f>
        <v>2019/08</v>
      </c>
      <c r="J308" s="65" t="str">
        <f>+VLOOKUP(H308,Apoyo!H222:K222,3,0)</f>
        <v>Vigente</v>
      </c>
      <c r="K308" s="66" t="str">
        <f>+IF(J308="Vigente",Apoyo!K222,"Solicitar archivo a Planeación")</f>
        <v>https://bit.ly/3sn5dpC</v>
      </c>
      <c r="L308" s="66"/>
    </row>
    <row r="309" spans="2:12" ht="21" customHeight="1" x14ac:dyDescent="0.25">
      <c r="B309" s="54">
        <v>303</v>
      </c>
      <c r="C309" s="63" t="s">
        <v>1310</v>
      </c>
      <c r="D309" s="63" t="s">
        <v>47</v>
      </c>
      <c r="E309" s="65" t="str">
        <f>+VLOOKUP(F309,Apoyo!$E$2:$F$291,2,0)</f>
        <v>Manual</v>
      </c>
      <c r="F309" s="64" t="s">
        <v>1138</v>
      </c>
      <c r="G309" s="63" t="str">
        <f>+VLOOKUP(F309,Apoyo!$E$2:$G$291,3,0)</f>
        <v>Ordenación_Historias_Laborales</v>
      </c>
      <c r="H309" s="41" t="s">
        <v>73</v>
      </c>
      <c r="I309" s="65" t="str">
        <f>+VLOOKUP(H309,Apoyo!H223:K223,2,0)</f>
        <v>2019/08</v>
      </c>
      <c r="J309" s="65" t="str">
        <f>+VLOOKUP(H309,Apoyo!H223:K223,3,0)</f>
        <v>Vigente</v>
      </c>
      <c r="K309" s="66" t="str">
        <f>+IF(J309="Vigente",Apoyo!K223,"Solicitar archivo a Planeación")</f>
        <v>https://bit.ly/3L092HN</v>
      </c>
      <c r="L309" s="66"/>
    </row>
    <row r="310" spans="2:12" ht="21" customHeight="1" x14ac:dyDescent="0.25">
      <c r="B310" s="54">
        <v>304</v>
      </c>
      <c r="C310" s="63" t="s">
        <v>1310</v>
      </c>
      <c r="D310" s="63" t="s">
        <v>47</v>
      </c>
      <c r="E310" s="65" t="str">
        <f>+VLOOKUP(F310,Apoyo!$E$2:$F$291,2,0)</f>
        <v>Manual</v>
      </c>
      <c r="F310" s="64" t="s">
        <v>1114</v>
      </c>
      <c r="G310" s="63" t="str">
        <f>+VLOOKUP(F310,Apoyo!$E$2:$G$291,3,0)</f>
        <v>Sistema_Integrado_Conservación</v>
      </c>
      <c r="H310" s="41" t="s">
        <v>73</v>
      </c>
      <c r="I310" s="65" t="str">
        <f>+VLOOKUP(H310,Apoyo!H224:K224,2,0)</f>
        <v>2019/09</v>
      </c>
      <c r="J310" s="65" t="str">
        <f>+VLOOKUP(H310,Apoyo!H224:K224,3,0)</f>
        <v>Vigente</v>
      </c>
      <c r="K310" s="66" t="str">
        <f>+IF(J310="Vigente",Apoyo!K224,"Solicitar archivo a Planeación")</f>
        <v>https://bit.ly/3KWTYup</v>
      </c>
      <c r="L310" s="66"/>
    </row>
    <row r="311" spans="2:12" ht="21" customHeight="1" x14ac:dyDescent="0.25">
      <c r="B311" s="54">
        <v>305</v>
      </c>
      <c r="C311" s="63" t="s">
        <v>1310</v>
      </c>
      <c r="D311" s="63" t="s">
        <v>47</v>
      </c>
      <c r="E311" s="65" t="str">
        <f>+VLOOKUP(F311,Apoyo!$E$2:$F$291,2,0)</f>
        <v>Manual</v>
      </c>
      <c r="F311" s="64" t="s">
        <v>1115</v>
      </c>
      <c r="G311" s="63" t="str">
        <f>+VLOOKUP(F311,Apoyo!$E$2:$G$291,3,0)</f>
        <v>Programa_Gestión_Documental</v>
      </c>
      <c r="H311" s="41" t="s">
        <v>73</v>
      </c>
      <c r="I311" s="65" t="str">
        <f>+VLOOKUP(H311,Apoyo!H225:K225,2,0)</f>
        <v>2019/09</v>
      </c>
      <c r="J311" s="65" t="str">
        <f>+VLOOKUP(H311,Apoyo!H225:K225,3,0)</f>
        <v>Vigente</v>
      </c>
      <c r="K311" s="66" t="str">
        <f>+IF(J311="Vigente",Apoyo!K225,"Solicitar archivo a Planeación")</f>
        <v>https://bit.ly/3kYM3m4</v>
      </c>
      <c r="L311" s="66"/>
    </row>
    <row r="312" spans="2:12" ht="21" customHeight="1" x14ac:dyDescent="0.25">
      <c r="B312" s="54">
        <v>306</v>
      </c>
      <c r="C312" s="63" t="s">
        <v>1310</v>
      </c>
      <c r="D312" s="63" t="s">
        <v>47</v>
      </c>
      <c r="E312" s="65" t="str">
        <f>+VLOOKUP(F312,Apoyo!$E$2:$F$291,2,0)</f>
        <v>Manual</v>
      </c>
      <c r="F312" s="64" t="s">
        <v>1116</v>
      </c>
      <c r="G312" s="63" t="str">
        <f>+VLOOKUP(F312,Apoyo!$E$2:$G$291,3,0)</f>
        <v>Modelo_Requisitos_Sistema_Gestión_Documentos_Electrónicos_MOREQ</v>
      </c>
      <c r="H312" s="41" t="s">
        <v>73</v>
      </c>
      <c r="I312" s="65" t="str">
        <f>+VLOOKUP(H312,Apoyo!H226:K226,2,0)</f>
        <v>2022/02</v>
      </c>
      <c r="J312" s="65" t="str">
        <f>+VLOOKUP(H312,Apoyo!H226:K226,3,0)</f>
        <v>Vigente</v>
      </c>
      <c r="K312" s="66" t="str">
        <f>+IF(J312="Vigente",Apoyo!K226,"Solicitar archivo a Planeación")</f>
        <v>https://bit.ly/3Pa0yB7</v>
      </c>
      <c r="L312" s="66"/>
    </row>
    <row r="313" spans="2:12" ht="21" customHeight="1" x14ac:dyDescent="0.25">
      <c r="B313" s="54">
        <v>307</v>
      </c>
      <c r="C313" s="63" t="s">
        <v>1310</v>
      </c>
      <c r="D313" s="63" t="s">
        <v>47</v>
      </c>
      <c r="E313" s="65" t="str">
        <f>+VLOOKUP(F313,Apoyo!$E$2:$F$291,2,0)</f>
        <v>Guía</v>
      </c>
      <c r="F313" s="64" t="s">
        <v>1121</v>
      </c>
      <c r="G313" s="63" t="str">
        <f>+VLOOKUP(F313,Apoyo!$E$2:$G$291,3,0)</f>
        <v>Organización_Transferencia_Documentos_Físicos_TRD</v>
      </c>
      <c r="H313" s="41" t="s">
        <v>73</v>
      </c>
      <c r="I313" s="65" t="str">
        <f>+VLOOKUP(H313,Apoyo!H227:K227,2,0)</f>
        <v>2022/03</v>
      </c>
      <c r="J313" s="65" t="str">
        <f>+VLOOKUP(H313,Apoyo!H227:K227,3,0)</f>
        <v>Vigente</v>
      </c>
      <c r="K313" s="66" t="str">
        <f>+IF(J313="Vigente",Apoyo!K227,"Solicitar archivo a Planeación")</f>
        <v>https://bit.ly/3PbHC57</v>
      </c>
      <c r="L313" s="66"/>
    </row>
    <row r="314" spans="2:12" ht="21" customHeight="1" x14ac:dyDescent="0.25">
      <c r="B314" s="54">
        <v>308</v>
      </c>
      <c r="C314" s="63" t="s">
        <v>1310</v>
      </c>
      <c r="D314" s="63" t="s">
        <v>47</v>
      </c>
      <c r="E314" s="65" t="str">
        <f>+VLOOKUP(F314,Apoyo!$E$2:$F$291,2,0)</f>
        <v>Guía</v>
      </c>
      <c r="F314" s="64" t="s">
        <v>1123</v>
      </c>
      <c r="G314" s="63" t="str">
        <f>+VLOOKUP(F314,Apoyo!$E$2:$G$291,3,0)</f>
        <v>Organización_Transferencia_Documentos_Electrónicos_TRD</v>
      </c>
      <c r="H314" s="41" t="s">
        <v>73</v>
      </c>
      <c r="I314" s="65" t="str">
        <f>+VLOOKUP(H314,Apoyo!H228:K228,2,0)</f>
        <v>2022/03</v>
      </c>
      <c r="J314" s="65" t="str">
        <f>+VLOOKUP(H314,Apoyo!H228:K228,3,0)</f>
        <v>Vigente</v>
      </c>
      <c r="K314" s="66" t="str">
        <f>+IF(J314="Vigente",Apoyo!K228,"Solicitar archivo a Planeación")</f>
        <v>https://bit.ly/3sOlq7J</v>
      </c>
      <c r="L314" s="66"/>
    </row>
    <row r="315" spans="2:12" ht="21" customHeight="1" x14ac:dyDescent="0.25">
      <c r="B315" s="54">
        <v>309</v>
      </c>
      <c r="C315" s="63" t="s">
        <v>1310</v>
      </c>
      <c r="D315" s="63" t="s">
        <v>47</v>
      </c>
      <c r="E315" s="65" t="str">
        <f>+VLOOKUP(F315,Apoyo!$E$2:$F$291,2,0)</f>
        <v>Formato</v>
      </c>
      <c r="F315" s="64" t="s">
        <v>1125</v>
      </c>
      <c r="G315" s="63" t="str">
        <f>+VLOOKUP(F315,Apoyo!$E$2:$G$291,3,0)</f>
        <v>Formato_Único_Inventario_Documental</v>
      </c>
      <c r="H315" s="65" t="str">
        <f>+VLOOKUP(F315,Apoyo!$E$2:$H$291,4,0)</f>
        <v>3.0</v>
      </c>
      <c r="I315" s="65" t="str">
        <f>+VLOOKUP(F315,Apoyo!$E$2:$K$291,5,0)</f>
        <v>2022/05</v>
      </c>
      <c r="J315" s="65" t="str">
        <f>+VLOOKUP(F315,Apoyo!$E$2:$K$291,6,0)</f>
        <v>Vigente</v>
      </c>
      <c r="K315" s="67" t="str">
        <f>+VLOOKUP(F315,Apoyo!$E$2:$K$291,7,0)</f>
        <v>https://bit.ly/3wzs9Ds</v>
      </c>
      <c r="L315" s="67" t="e">
        <f>+VLOOKUP(H315,Apoyo!$E$2:$K$291,6,0)</f>
        <v>#N/A</v>
      </c>
    </row>
    <row r="316" spans="2:12" ht="21" customHeight="1" x14ac:dyDescent="0.25">
      <c r="B316" s="54">
        <v>310</v>
      </c>
      <c r="C316" s="63" t="s">
        <v>1310</v>
      </c>
      <c r="D316" s="63" t="s">
        <v>47</v>
      </c>
      <c r="E316" s="65" t="str">
        <f>+VLOOKUP(F316,Apoyo!$E$2:$F$291,2,0)</f>
        <v>Formato</v>
      </c>
      <c r="F316" s="64" t="s">
        <v>1126</v>
      </c>
      <c r="G316" s="63" t="str">
        <f>+VLOOKUP(F316,Apoyo!$E$2:$G$291,3,0)</f>
        <v>Testigo_Documental</v>
      </c>
      <c r="H316" s="65" t="str">
        <f>+VLOOKUP(F316,Apoyo!$E$2:$H$291,4,0)</f>
        <v>1.1</v>
      </c>
      <c r="I316" s="65" t="str">
        <f>+VLOOKUP(F316,Apoyo!$E$2:$K$291,5,0)</f>
        <v>2021/08</v>
      </c>
      <c r="J316" s="65" t="str">
        <f>+VLOOKUP(F316,Apoyo!$E$2:$K$291,6,0)</f>
        <v>Vigente</v>
      </c>
      <c r="K316" s="67" t="str">
        <f>+VLOOKUP(F316,Apoyo!$E$2:$K$291,7,0)</f>
        <v>https://bit.ly/3sOlNPF</v>
      </c>
      <c r="L316" s="67" t="e">
        <f>+VLOOKUP(H316,Apoyo!$E$2:$K$291,6,0)</f>
        <v>#N/A</v>
      </c>
    </row>
    <row r="317" spans="2:12" ht="21" customHeight="1" x14ac:dyDescent="0.25">
      <c r="B317" s="54">
        <v>311</v>
      </c>
      <c r="C317" s="63" t="s">
        <v>1310</v>
      </c>
      <c r="D317" s="63" t="s">
        <v>47</v>
      </c>
      <c r="E317" s="65" t="str">
        <f>+VLOOKUP(F317,Apoyo!$E$2:$F$291,2,0)</f>
        <v>Formato</v>
      </c>
      <c r="F317" s="64" t="s">
        <v>1127</v>
      </c>
      <c r="G317" s="63" t="str">
        <f>+VLOOKUP(F317,Apoyo!$E$2:$G$291,3,0)</f>
        <v>Planilla_Entrega_Radicados</v>
      </c>
      <c r="H317" s="65" t="str">
        <f>+VLOOKUP(F317,Apoyo!$E$2:$H$291,4,0)</f>
        <v>1.0</v>
      </c>
      <c r="I317" s="65" t="str">
        <f>+VLOOKUP(F317,Apoyo!$E$2:$K$291,5,0)</f>
        <v>2019/08</v>
      </c>
      <c r="J317" s="65" t="str">
        <f>+VLOOKUP(F317,Apoyo!$E$2:$K$291,6,0)</f>
        <v>Vigente</v>
      </c>
      <c r="K317" s="67" t="str">
        <f>+VLOOKUP(F317,Apoyo!$E$2:$K$291,7,0)</f>
        <v>https://bit.ly/3wiOvcj</v>
      </c>
      <c r="L317" s="67" t="e">
        <f>+VLOOKUP(H317,Apoyo!$E$2:$K$291,6,0)</f>
        <v>#N/A</v>
      </c>
    </row>
    <row r="318" spans="2:12" ht="21" customHeight="1" x14ac:dyDescent="0.25">
      <c r="B318" s="54">
        <v>312</v>
      </c>
      <c r="C318" s="63" t="s">
        <v>1310</v>
      </c>
      <c r="D318" s="63" t="s">
        <v>47</v>
      </c>
      <c r="E318" s="65" t="str">
        <f>+VLOOKUP(F318,Apoyo!$E$2:$F$291,2,0)</f>
        <v>Formato</v>
      </c>
      <c r="F318" s="64" t="s">
        <v>1128</v>
      </c>
      <c r="G318" s="63" t="str">
        <f>+VLOOKUP(F318,Apoyo!$E$2:$G$291,3,0)</f>
        <v>Planilla_Entrega_Radicados_Entes_Control</v>
      </c>
      <c r="H318" s="65" t="str">
        <f>+VLOOKUP(F318,Apoyo!$E$2:$H$291,4,0)</f>
        <v>1.0</v>
      </c>
      <c r="I318" s="65" t="str">
        <f>+VLOOKUP(F318,Apoyo!$E$2:$K$291,5,0)</f>
        <v>2019/08</v>
      </c>
      <c r="J318" s="65" t="str">
        <f>+VLOOKUP(F318,Apoyo!$E$2:$K$291,6,0)</f>
        <v>Vigente</v>
      </c>
      <c r="K318" s="67" t="str">
        <f>+VLOOKUP(F318,Apoyo!$E$2:$K$291,7,0)</f>
        <v>https://bit.ly/3LfWzA5</v>
      </c>
      <c r="L318" s="67" t="e">
        <f>+VLOOKUP(H318,Apoyo!$E$2:$K$291,6,0)</f>
        <v>#N/A</v>
      </c>
    </row>
    <row r="319" spans="2:12" ht="21" customHeight="1" x14ac:dyDescent="0.25">
      <c r="B319" s="54">
        <v>313</v>
      </c>
      <c r="C319" s="63" t="s">
        <v>1310</v>
      </c>
      <c r="D319" s="63" t="s">
        <v>47</v>
      </c>
      <c r="E319" s="65" t="str">
        <f>+VLOOKUP(F319,Apoyo!$E$2:$F$291,2,0)</f>
        <v>Formato</v>
      </c>
      <c r="F319" s="64" t="s">
        <v>1129</v>
      </c>
      <c r="G319" s="63" t="str">
        <f>+VLOOKUP(F319,Apoyo!$E$2:$G$291,3,0)</f>
        <v>Planilla_Entrega_Radicados_Correo_Certificado</v>
      </c>
      <c r="H319" s="65" t="str">
        <f>+VLOOKUP(F319,Apoyo!$E$2:$H$291,4,0)</f>
        <v>1.0</v>
      </c>
      <c r="I319" s="65" t="str">
        <f>+VLOOKUP(F319,Apoyo!$E$2:$K$291,5,0)</f>
        <v>2019/08</v>
      </c>
      <c r="J319" s="65" t="str">
        <f>+VLOOKUP(F319,Apoyo!$E$2:$K$291,6,0)</f>
        <v>Vigente</v>
      </c>
      <c r="K319" s="67" t="str">
        <f>+VLOOKUP(F319,Apoyo!$E$2:$K$291,7,0)</f>
        <v>https://bit.ly/38k4fnk</v>
      </c>
      <c r="L319" s="67" t="e">
        <f>+VLOOKUP(H319,Apoyo!$E$2:$K$291,6,0)</f>
        <v>#N/A</v>
      </c>
    </row>
    <row r="320" spans="2:12" ht="21" customHeight="1" x14ac:dyDescent="0.25">
      <c r="B320" s="54">
        <v>314</v>
      </c>
      <c r="C320" s="63" t="s">
        <v>1310</v>
      </c>
      <c r="D320" s="63" t="s">
        <v>47</v>
      </c>
      <c r="E320" s="65" t="str">
        <f>+VLOOKUP(F320,Apoyo!$E$2:$F$291,2,0)</f>
        <v>Formato</v>
      </c>
      <c r="F320" s="64" t="s">
        <v>1130</v>
      </c>
      <c r="G320" s="63" t="str">
        <f>+VLOOKUP(F320,Apoyo!$E$2:$G$291,3,0)</f>
        <v>Referencia_Cruzada</v>
      </c>
      <c r="H320" s="65" t="str">
        <f>+VLOOKUP(F320,Apoyo!$E$2:$H$291,4,0)</f>
        <v>1.0</v>
      </c>
      <c r="I320" s="65" t="str">
        <f>+VLOOKUP(F320,Apoyo!$E$2:$K$291,5,0)</f>
        <v>2020/07</v>
      </c>
      <c r="J320" s="65" t="str">
        <f>+VLOOKUP(F320,Apoyo!$E$2:$K$291,6,0)</f>
        <v>Vigente</v>
      </c>
      <c r="K320" s="67" t="str">
        <f>+VLOOKUP(F320,Apoyo!$E$2:$K$291,7,0)</f>
        <v>https://bit.ly/393S1iF</v>
      </c>
      <c r="L320" s="67" t="e">
        <f>+VLOOKUP(H320,Apoyo!$E$2:$K$291,6,0)</f>
        <v>#N/A</v>
      </c>
    </row>
    <row r="321" spans="2:12" ht="21" customHeight="1" x14ac:dyDescent="0.25">
      <c r="B321" s="54">
        <v>315</v>
      </c>
      <c r="C321" s="63" t="s">
        <v>1310</v>
      </c>
      <c r="D321" s="63" t="s">
        <v>47</v>
      </c>
      <c r="E321" s="65" t="str">
        <f>+VLOOKUP(F321,Apoyo!$E$2:$F$291,2,0)</f>
        <v>Formato</v>
      </c>
      <c r="F321" s="64" t="s">
        <v>1131</v>
      </c>
      <c r="G321" s="63" t="str">
        <f>+VLOOKUP(F321,Apoyo!$E$2:$G$291,3,0)</f>
        <v>Control_Archivos_Gestión_Expedientes</v>
      </c>
      <c r="H321" s="65" t="str">
        <f>+VLOOKUP(F321,Apoyo!$E$2:$H$291,4,0)</f>
        <v>2.1</v>
      </c>
      <c r="I321" s="65" t="str">
        <f>+VLOOKUP(F321,Apoyo!$E$2:$K$291,5,0)</f>
        <v>2021/07</v>
      </c>
      <c r="J321" s="65" t="str">
        <f>+VLOOKUP(F321,Apoyo!$E$2:$K$291,6,0)</f>
        <v>Vigente</v>
      </c>
      <c r="K321" s="67" t="str">
        <f>+VLOOKUP(F321,Apoyo!$E$2:$K$291,7,0)</f>
        <v>https://bit.ly/3wj2HBX</v>
      </c>
      <c r="L321" s="67" t="e">
        <f>+VLOOKUP(H321,Apoyo!$E$2:$K$291,6,0)</f>
        <v>#N/A</v>
      </c>
    </row>
    <row r="322" spans="2:12" ht="21" customHeight="1" x14ac:dyDescent="0.25">
      <c r="B322" s="54">
        <v>316</v>
      </c>
      <c r="C322" s="63" t="s">
        <v>1310</v>
      </c>
      <c r="D322" s="63" t="s">
        <v>47</v>
      </c>
      <c r="E322" s="65" t="str">
        <f>+VLOOKUP(F322,Apoyo!$E$2:$F$291,2,0)</f>
        <v>Formato</v>
      </c>
      <c r="F322" s="64" t="s">
        <v>1132</v>
      </c>
      <c r="G322" s="63" t="str">
        <f>+VLOOKUP(F322,Apoyo!$E$2:$G$291,3,0)</f>
        <v>Solicitud_Anulación_Radicado</v>
      </c>
      <c r="H322" s="65" t="str">
        <f>+VLOOKUP(F322,Apoyo!$E$2:$H$291,4,0)</f>
        <v>1.0</v>
      </c>
      <c r="I322" s="65" t="str">
        <f>+VLOOKUP(F322,Apoyo!$E$2:$K$291,5,0)</f>
        <v>2021/02</v>
      </c>
      <c r="J322" s="65" t="str">
        <f>+VLOOKUP(F322,Apoyo!$E$2:$K$291,6,0)</f>
        <v>Vigente</v>
      </c>
      <c r="K322" s="67" t="str">
        <f>+VLOOKUP(F322,Apoyo!$E$2:$K$291,7,0)</f>
        <v>https://bit.ly/3wbCBAQ</v>
      </c>
      <c r="L322" s="67" t="e">
        <f>+VLOOKUP(H322,Apoyo!$E$2:$K$291,6,0)</f>
        <v>#N/A</v>
      </c>
    </row>
    <row r="323" spans="2:12" ht="21" customHeight="1" x14ac:dyDescent="0.25">
      <c r="B323" s="54">
        <v>317</v>
      </c>
      <c r="C323" s="63" t="s">
        <v>1310</v>
      </c>
      <c r="D323" s="63" t="s">
        <v>47</v>
      </c>
      <c r="E323" s="65" t="str">
        <f>+VLOOKUP(F323,Apoyo!$E$2:$F$291,2,0)</f>
        <v>Formato</v>
      </c>
      <c r="F323" s="64" t="s">
        <v>1133</v>
      </c>
      <c r="G323" s="63" t="str">
        <f>+VLOOKUP(F323,Apoyo!$E$2:$G$291,3,0)</f>
        <v>Reconstrucción_Archivos</v>
      </c>
      <c r="H323" s="65" t="str">
        <f>+VLOOKUP(F323,Apoyo!$E$2:$H$291,4,0)</f>
        <v>1.0</v>
      </c>
      <c r="I323" s="65" t="str">
        <f>+VLOOKUP(F323,Apoyo!$E$2:$K$291,5,0)</f>
        <v>2021/05</v>
      </c>
      <c r="J323" s="65" t="str">
        <f>+VLOOKUP(F323,Apoyo!$E$2:$K$291,6,0)</f>
        <v>Vigente</v>
      </c>
      <c r="K323" s="67" t="str">
        <f>+VLOOKUP(F323,Apoyo!$E$2:$K$291,7,0)</f>
        <v>https://bit.ly/3FAcN5D</v>
      </c>
      <c r="L323" s="67" t="e">
        <f>+VLOOKUP(H323,Apoyo!$E$2:$K$291,6,0)</f>
        <v>#N/A</v>
      </c>
    </row>
    <row r="324" spans="2:12" ht="21" customHeight="1" x14ac:dyDescent="0.25">
      <c r="B324" s="54">
        <v>318</v>
      </c>
      <c r="C324" s="63" t="s">
        <v>1310</v>
      </c>
      <c r="D324" s="63" t="s">
        <v>47</v>
      </c>
      <c r="E324" s="65" t="str">
        <f>+VLOOKUP(F324,Apoyo!$E$2:$F$291,2,0)</f>
        <v>Formato</v>
      </c>
      <c r="F324" s="64" t="s">
        <v>1134</v>
      </c>
      <c r="G324" s="63" t="str">
        <f>+VLOOKUP(F324,Apoyo!$E$2:$G$291,3,0)</f>
        <v>Acta_Inclusión</v>
      </c>
      <c r="H324" s="65" t="str">
        <f>+VLOOKUP(F324,Apoyo!$E$2:$H$291,4,0)</f>
        <v>1.0</v>
      </c>
      <c r="I324" s="65" t="str">
        <f>+VLOOKUP(F324,Apoyo!$E$2:$K$291,5,0)</f>
        <v>2021/11</v>
      </c>
      <c r="J324" s="65" t="str">
        <f>+VLOOKUP(F324,Apoyo!$E$2:$K$291,6,0)</f>
        <v>Vigente</v>
      </c>
      <c r="K324" s="67" t="str">
        <f>+VLOOKUP(F324,Apoyo!$E$2:$K$291,7,0)</f>
        <v>https://bit.ly/3w0H6PE</v>
      </c>
      <c r="L324" s="67" t="e">
        <f>+VLOOKUP(H324,Apoyo!$E$2:$K$291,6,0)</f>
        <v>#N/A</v>
      </c>
    </row>
    <row r="325" spans="2:12" ht="21" customHeight="1" x14ac:dyDescent="0.25">
      <c r="B325" s="54">
        <v>319</v>
      </c>
      <c r="C325" s="63" t="s">
        <v>1310</v>
      </c>
      <c r="D325" s="63" t="s">
        <v>47</v>
      </c>
      <c r="E325" s="65" t="str">
        <f>+VLOOKUP(F325,Apoyo!$E$2:$F$291,2,0)</f>
        <v>Formato</v>
      </c>
      <c r="F325" s="64" t="s">
        <v>1135</v>
      </c>
      <c r="G325" s="63" t="str">
        <f>+VLOOKUP(F325,Apoyo!$E$2:$G$291,3,0)</f>
        <v>Clasificación_Documental</v>
      </c>
      <c r="H325" s="65" t="str">
        <f>+VLOOKUP(F325,Apoyo!$E$2:$H$291,4,0)</f>
        <v>1.0</v>
      </c>
      <c r="I325" s="65" t="str">
        <f>+VLOOKUP(F325,Apoyo!$E$2:$K$291,5,0)</f>
        <v>2021/11</v>
      </c>
      <c r="J325" s="65" t="str">
        <f>+VLOOKUP(F325,Apoyo!$E$2:$K$291,6,0)</f>
        <v>Vigente</v>
      </c>
      <c r="K325" s="67" t="str">
        <f>+VLOOKUP(F325,Apoyo!$E$2:$K$291,7,0)</f>
        <v>https://bit.ly/3wkrhlP</v>
      </c>
      <c r="L325" s="67" t="e">
        <f>+VLOOKUP(H325,Apoyo!$E$2:$K$291,6,0)</f>
        <v>#N/A</v>
      </c>
    </row>
    <row r="326" spans="2:12" ht="21" customHeight="1" x14ac:dyDescent="0.25">
      <c r="B326" s="54">
        <v>320</v>
      </c>
      <c r="C326" s="63" t="s">
        <v>1310</v>
      </c>
      <c r="D326" s="63" t="s">
        <v>47</v>
      </c>
      <c r="E326" s="65" t="str">
        <f>+VLOOKUP(F326,Apoyo!$E$2:$F$291,2,0)</f>
        <v>Formato</v>
      </c>
      <c r="F326" s="64" t="s">
        <v>1136</v>
      </c>
      <c r="G326" s="63" t="str">
        <f>+VLOOKUP(F326,Apoyo!$E$2:$G$291,3,0)</f>
        <v>Tabla_Retención_Documental</v>
      </c>
      <c r="H326" s="65" t="str">
        <f>+VLOOKUP(F326,Apoyo!$E$2:$H$291,4,0)</f>
        <v>1.0</v>
      </c>
      <c r="I326" s="65" t="str">
        <f>+VLOOKUP(F326,Apoyo!$E$2:$K$291,5,0)</f>
        <v>2021/11</v>
      </c>
      <c r="J326" s="65" t="str">
        <f>+VLOOKUP(F326,Apoyo!$E$2:$K$291,6,0)</f>
        <v>Vigente</v>
      </c>
      <c r="K326" s="67" t="str">
        <f>+VLOOKUP(F326,Apoyo!$E$2:$K$291,7,0)</f>
        <v>https://bit.ly/3L2pLKs</v>
      </c>
      <c r="L326" s="67" t="e">
        <f>+VLOOKUP(H326,Apoyo!$E$2:$K$291,6,0)</f>
        <v>#N/A</v>
      </c>
    </row>
    <row r="327" spans="2:12" ht="21" customHeight="1" x14ac:dyDescent="0.25">
      <c r="B327" s="54">
        <v>321</v>
      </c>
      <c r="C327" s="63" t="s">
        <v>1310</v>
      </c>
      <c r="D327" s="63" t="s">
        <v>1311</v>
      </c>
      <c r="E327" s="65" t="str">
        <f>+VLOOKUP(F327,Apoyo!$E$2:$F$291,2,0)</f>
        <v>Lineamiento</v>
      </c>
      <c r="F327" s="64" t="s">
        <v>1153</v>
      </c>
      <c r="G327" s="63" t="str">
        <f>+VLOOKUP(F327,Apoyo!$E$2:$G$291,3,0)</f>
        <v>Lineamientos_Ambientales</v>
      </c>
      <c r="H327" s="41" t="s">
        <v>73</v>
      </c>
      <c r="I327" s="65" t="str">
        <f>+VLOOKUP(H327,Apoyo!H241:K241,2,0)</f>
        <v>2018/04</v>
      </c>
      <c r="J327" s="65" t="str">
        <f>+VLOOKUP(H327,Apoyo!H241:K241,3,0)</f>
        <v>Vigente</v>
      </c>
      <c r="K327" s="66" t="str">
        <f>+IF(J327="Vigente",Apoyo!K241,"Solicitar archivo a Planeación")</f>
        <v>https://bit.ly/3NaHxNn</v>
      </c>
      <c r="L327" s="66"/>
    </row>
    <row r="328" spans="2:12" ht="21" customHeight="1" x14ac:dyDescent="0.25">
      <c r="B328" s="54">
        <v>322</v>
      </c>
      <c r="C328" s="63" t="s">
        <v>1310</v>
      </c>
      <c r="D328" s="63" t="s">
        <v>1311</v>
      </c>
      <c r="E328" s="65" t="str">
        <f>+VLOOKUP(F328,Apoyo!$E$2:$F$291,2,0)</f>
        <v>Manual</v>
      </c>
      <c r="F328" s="64" t="s">
        <v>1154</v>
      </c>
      <c r="G328" s="63" t="str">
        <f>+VLOOKUP(F328,Apoyo!$E$2:$G$291,3,0)</f>
        <v>Administración_Control_Bienes</v>
      </c>
      <c r="H328" s="41" t="s">
        <v>85</v>
      </c>
      <c r="I328" s="65" t="str">
        <f>+VLOOKUP(H328,Apoyo!H242:K244,2,0)</f>
        <v>2019/11</v>
      </c>
      <c r="J328" s="65" t="str">
        <f>+VLOOKUP(H328,Apoyo!H242:K244,3,0)</f>
        <v>Vigente</v>
      </c>
      <c r="K328" s="66" t="str">
        <f>+IF(J328="Vigente",Apoyo!K244,"Solicitar archivo a Planeación")</f>
        <v>https://bit.ly/3Fwwr2q</v>
      </c>
      <c r="L328" s="66"/>
    </row>
    <row r="329" spans="2:12" ht="21" customHeight="1" x14ac:dyDescent="0.25">
      <c r="B329" s="54">
        <v>323</v>
      </c>
      <c r="C329" s="63" t="s">
        <v>1310</v>
      </c>
      <c r="D329" s="63" t="s">
        <v>1311</v>
      </c>
      <c r="E329" s="65" t="str">
        <f>+VLOOKUP(F329,Apoyo!$E$2:$F$291,2,0)</f>
        <v>Guía</v>
      </c>
      <c r="F329" s="64" t="s">
        <v>1157</v>
      </c>
      <c r="G329" s="63" t="str">
        <f>+VLOOKUP(F329,Apoyo!$E$2:$G$291,3,0)</f>
        <v>Reclamación_Pólizas_Responsabilidad_Civil_Servidores</v>
      </c>
      <c r="H329" s="41" t="s">
        <v>73</v>
      </c>
      <c r="I329" s="65" t="str">
        <f>+VLOOKUP(H329,Apoyo!H245:K245,2,0)</f>
        <v>2020/10</v>
      </c>
      <c r="J329" s="65" t="str">
        <f>+VLOOKUP(H329,Apoyo!H245:K245,3,0)</f>
        <v>Vigente</v>
      </c>
      <c r="K329" s="66" t="str">
        <f>+IF(J329="Vigente",Apoyo!K245,"Solicitar archivo a Planeación")</f>
        <v>https://bit.ly/38owZLw</v>
      </c>
      <c r="L329" s="66"/>
    </row>
    <row r="330" spans="2:12" ht="21" customHeight="1" x14ac:dyDescent="0.25">
      <c r="B330" s="54">
        <v>324</v>
      </c>
      <c r="C330" s="63" t="s">
        <v>1310</v>
      </c>
      <c r="D330" s="63" t="s">
        <v>1311</v>
      </c>
      <c r="E330" s="65" t="str">
        <f>+VLOOKUP(F330,Apoyo!$E$2:$F$291,2,0)</f>
        <v>Guía</v>
      </c>
      <c r="F330" s="64" t="s">
        <v>1159</v>
      </c>
      <c r="G330" s="63" t="str">
        <f>+VLOOKUP(F330,Apoyo!$E$2:$G$291,3,0)</f>
        <v>Reclamación_Pólizas_Seguro_Automovil</v>
      </c>
      <c r="H330" s="41" t="s">
        <v>73</v>
      </c>
      <c r="I330" s="65" t="str">
        <f>+VLOOKUP(H330,Apoyo!H246:K246,2,0)</f>
        <v>2020/10</v>
      </c>
      <c r="J330" s="65" t="str">
        <f>+VLOOKUP(H330,Apoyo!H246:K246,3,0)</f>
        <v>Vigente</v>
      </c>
      <c r="K330" s="66" t="str">
        <f>+IF(J330="Vigente",Apoyo!K246,"Solicitar archivo a Planeación")</f>
        <v>https://bit.ly/3w0Hxtg</v>
      </c>
      <c r="L330" s="66"/>
    </row>
    <row r="331" spans="2:12" ht="21" customHeight="1" x14ac:dyDescent="0.25">
      <c r="B331" s="54">
        <v>325</v>
      </c>
      <c r="C331" s="63" t="s">
        <v>1310</v>
      </c>
      <c r="D331" s="63" t="s">
        <v>1311</v>
      </c>
      <c r="E331" s="65" t="str">
        <f>+VLOOKUP(F331,Apoyo!$E$2:$F$291,2,0)</f>
        <v>Guía</v>
      </c>
      <c r="F331" s="64" t="s">
        <v>1160</v>
      </c>
      <c r="G331" s="63" t="str">
        <f>+VLOOKUP(F331,Apoyo!$E$2:$G$291,3,0)</f>
        <v>Reclamación_Pólizas_Infidelidad_Riesgos_Financieros</v>
      </c>
      <c r="H331" s="41" t="s">
        <v>73</v>
      </c>
      <c r="I331" s="65" t="str">
        <f>+VLOOKUP(H331,Apoyo!H247:K247,2,0)</f>
        <v>2020/10</v>
      </c>
      <c r="J331" s="65" t="str">
        <f>+VLOOKUP(H331,Apoyo!H247:K247,3,0)</f>
        <v>Vigente</v>
      </c>
      <c r="K331" s="66" t="str">
        <f>+IF(J331="Vigente",Apoyo!K247,"Solicitar archivo a Planeación")</f>
        <v>https://bit.ly/3L0D1iY</v>
      </c>
      <c r="L331" s="66"/>
    </row>
    <row r="332" spans="2:12" ht="21" customHeight="1" x14ac:dyDescent="0.25">
      <c r="B332" s="54">
        <v>326</v>
      </c>
      <c r="C332" s="63" t="s">
        <v>1310</v>
      </c>
      <c r="D332" s="63" t="s">
        <v>1311</v>
      </c>
      <c r="E332" s="65" t="str">
        <f>+VLOOKUP(F332,Apoyo!$E$2:$F$291,2,0)</f>
        <v>Guía</v>
      </c>
      <c r="F332" s="64" t="s">
        <v>1161</v>
      </c>
      <c r="G332" s="63" t="str">
        <f>+VLOOKUP(F332,Apoyo!$E$2:$G$291,3,0)</f>
        <v>Reclamación_Pólizas_Responsabilidad_Civil_Extracontractual</v>
      </c>
      <c r="H332" s="41" t="s">
        <v>73</v>
      </c>
      <c r="I332" s="65" t="str">
        <f>+VLOOKUP(H332,Apoyo!H248:K248,2,0)</f>
        <v>2020/10</v>
      </c>
      <c r="J332" s="65" t="str">
        <f>+VLOOKUP(H332,Apoyo!H248:K248,3,0)</f>
        <v>Vigente</v>
      </c>
      <c r="K332" s="66" t="str">
        <f>+IF(J332="Vigente",Apoyo!K248,"Solicitar archivo a Planeación")</f>
        <v>https://bit.ly/3FCrKEf</v>
      </c>
      <c r="L332" s="66"/>
    </row>
    <row r="333" spans="2:12" ht="21" customHeight="1" x14ac:dyDescent="0.25">
      <c r="B333" s="54">
        <v>327</v>
      </c>
      <c r="C333" s="63" t="s">
        <v>1310</v>
      </c>
      <c r="D333" s="63" t="s">
        <v>1311</v>
      </c>
      <c r="E333" s="65" t="str">
        <f>+VLOOKUP(F333,Apoyo!$E$2:$F$291,2,0)</f>
        <v>Guía</v>
      </c>
      <c r="F333" s="64" t="s">
        <v>1162</v>
      </c>
      <c r="G333" s="63" t="str">
        <f>+VLOOKUP(F333,Apoyo!$E$2:$G$291,3,0)</f>
        <v>Reclamación_Pólizas_Manejo_Global_Entidades_Oficiales</v>
      </c>
      <c r="H333" s="41" t="s">
        <v>73</v>
      </c>
      <c r="I333" s="65" t="str">
        <f>+VLOOKUP(H333,Apoyo!H249:K249,2,0)</f>
        <v>2020/10</v>
      </c>
      <c r="J333" s="65" t="str">
        <f>+VLOOKUP(H333,Apoyo!H249:K249,3,0)</f>
        <v>Vigente</v>
      </c>
      <c r="K333" s="66" t="str">
        <f>+IF(J333="Vigente",Apoyo!K249,"Solicitar archivo a Planeación")</f>
        <v>https://bit.ly/3yJBWcX</v>
      </c>
      <c r="L333" s="66"/>
    </row>
    <row r="334" spans="2:12" ht="21" customHeight="1" x14ac:dyDescent="0.25">
      <c r="B334" s="54">
        <v>328</v>
      </c>
      <c r="C334" s="63" t="s">
        <v>1310</v>
      </c>
      <c r="D334" s="63" t="s">
        <v>1311</v>
      </c>
      <c r="E334" s="65" t="str">
        <f>+VLOOKUP(F334,Apoyo!$E$2:$F$291,2,0)</f>
        <v>Guía</v>
      </c>
      <c r="F334" s="64" t="s">
        <v>1163</v>
      </c>
      <c r="G334" s="63" t="str">
        <f>+VLOOKUP(F334,Apoyo!$E$2:$G$291,3,0)</f>
        <v>Reclamación_Pólizas_Todo_Riesgo</v>
      </c>
      <c r="H334" s="41" t="s">
        <v>73</v>
      </c>
      <c r="I334" s="65" t="str">
        <f>+VLOOKUP(H334,Apoyo!H250:K250,2,0)</f>
        <v>2020/10</v>
      </c>
      <c r="J334" s="65" t="str">
        <f>+VLOOKUP(H334,Apoyo!H250:K250,3,0)</f>
        <v>Vigente</v>
      </c>
      <c r="K334" s="66" t="str">
        <f>+IF(J334="Vigente",Apoyo!K250,"Solicitar archivo a Planeación")</f>
        <v>https://bit.ly/3l0SiFG</v>
      </c>
      <c r="L334" s="66"/>
    </row>
    <row r="335" spans="2:12" ht="21" customHeight="1" x14ac:dyDescent="0.25">
      <c r="B335" s="54">
        <v>329</v>
      </c>
      <c r="C335" s="63" t="s">
        <v>1310</v>
      </c>
      <c r="D335" s="63" t="s">
        <v>1311</v>
      </c>
      <c r="E335" s="65" t="str">
        <f>+VLOOKUP(F335,Apoyo!$E$2:$F$291,2,0)</f>
        <v>Guía</v>
      </c>
      <c r="F335" s="64" t="s">
        <v>1164</v>
      </c>
      <c r="G335" s="63" t="str">
        <f>+VLOOKUP(F335,Apoyo!$E$2:$G$291,3,0)</f>
        <v>Reclamación_Pólizas_Transporte_Valores</v>
      </c>
      <c r="H335" s="41" t="s">
        <v>73</v>
      </c>
      <c r="I335" s="65" t="str">
        <f>+VLOOKUP(H335,Apoyo!H251:K251,2,0)</f>
        <v>2020/10</v>
      </c>
      <c r="J335" s="65" t="str">
        <f>+VLOOKUP(H335,Apoyo!H251:K251,3,0)</f>
        <v>Vigente</v>
      </c>
      <c r="K335" s="66" t="str">
        <f>+IF(J335="Vigente",Apoyo!K251,"Solicitar archivo a Planeación")</f>
        <v>https://bit.ly/38kNmZx</v>
      </c>
      <c r="L335" s="66"/>
    </row>
    <row r="336" spans="2:12" ht="21" customHeight="1" x14ac:dyDescent="0.25">
      <c r="B336" s="54">
        <v>330</v>
      </c>
      <c r="C336" s="63" t="s">
        <v>1310</v>
      </c>
      <c r="D336" s="63" t="s">
        <v>1311</v>
      </c>
      <c r="E336" s="65" t="str">
        <f>+VLOOKUP(F336,Apoyo!$E$2:$F$291,2,0)</f>
        <v>Formato</v>
      </c>
      <c r="F336" s="64" t="s">
        <v>1171</v>
      </c>
      <c r="G336" s="63" t="str">
        <f>+VLOOKUP(F336,Apoyo!$E$2:$G$291,3,0)</f>
        <v>Orden_Entrada_Bien_Inventario</v>
      </c>
      <c r="H336" s="65" t="str">
        <f>+VLOOKUP(F336,Apoyo!$E$2:$H$291,4,0)</f>
        <v>1.0</v>
      </c>
      <c r="I336" s="65" t="str">
        <f>+VLOOKUP(F336,Apoyo!$E$2:$K$291,5,0)</f>
        <v>2018/05</v>
      </c>
      <c r="J336" s="65" t="str">
        <f>+VLOOKUP(F336,Apoyo!$E$2:$K$291,6,0)</f>
        <v>Vigente</v>
      </c>
      <c r="K336" s="67" t="str">
        <f>+VLOOKUP(F336,Apoyo!$E$2:$K$291,7,0)</f>
        <v>https://bit.ly/3w3eh5s</v>
      </c>
      <c r="L336" s="67" t="e">
        <f>+VLOOKUP(H336,Apoyo!$E$2:$K$291,6,0)</f>
        <v>#N/A</v>
      </c>
    </row>
    <row r="337" spans="2:12" ht="21" customHeight="1" x14ac:dyDescent="0.25">
      <c r="B337" s="54">
        <v>331</v>
      </c>
      <c r="C337" s="63" t="s">
        <v>1310</v>
      </c>
      <c r="D337" s="63" t="s">
        <v>1311</v>
      </c>
      <c r="E337" s="65" t="str">
        <f>+VLOOKUP(F337,Apoyo!$E$2:$F$291,2,0)</f>
        <v>Formato</v>
      </c>
      <c r="F337" s="64" t="s">
        <v>1172</v>
      </c>
      <c r="G337" s="63" t="str">
        <f>+VLOOKUP(F337,Apoyo!$E$2:$G$291,3,0)</f>
        <v>Orden_Salida_Bien_Almacen</v>
      </c>
      <c r="H337" s="65" t="str">
        <f>+VLOOKUP(F337,Apoyo!$E$2:$H$291,4,0)</f>
        <v>1.0</v>
      </c>
      <c r="I337" s="65" t="str">
        <f>+VLOOKUP(F337,Apoyo!$E$2:$K$291,5,0)</f>
        <v>2018/05</v>
      </c>
      <c r="J337" s="65" t="str">
        <f>+VLOOKUP(F337,Apoyo!$E$2:$K$291,6,0)</f>
        <v>Vigente</v>
      </c>
      <c r="K337" s="67" t="str">
        <f>+VLOOKUP(F337,Apoyo!$E$2:$K$291,7,0)</f>
        <v>https://bit.ly/3sn6kWk</v>
      </c>
      <c r="L337" s="67" t="e">
        <f>+VLOOKUP(H337,Apoyo!$E$2:$K$291,6,0)</f>
        <v>#N/A</v>
      </c>
    </row>
    <row r="338" spans="2:12" ht="21" customHeight="1" x14ac:dyDescent="0.25">
      <c r="B338" s="54">
        <v>332</v>
      </c>
      <c r="C338" s="63" t="s">
        <v>1310</v>
      </c>
      <c r="D338" s="63" t="s">
        <v>1311</v>
      </c>
      <c r="E338" s="65" t="str">
        <f>+VLOOKUP(F338,Apoyo!$E$2:$F$291,2,0)</f>
        <v>Formato</v>
      </c>
      <c r="F338" s="64" t="s">
        <v>1173</v>
      </c>
      <c r="G338" s="63" t="str">
        <f>+VLOOKUP(F338,Apoyo!$E$2:$G$291,3,0)</f>
        <v>Hoja_inventario</v>
      </c>
      <c r="H338" s="65" t="str">
        <f>+VLOOKUP(F338,Apoyo!$E$2:$H$291,4,0)</f>
        <v>1.0</v>
      </c>
      <c r="I338" s="65" t="str">
        <f>+VLOOKUP(F338,Apoyo!$E$2:$K$291,5,0)</f>
        <v>2019/05</v>
      </c>
      <c r="J338" s="65" t="str">
        <f>+VLOOKUP(F338,Apoyo!$E$2:$K$291,6,0)</f>
        <v>Vigente</v>
      </c>
      <c r="K338" s="67" t="str">
        <f>+VLOOKUP(F338,Apoyo!$E$2:$K$291,7,0)</f>
        <v>https://bit.ly/3Masi72</v>
      </c>
      <c r="L338" s="67" t="e">
        <f>+VLOOKUP(H338,Apoyo!$E$2:$K$291,6,0)</f>
        <v>#N/A</v>
      </c>
    </row>
    <row r="339" spans="2:12" ht="21" customHeight="1" x14ac:dyDescent="0.25">
      <c r="B339" s="54">
        <v>333</v>
      </c>
      <c r="C339" s="63" t="s">
        <v>1310</v>
      </c>
      <c r="D339" s="63" t="s">
        <v>1311</v>
      </c>
      <c r="E339" s="65" t="str">
        <f>+VLOOKUP(F339,Apoyo!$E$2:$F$291,2,0)</f>
        <v>Formato</v>
      </c>
      <c r="F339" s="64" t="s">
        <v>1174</v>
      </c>
      <c r="G339" s="63" t="str">
        <f>+VLOOKUP(F339,Apoyo!$E$2:$G$291,3,0)</f>
        <v>Concepto_Técnico_Bienes_TIC</v>
      </c>
      <c r="H339" s="65" t="str">
        <f>+VLOOKUP(F339,Apoyo!$E$2:$H$291,4,0)</f>
        <v>1.0</v>
      </c>
      <c r="I339" s="65" t="str">
        <f>+VLOOKUP(F339,Apoyo!$E$2:$K$291,5,0)</f>
        <v>2019/05</v>
      </c>
      <c r="J339" s="65" t="str">
        <f>+VLOOKUP(F339,Apoyo!$E$2:$K$291,6,0)</f>
        <v>Vigente</v>
      </c>
      <c r="K339" s="67" t="str">
        <f>+VLOOKUP(F339,Apoyo!$E$2:$K$291,7,0)</f>
        <v>https://bit.ly/3yJCaRl</v>
      </c>
      <c r="L339" s="67" t="e">
        <f>+VLOOKUP(H339,Apoyo!$E$2:$K$291,6,0)</f>
        <v>#N/A</v>
      </c>
    </row>
    <row r="340" spans="2:12" ht="21" customHeight="1" x14ac:dyDescent="0.25">
      <c r="B340" s="54">
        <v>334</v>
      </c>
      <c r="C340" s="63" t="s">
        <v>1310</v>
      </c>
      <c r="D340" s="63" t="s">
        <v>1311</v>
      </c>
      <c r="E340" s="65" t="str">
        <f>+VLOOKUP(F340,Apoyo!$E$2:$F$291,2,0)</f>
        <v>Formato</v>
      </c>
      <c r="F340" s="64" t="s">
        <v>1175</v>
      </c>
      <c r="G340" s="63" t="str">
        <f>+VLOOKUP(F340,Apoyo!$E$2:$G$291,3,0)</f>
        <v>Ficha_Técnica_Software_Licencias</v>
      </c>
      <c r="H340" s="65" t="str">
        <f>+VLOOKUP(F340,Apoyo!$E$2:$H$291,4,0)</f>
        <v>1.0</v>
      </c>
      <c r="I340" s="65" t="str">
        <f>+VLOOKUP(F340,Apoyo!$E$2:$K$291,5,0)</f>
        <v>2019/05</v>
      </c>
      <c r="J340" s="65" t="str">
        <f>+VLOOKUP(F340,Apoyo!$E$2:$K$291,6,0)</f>
        <v>Vigente</v>
      </c>
      <c r="K340" s="67" t="str">
        <f>+VLOOKUP(F340,Apoyo!$E$2:$K$291,7,0)</f>
        <v>https://bit.ly/3L43WKu</v>
      </c>
      <c r="L340" s="67" t="e">
        <f>+VLOOKUP(H340,Apoyo!$E$2:$K$291,6,0)</f>
        <v>#N/A</v>
      </c>
    </row>
    <row r="341" spans="2:12" ht="21" customHeight="1" x14ac:dyDescent="0.25">
      <c r="B341" s="54">
        <v>335</v>
      </c>
      <c r="C341" s="63" t="s">
        <v>1310</v>
      </c>
      <c r="D341" s="63" t="s">
        <v>1311</v>
      </c>
      <c r="E341" s="65" t="str">
        <f>+VLOOKUP(F341,Apoyo!$E$2:$F$291,2,0)</f>
        <v>Formato</v>
      </c>
      <c r="F341" s="64" t="s">
        <v>1176</v>
      </c>
      <c r="G341" s="63" t="str">
        <f>+VLOOKUP(F341,Apoyo!$E$2:$G$291,3,0)</f>
        <v>Inventario_Físico_Estado_vehículo</v>
      </c>
      <c r="H341" s="65" t="str">
        <f>+VLOOKUP(F341,Apoyo!$E$2:$H$291,4,0)</f>
        <v>1.0</v>
      </c>
      <c r="I341" s="65" t="str">
        <f>+VLOOKUP(F341,Apoyo!$E$2:$K$291,5,0)</f>
        <v>2019/05</v>
      </c>
      <c r="J341" s="65" t="str">
        <f>+VLOOKUP(F341,Apoyo!$E$2:$K$291,6,0)</f>
        <v>Vigente</v>
      </c>
      <c r="K341" s="67" t="str">
        <f>+VLOOKUP(F341,Apoyo!$E$2:$K$291,7,0)</f>
        <v>https://bit.ly/3w0I7XY</v>
      </c>
      <c r="L341" s="67" t="e">
        <f>+VLOOKUP(H341,Apoyo!$E$2:$K$291,6,0)</f>
        <v>#N/A</v>
      </c>
    </row>
    <row r="342" spans="2:12" ht="21" customHeight="1" x14ac:dyDescent="0.25">
      <c r="B342" s="54">
        <v>336</v>
      </c>
      <c r="C342" s="63" t="s">
        <v>1310</v>
      </c>
      <c r="D342" s="63" t="s">
        <v>1311</v>
      </c>
      <c r="E342" s="65" t="str">
        <f>+VLOOKUP(F342,Apoyo!$E$2:$F$291,2,0)</f>
        <v>Formato</v>
      </c>
      <c r="F342" s="64" t="s">
        <v>1177</v>
      </c>
      <c r="G342" s="63" t="str">
        <f>+VLOOKUP(F342,Apoyo!$E$2:$G$291,3,0)</f>
        <v>Programación_Salida_Bienes_Almacén</v>
      </c>
      <c r="H342" s="65" t="str">
        <f>+VLOOKUP(F342,Apoyo!$E$2:$H$291,4,0)</f>
        <v>1.0</v>
      </c>
      <c r="I342" s="65" t="str">
        <f>+VLOOKUP(F342,Apoyo!$E$2:$K$291,5,0)</f>
        <v>2019/05</v>
      </c>
      <c r="J342" s="65" t="str">
        <f>+VLOOKUP(F342,Apoyo!$E$2:$K$291,6,0)</f>
        <v>Vigente</v>
      </c>
      <c r="K342" s="67" t="str">
        <f>+VLOOKUP(F342,Apoyo!$E$2:$K$291,7,0)</f>
        <v>https://bit.ly/3968O4G</v>
      </c>
      <c r="L342" s="67" t="e">
        <f>+VLOOKUP(H342,Apoyo!$E$2:$K$291,6,0)</f>
        <v>#N/A</v>
      </c>
    </row>
    <row r="343" spans="2:12" ht="21" customHeight="1" x14ac:dyDescent="0.25">
      <c r="B343" s="54">
        <v>337</v>
      </c>
      <c r="C343" s="63" t="s">
        <v>1310</v>
      </c>
      <c r="D343" s="63" t="s">
        <v>1311</v>
      </c>
      <c r="E343" s="65" t="str">
        <f>+VLOOKUP(F343,Apoyo!$E$2:$F$291,2,0)</f>
        <v>Formato</v>
      </c>
      <c r="F343" s="64" t="s">
        <v>1178</v>
      </c>
      <c r="G343" s="63" t="str">
        <f>+VLOOKUP(F343,Apoyo!$E$2:$G$291,3,0)</f>
        <v>Retiro_Temporal_Equipos_Entidad</v>
      </c>
      <c r="H343" s="65" t="str">
        <f>+VLOOKUP(F343,Apoyo!$E$2:$H$291,4,0)</f>
        <v>2.0</v>
      </c>
      <c r="I343" s="65" t="str">
        <f>+VLOOKUP(F343,Apoyo!$E$2:$K$291,5,0)</f>
        <v>2021/08</v>
      </c>
      <c r="J343" s="65" t="str">
        <f>+VLOOKUP(F343,Apoyo!$E$2:$K$291,6,0)</f>
        <v>Vigente</v>
      </c>
      <c r="K343" s="67" t="str">
        <f>+VLOOKUP(F343,Apoyo!$E$2:$K$291,7,0)</f>
        <v>https://bit.ly/3L2kF0Z</v>
      </c>
      <c r="L343" s="67" t="e">
        <f>+VLOOKUP(H343,Apoyo!$E$2:$K$291,6,0)</f>
        <v>#N/A</v>
      </c>
    </row>
    <row r="344" spans="2:12" ht="21" customHeight="1" x14ac:dyDescent="0.25">
      <c r="B344" s="54">
        <v>338</v>
      </c>
      <c r="C344" s="63" t="s">
        <v>1310</v>
      </c>
      <c r="D344" s="63" t="s">
        <v>1311</v>
      </c>
      <c r="E344" s="65" t="str">
        <f>+VLOOKUP(F344,Apoyo!$E$2:$F$291,2,0)</f>
        <v>Formato</v>
      </c>
      <c r="F344" s="64" t="s">
        <v>1179</v>
      </c>
      <c r="G344" s="63" t="str">
        <f>+VLOOKUP(F344,Apoyo!$E$2:$G$291,3,0)</f>
        <v>Inventario_Vehículos</v>
      </c>
      <c r="H344" s="65" t="str">
        <f>+VLOOKUP(F344,Apoyo!$E$2:$H$291,4,0)</f>
        <v>1.0</v>
      </c>
      <c r="I344" s="65" t="str">
        <f>+VLOOKUP(F344,Apoyo!$E$2:$K$291,5,0)</f>
        <v>2018/05</v>
      </c>
      <c r="J344" s="65" t="str">
        <f>+VLOOKUP(F344,Apoyo!$E$2:$K$291,6,0)</f>
        <v>Vigente</v>
      </c>
      <c r="K344" s="67" t="str">
        <f>+VLOOKUP(F344,Apoyo!$E$2:$K$291,7,0)</f>
        <v>https://bit.ly/3L3S2At</v>
      </c>
      <c r="L344" s="67" t="e">
        <f>+VLOOKUP(H344,Apoyo!$E$2:$K$291,6,0)</f>
        <v>#N/A</v>
      </c>
    </row>
    <row r="345" spans="2:12" ht="21" customHeight="1" x14ac:dyDescent="0.25">
      <c r="B345" s="54">
        <v>339</v>
      </c>
      <c r="C345" s="63" t="s">
        <v>1310</v>
      </c>
      <c r="D345" s="63" t="s">
        <v>1311</v>
      </c>
      <c r="E345" s="65" t="str">
        <f>+VLOOKUP(F345,Apoyo!$E$2:$F$291,2,0)</f>
        <v>Formato</v>
      </c>
      <c r="F345" s="64" t="s">
        <v>1180</v>
      </c>
      <c r="G345" s="63" t="str">
        <f>+VLOOKUP(F345,Apoyo!$E$2:$G$291,3,0)</f>
        <v>Registro_Kilometraje_Vehículo</v>
      </c>
      <c r="H345" s="65" t="str">
        <f>+VLOOKUP(F345,Apoyo!$E$2:$H$291,4,0)</f>
        <v>1.0</v>
      </c>
      <c r="I345" s="65" t="str">
        <f>+VLOOKUP(F345,Apoyo!$E$2:$K$291,5,0)</f>
        <v>2019/05</v>
      </c>
      <c r="J345" s="65" t="str">
        <f>+VLOOKUP(F345,Apoyo!$E$2:$K$291,6,0)</f>
        <v>Vigente</v>
      </c>
      <c r="K345" s="67" t="str">
        <f>+VLOOKUP(F345,Apoyo!$E$2:$K$291,7,0)</f>
        <v>https://bit.ly/3wkrWDP</v>
      </c>
      <c r="L345" s="67" t="e">
        <f>+VLOOKUP(H345,Apoyo!$E$2:$K$291,6,0)</f>
        <v>#N/A</v>
      </c>
    </row>
    <row r="346" spans="2:12" ht="21" customHeight="1" x14ac:dyDescent="0.25">
      <c r="B346" s="54">
        <v>340</v>
      </c>
      <c r="C346" s="63" t="s">
        <v>1310</v>
      </c>
      <c r="D346" s="63" t="s">
        <v>1311</v>
      </c>
      <c r="E346" s="65" t="str">
        <f>+VLOOKUP(F346,Apoyo!$E$2:$F$291,2,0)</f>
        <v>Formato</v>
      </c>
      <c r="F346" s="64" t="s">
        <v>1181</v>
      </c>
      <c r="G346" s="63" t="str">
        <f>+VLOOKUP(F346,Apoyo!$E$2:$G$291,3,0)</f>
        <v>Solicitud_Mantenimiento_Vehículos</v>
      </c>
      <c r="H346" s="65" t="str">
        <f>+VLOOKUP(F346,Apoyo!$E$2:$H$291,4,0)</f>
        <v>1.0</v>
      </c>
      <c r="I346" s="65" t="str">
        <f>+VLOOKUP(F346,Apoyo!$E$2:$K$291,5,0)</f>
        <v>2019/05</v>
      </c>
      <c r="J346" s="65" t="str">
        <f>+VLOOKUP(F346,Apoyo!$E$2:$K$291,6,0)</f>
        <v>Vigente</v>
      </c>
      <c r="K346" s="67" t="str">
        <f>+VLOOKUP(F346,Apoyo!$E$2:$K$291,7,0)</f>
        <v>https://bit.ly/3FzMxbt</v>
      </c>
      <c r="L346" s="67" t="e">
        <f>+VLOOKUP(H346,Apoyo!$E$2:$K$291,6,0)</f>
        <v>#N/A</v>
      </c>
    </row>
    <row r="347" spans="2:12" ht="21" customHeight="1" x14ac:dyDescent="0.25">
      <c r="B347" s="54">
        <v>341</v>
      </c>
      <c r="C347" s="63" t="s">
        <v>1310</v>
      </c>
      <c r="D347" s="63" t="s">
        <v>1311</v>
      </c>
      <c r="E347" s="65" t="str">
        <f>+VLOOKUP(F347,Apoyo!$E$2:$F$291,2,0)</f>
        <v>Formato</v>
      </c>
      <c r="F347" s="64" t="s">
        <v>1182</v>
      </c>
      <c r="G347" s="63" t="str">
        <f>+VLOOKUP(F347,Apoyo!$E$2:$G$291,3,0)</f>
        <v>Solicitud_Reparación_Mantenimiento_Infraestructura</v>
      </c>
      <c r="H347" s="65" t="str">
        <f>+VLOOKUP(F347,Apoyo!$E$2:$H$291,4,0)</f>
        <v>1.0</v>
      </c>
      <c r="I347" s="65" t="str">
        <f>+VLOOKUP(F347,Apoyo!$E$2:$K$291,5,0)</f>
        <v>2019/05</v>
      </c>
      <c r="J347" s="65" t="str">
        <f>+VLOOKUP(F347,Apoyo!$E$2:$K$291,6,0)</f>
        <v>Vigente</v>
      </c>
      <c r="K347" s="67" t="str">
        <f>+VLOOKUP(F347,Apoyo!$E$2:$K$291,7,0)</f>
        <v>https://bit.ly/3L0aPwv</v>
      </c>
      <c r="L347" s="67" t="e">
        <f>+VLOOKUP(H347,Apoyo!$E$2:$K$291,6,0)</f>
        <v>#N/A</v>
      </c>
    </row>
    <row r="348" spans="2:12" ht="21" customHeight="1" x14ac:dyDescent="0.25">
      <c r="B348" s="54">
        <v>342</v>
      </c>
      <c r="C348" s="63" t="s">
        <v>1310</v>
      </c>
      <c r="D348" s="63" t="s">
        <v>1311</v>
      </c>
      <c r="E348" s="65" t="str">
        <f>+VLOOKUP(F348,Apoyo!$E$2:$F$291,2,0)</f>
        <v>Formato</v>
      </c>
      <c r="F348" s="64" t="s">
        <v>1183</v>
      </c>
      <c r="G348" s="63" t="str">
        <f>+VLOOKUP(F348,Apoyo!$E$2:$G$291,3,0)</f>
        <v>Acta_entrega_Elementos_Ergonómicos</v>
      </c>
      <c r="H348" s="65" t="str">
        <f>+VLOOKUP(F348,Apoyo!$E$2:$H$291,4,0)</f>
        <v>1.0</v>
      </c>
      <c r="I348" s="65" t="str">
        <f>+VLOOKUP(F348,Apoyo!$E$2:$K$291,5,0)</f>
        <v>2020/08</v>
      </c>
      <c r="J348" s="65" t="str">
        <f>+VLOOKUP(F348,Apoyo!$E$2:$K$291,6,0)</f>
        <v>Vigente</v>
      </c>
      <c r="K348" s="67" t="str">
        <f>+VLOOKUP(F348,Apoyo!$E$2:$K$291,7,0)</f>
        <v>https://bit.ly/39bu2xV</v>
      </c>
      <c r="L348" s="67" t="e">
        <f>+VLOOKUP(H348,Apoyo!$E$2:$K$291,6,0)</f>
        <v>#N/A</v>
      </c>
    </row>
    <row r="349" spans="2:12" ht="21" customHeight="1" x14ac:dyDescent="0.25">
      <c r="B349" s="54">
        <v>343</v>
      </c>
      <c r="C349" s="63" t="s">
        <v>1310</v>
      </c>
      <c r="D349" s="63" t="s">
        <v>1311</v>
      </c>
      <c r="E349" s="65" t="str">
        <f>+VLOOKUP(F349,Apoyo!$E$2:$F$291,2,0)</f>
        <v>Formato</v>
      </c>
      <c r="F349" s="64" t="s">
        <v>1184</v>
      </c>
      <c r="G349" s="63" t="str">
        <f>+VLOOKUP(F349,Apoyo!$E$2:$G$291,3,0)</f>
        <v>Gestión_Ambiental_Integral</v>
      </c>
      <c r="H349" s="65" t="str">
        <f>+VLOOKUP(F349,Apoyo!$E$2:$H$291,4,0)</f>
        <v>1.0</v>
      </c>
      <c r="I349" s="65" t="str">
        <f>+VLOOKUP(F349,Apoyo!$E$2:$K$291,5,0)</f>
        <v>2021/01</v>
      </c>
      <c r="J349" s="65" t="str">
        <f>+VLOOKUP(F349,Apoyo!$E$2:$K$291,6,0)</f>
        <v>Vigente</v>
      </c>
      <c r="K349" s="67" t="str">
        <f>+VLOOKUP(F349,Apoyo!$E$2:$K$291,7,0)</f>
        <v>https://bit.ly/3LfXMY9</v>
      </c>
      <c r="L349" s="67" t="e">
        <f>+VLOOKUP(H349,Apoyo!$E$2:$K$291,6,0)</f>
        <v>#N/A</v>
      </c>
    </row>
    <row r="350" spans="2:12" ht="21" customHeight="1" x14ac:dyDescent="0.25">
      <c r="B350" s="54">
        <v>344</v>
      </c>
      <c r="C350" s="63" t="s">
        <v>1310</v>
      </c>
      <c r="D350" s="63" t="s">
        <v>49</v>
      </c>
      <c r="E350" s="65" t="str">
        <f>+VLOOKUP(F350,Apoyo!$E$2:$F$291,2,0)</f>
        <v>Política</v>
      </c>
      <c r="F350" s="64" t="s">
        <v>1199</v>
      </c>
      <c r="G350" s="63" t="str">
        <f>+VLOOKUP(F350,Apoyo!$E$2:$G$291,3,0)</f>
        <v>Política_Tratamiento_Datos_Personales</v>
      </c>
      <c r="H350" s="41" t="s">
        <v>74</v>
      </c>
      <c r="I350" s="65" t="str">
        <f>+VLOOKUP(H350,Apoyo!H266:K269,2,0)</f>
        <v>2020/11</v>
      </c>
      <c r="J350" s="65" t="str">
        <f>+VLOOKUP(H350,Apoyo!H266:K269,3,0)</f>
        <v>Vigente</v>
      </c>
      <c r="K350" s="66" t="str">
        <f>+IF(J350="Vigente",Apoyo!K269,"Solicitar archivo a Planeación")</f>
        <v>https://bit.ly/3L3FSYq</v>
      </c>
      <c r="L350" s="66"/>
    </row>
    <row r="351" spans="2:12" ht="21" customHeight="1" x14ac:dyDescent="0.25">
      <c r="B351" s="54">
        <v>345</v>
      </c>
      <c r="C351" s="63" t="s">
        <v>1310</v>
      </c>
      <c r="D351" s="63" t="s">
        <v>49</v>
      </c>
      <c r="E351" s="65" t="str">
        <f>+VLOOKUP(F351,Apoyo!$E$2:$F$291,2,0)</f>
        <v>Lineamiento</v>
      </c>
      <c r="F351" s="64" t="s">
        <v>1203</v>
      </c>
      <c r="G351" s="63" t="str">
        <f>+VLOOKUP(F351,Apoyo!$E$2:$G$291,3,0)</f>
        <v>Protocolo_Atención_Ciudadano</v>
      </c>
      <c r="H351" s="41" t="s">
        <v>75</v>
      </c>
      <c r="I351" s="65" t="str">
        <f>+VLOOKUP(H351,Apoyo!H270:K274,2,0)</f>
        <v>2020/12</v>
      </c>
      <c r="J351" s="65" t="str">
        <f>+VLOOKUP(H351,Apoyo!H270:K274,3,0)</f>
        <v>Vigente</v>
      </c>
      <c r="K351" s="66" t="str">
        <f>+IF(J351="Vigente",Apoyo!K274,"Solicitar archivo a Planeación")</f>
        <v>https://bit.ly/3L3bVb1</v>
      </c>
      <c r="L351" s="66"/>
    </row>
    <row r="352" spans="2:12" ht="21" customHeight="1" x14ac:dyDescent="0.25">
      <c r="B352" s="54">
        <v>346</v>
      </c>
      <c r="C352" s="63" t="s">
        <v>1310</v>
      </c>
      <c r="D352" s="63" t="s">
        <v>49</v>
      </c>
      <c r="E352" s="65" t="str">
        <f>+VLOOKUP(F352,Apoyo!$E$2:$F$291,2,0)</f>
        <v>Manual</v>
      </c>
      <c r="F352" s="64" t="s">
        <v>1201</v>
      </c>
      <c r="G352" s="63" t="str">
        <f>+VLOOKUP(F352,Apoyo!$E$2:$G$291,3,0)</f>
        <v>Metodología_Traducir_Documentos_Lenguaje_Claro</v>
      </c>
      <c r="H352" s="41" t="s">
        <v>73</v>
      </c>
      <c r="I352" s="65" t="str">
        <f>+VLOOKUP(H352,Apoyo!H275:K275,2,0)</f>
        <v>2020/12</v>
      </c>
      <c r="J352" s="65" t="str">
        <f>+VLOOKUP(H352,Apoyo!H275:K275,3,0)</f>
        <v>Vigente</v>
      </c>
      <c r="K352" s="66" t="str">
        <f>+IF(J352="Vigente",Apoyo!K275,"Solicitar archivo a Planeación")</f>
        <v>https://bit.ly/3L0DZvC</v>
      </c>
      <c r="L352" s="66"/>
    </row>
    <row r="353" spans="2:12" ht="21" customHeight="1" x14ac:dyDescent="0.25">
      <c r="B353" s="54">
        <v>347</v>
      </c>
      <c r="C353" s="63" t="s">
        <v>1310</v>
      </c>
      <c r="D353" s="63" t="s">
        <v>49</v>
      </c>
      <c r="E353" s="65" t="str">
        <f>+VLOOKUP(F353,Apoyo!$E$2:$F$291,2,0)</f>
        <v>Guía</v>
      </c>
      <c r="F353" s="64" t="s">
        <v>1205</v>
      </c>
      <c r="G353" s="63" t="str">
        <f>+VLOOKUP(F353,Apoyo!$E$2:$G$291,3,0)</f>
        <v>Portafolio_servicios_Atención_Ciudadano</v>
      </c>
      <c r="H353" s="41" t="s">
        <v>80</v>
      </c>
      <c r="I353" s="65" t="str">
        <f>+VLOOKUP(H353,Apoyo!H276:K277,2,0)</f>
        <v>2020/01</v>
      </c>
      <c r="J353" s="65" t="str">
        <f>+VLOOKUP(H353,Apoyo!H276:K277,3,0)</f>
        <v>Vigente</v>
      </c>
      <c r="K353" s="66" t="str">
        <f>+IF(J353="Vigente",Apoyo!K277,"Solicitar archivo a Planeación")</f>
        <v>https://bit.ly/3FwxCPo</v>
      </c>
      <c r="L353" s="66"/>
    </row>
    <row r="354" spans="2:12" ht="21" customHeight="1" x14ac:dyDescent="0.25">
      <c r="B354" s="54">
        <v>348</v>
      </c>
      <c r="C354" s="63" t="s">
        <v>1310</v>
      </c>
      <c r="D354" s="63" t="s">
        <v>49</v>
      </c>
      <c r="E354" s="65" t="str">
        <f>+VLOOKUP(F354,Apoyo!$E$2:$F$291,2,0)</f>
        <v>Formato</v>
      </c>
      <c r="F354" s="64" t="s">
        <v>1207</v>
      </c>
      <c r="G354" s="63" t="str">
        <f>+VLOOKUP(F354,Apoyo!$E$2:$G$291,3,0)</f>
        <v>Recepción_PQRSFD</v>
      </c>
      <c r="H354" s="65" t="str">
        <f>+VLOOKUP(F354,Apoyo!$E$2:$H$291,4,0)</f>
        <v>3.0</v>
      </c>
      <c r="I354" s="65" t="str">
        <f>+VLOOKUP(F354,Apoyo!$E$2:$K$291,5,0)</f>
        <v>2019/10</v>
      </c>
      <c r="J354" s="65" t="str">
        <f>+VLOOKUP(F354,Apoyo!$E$2:$K$291,6,0)</f>
        <v>Vigente</v>
      </c>
      <c r="K354" s="67" t="str">
        <f>+VLOOKUP(F354,Apoyo!$E$2:$K$291,7,0)</f>
        <v>https://bit.ly/3wjpNbF</v>
      </c>
      <c r="L354" s="67" t="e">
        <f>+VLOOKUP(H354,Apoyo!$E$2:$K$291,6,0)</f>
        <v>#N/A</v>
      </c>
    </row>
    <row r="355" spans="2:12" ht="21" customHeight="1" x14ac:dyDescent="0.25">
      <c r="B355" s="54">
        <v>349</v>
      </c>
      <c r="C355" s="63" t="s">
        <v>1310</v>
      </c>
      <c r="D355" s="63" t="s">
        <v>49</v>
      </c>
      <c r="E355" s="65" t="str">
        <f>+VLOOKUP(F355,Apoyo!$E$2:$F$291,2,0)</f>
        <v>Formato</v>
      </c>
      <c r="F355" s="64" t="s">
        <v>1208</v>
      </c>
      <c r="G355" s="63" t="str">
        <f>+VLOOKUP(F355,Apoyo!$E$2:$G$291,3,0)</f>
        <v>Control_Visitantes</v>
      </c>
      <c r="H355" s="65" t="str">
        <f>+VLOOKUP(F355,Apoyo!$E$2:$H$291,4,0)</f>
        <v>1.0</v>
      </c>
      <c r="I355" s="65" t="str">
        <f>+VLOOKUP(F355,Apoyo!$E$2:$K$291,5,0)</f>
        <v>2018/06</v>
      </c>
      <c r="J355" s="65" t="str">
        <f>+VLOOKUP(F355,Apoyo!$E$2:$K$291,6,0)</f>
        <v>Vigente</v>
      </c>
      <c r="K355" s="67" t="str">
        <f>+VLOOKUP(F355,Apoyo!$E$2:$K$291,7,0)</f>
        <v>https://bit.ly/38hpVjO</v>
      </c>
      <c r="L355" s="67" t="e">
        <f>+VLOOKUP(H355,Apoyo!$E$2:$K$291,6,0)</f>
        <v>#N/A</v>
      </c>
    </row>
    <row r="356" spans="2:12" ht="21" customHeight="1" x14ac:dyDescent="0.25">
      <c r="B356" s="54">
        <v>350</v>
      </c>
      <c r="C356" s="63" t="s">
        <v>1310</v>
      </c>
      <c r="D356" s="63" t="s">
        <v>49</v>
      </c>
      <c r="E356" s="65" t="str">
        <f>+VLOOKUP(F356,Apoyo!$E$2:$F$291,2,0)</f>
        <v>Formato</v>
      </c>
      <c r="F356" s="64" t="s">
        <v>1209</v>
      </c>
      <c r="G356" s="63" t="str">
        <f>+VLOOKUP(F356,Apoyo!$E$2:$G$291,3,0)</f>
        <v>Control_Llamadas_Telefónicas</v>
      </c>
      <c r="H356" s="65" t="str">
        <f>+VLOOKUP(F356,Apoyo!$E$2:$H$291,4,0)</f>
        <v>1.0</v>
      </c>
      <c r="I356" s="65" t="str">
        <f>+VLOOKUP(F356,Apoyo!$E$2:$K$291,5,0)</f>
        <v>2019/02</v>
      </c>
      <c r="J356" s="65" t="str">
        <f>+VLOOKUP(F356,Apoyo!$E$2:$K$291,6,0)</f>
        <v>Vigente</v>
      </c>
      <c r="K356" s="67" t="str">
        <f>+VLOOKUP(F356,Apoyo!$E$2:$K$291,7,0)</f>
        <v>https://bit.ly/3vZE3au</v>
      </c>
      <c r="L356" s="67" t="e">
        <f>+VLOOKUP(H356,Apoyo!$E$2:$K$291,6,0)</f>
        <v>#N/A</v>
      </c>
    </row>
    <row r="357" spans="2:12" ht="21" customHeight="1" x14ac:dyDescent="0.25">
      <c r="B357" s="54">
        <v>351</v>
      </c>
      <c r="C357" s="63" t="s">
        <v>21</v>
      </c>
      <c r="D357" s="63" t="s">
        <v>50</v>
      </c>
      <c r="E357" s="65" t="str">
        <f>+VLOOKUP(F357,Apoyo!$E$2:$F$291,2,0)</f>
        <v>Guía</v>
      </c>
      <c r="F357" s="64" t="s">
        <v>1264</v>
      </c>
      <c r="G357" s="63" t="str">
        <f>+VLOOKUP(F357,Apoyo!$E$2:$G$291,3,0)</f>
        <v>Manejo_Control_Procesos_Judiciales_Arbitrajes_Conciliaciones</v>
      </c>
      <c r="H357" s="41" t="s">
        <v>73</v>
      </c>
      <c r="I357" s="65" t="str">
        <f>+VLOOKUP(H357,Apoyo!H281:K281,2,0)</f>
        <v>2021/10</v>
      </c>
      <c r="J357" s="65" t="str">
        <f>+VLOOKUP(H357,Apoyo!H281:K281,3,0)</f>
        <v>Vigente</v>
      </c>
      <c r="K357" s="66" t="str">
        <f>+IF(J357="Vigente",Apoyo!K281,"Solicitar archivo a Planeación")</f>
        <v>https://bit.ly/3ynwJqW</v>
      </c>
      <c r="L357" s="66"/>
    </row>
    <row r="358" spans="2:12" ht="21" customHeight="1" x14ac:dyDescent="0.25">
      <c r="B358" s="54">
        <v>352</v>
      </c>
      <c r="C358" s="63" t="s">
        <v>21</v>
      </c>
      <c r="D358" s="63" t="s">
        <v>50</v>
      </c>
      <c r="E358" s="65" t="str">
        <f>+VLOOKUP(F358,Apoyo!$E$2:$F$291,2,0)</f>
        <v>Formato</v>
      </c>
      <c r="F358" s="64" t="s">
        <v>1266</v>
      </c>
      <c r="G358" s="63" t="str">
        <f>+VLOOKUP(F358,Apoyo!$E$2:$G$291,3,0)</f>
        <v>Reporte_Procesos_Conciliaciones_Prejudiciales</v>
      </c>
      <c r="H358" s="65" t="str">
        <f>+VLOOKUP(F358,Apoyo!$E$2:$H$291,4,0)</f>
        <v>1.0</v>
      </c>
      <c r="I358" s="65" t="str">
        <f>+VLOOKUP(F358,Apoyo!$E$2:$K$291,5,0)</f>
        <v>2017/01</v>
      </c>
      <c r="J358" s="65" t="str">
        <f>+VLOOKUP(F358,Apoyo!$E$2:$K$291,6,0)</f>
        <v>Vigente</v>
      </c>
      <c r="K358" s="67" t="str">
        <f>+VLOOKUP(F358,Apoyo!$E$2:$K$291,7,0)</f>
        <v>https://bit.ly/3vZoMXm</v>
      </c>
      <c r="L358" s="67" t="e">
        <f>+VLOOKUP(H358,Apoyo!$E$2:$K$291,6,0)</f>
        <v>#N/A</v>
      </c>
    </row>
    <row r="359" spans="2:12" ht="21" customHeight="1" x14ac:dyDescent="0.25">
      <c r="B359" s="54">
        <v>353</v>
      </c>
      <c r="C359" s="63" t="s">
        <v>21</v>
      </c>
      <c r="D359" s="63" t="s">
        <v>50</v>
      </c>
      <c r="E359" s="65" t="str">
        <f>+VLOOKUP(F359,Apoyo!$E$2:$F$291,2,0)</f>
        <v>Formato</v>
      </c>
      <c r="F359" s="64" t="s">
        <v>1267</v>
      </c>
      <c r="G359" s="63" t="str">
        <f>+VLOOKUP(F359,Apoyo!$E$2:$G$291,3,0)</f>
        <v>Reporte_procesos_Judiciales_Arbitrajes_Conciliaciones_Extrajudiciales</v>
      </c>
      <c r="H359" s="65" t="str">
        <f>+VLOOKUP(F359,Apoyo!$E$2:$H$291,4,0)</f>
        <v>3.0</v>
      </c>
      <c r="I359" s="65" t="str">
        <f>+VLOOKUP(F359,Apoyo!$E$2:$K$291,5,0)</f>
        <v>2021/12</v>
      </c>
      <c r="J359" s="65" t="str">
        <f>+VLOOKUP(F359,Apoyo!$E$2:$K$291,6,0)</f>
        <v>Vigente</v>
      </c>
      <c r="K359" s="67" t="str">
        <f>+VLOOKUP(F359,Apoyo!$E$2:$K$291,7,0)</f>
        <v>https://bit.ly/3kVM7CT</v>
      </c>
      <c r="L359" s="67" t="e">
        <f>+VLOOKUP(H359,Apoyo!$E$2:$K$291,6,0)</f>
        <v>#N/A</v>
      </c>
    </row>
    <row r="360" spans="2:12" ht="21" customHeight="1" x14ac:dyDescent="0.25">
      <c r="B360" s="54">
        <v>354</v>
      </c>
      <c r="C360" s="63" t="s">
        <v>21</v>
      </c>
      <c r="D360" s="63" t="s">
        <v>51</v>
      </c>
      <c r="E360" s="65" t="str">
        <f>+VLOOKUP(F360,Apoyo!$E$2:$F$291,2,0)</f>
        <v>Manual</v>
      </c>
      <c r="F360" s="64" t="s">
        <v>1270</v>
      </c>
      <c r="G360" s="63" t="str">
        <f>+VLOOKUP(F360,Apoyo!$E$2:$G$291,3,0)</f>
        <v>Manual_Cobro_Coactivo</v>
      </c>
      <c r="H360" s="41" t="s">
        <v>73</v>
      </c>
      <c r="I360" s="65" t="str">
        <f>+VLOOKUP(H360,Apoyo!H284:K284,2,0)</f>
        <v>2021/01</v>
      </c>
      <c r="J360" s="65" t="str">
        <f>+VLOOKUP(H360,Apoyo!H284:K284,3,0)</f>
        <v>Vigente</v>
      </c>
      <c r="K360" s="66" t="str">
        <f>+IF(J360="Vigente",Apoyo!K284,"Solicitar archivo a Planeación")</f>
        <v>https://bit.ly/3l1MThP</v>
      </c>
      <c r="L360" s="66"/>
    </row>
    <row r="361" spans="2:12" ht="21" customHeight="1" x14ac:dyDescent="0.25">
      <c r="B361" s="54">
        <v>355</v>
      </c>
      <c r="C361" s="63" t="s">
        <v>21</v>
      </c>
      <c r="D361" s="63" t="s">
        <v>51</v>
      </c>
      <c r="E361" s="65" t="str">
        <f>+VLOOKUP(F361,Apoyo!$E$2:$F$291,2,0)</f>
        <v>Formato</v>
      </c>
      <c r="F361" s="64" t="s">
        <v>1272</v>
      </c>
      <c r="G361" s="63" t="str">
        <f>+VLOOKUP(F361,Apoyo!$E$2:$G$291,3,0)</f>
        <v>Reporte_Obligaciones</v>
      </c>
      <c r="H361" s="65" t="str">
        <f>+VLOOKUP(F361,Apoyo!$E$2:$H$291,4,0)</f>
        <v>1.0</v>
      </c>
      <c r="I361" s="65" t="str">
        <f>+VLOOKUP(F361,Apoyo!$E$2:$K$291,5,0)</f>
        <v>2021/07</v>
      </c>
      <c r="J361" s="65" t="str">
        <f>+VLOOKUP(F361,Apoyo!$E$2:$K$291,6,0)</f>
        <v>Vigente</v>
      </c>
      <c r="K361" s="67" t="str">
        <f>+VLOOKUP(F361,Apoyo!$E$2:$K$291,7,0)</f>
        <v>https://bit.ly/3l0UGw8</v>
      </c>
      <c r="L361" s="67" t="e">
        <f>+VLOOKUP(H361,Apoyo!$E$2:$K$291,6,0)</f>
        <v>#N/A</v>
      </c>
    </row>
    <row r="362" spans="2:12" ht="21" customHeight="1" x14ac:dyDescent="0.25">
      <c r="B362" s="54">
        <v>356</v>
      </c>
      <c r="C362" s="63" t="s">
        <v>21</v>
      </c>
      <c r="D362" s="63" t="s">
        <v>53</v>
      </c>
      <c r="E362" s="65" t="str">
        <f>+VLOOKUP(F362,Apoyo!$E$2:$F$291,2,0)</f>
        <v>Formato</v>
      </c>
      <c r="F362" s="64" t="s">
        <v>1300</v>
      </c>
      <c r="G362" s="63" t="str">
        <f>+VLOOKUP(F362,Apoyo!$E$2:$G$291,3,0)</f>
        <v>Relación_Investigaciones</v>
      </c>
      <c r="H362" s="65" t="str">
        <f>+VLOOKUP(F362,Apoyo!$E$2:$H$291,4,0)</f>
        <v>1.0</v>
      </c>
      <c r="I362" s="65" t="str">
        <f>+VLOOKUP(F362,Apoyo!$E$2:$K$291,5,0)</f>
        <v>2017/01</v>
      </c>
      <c r="J362" s="65" t="str">
        <f>+VLOOKUP(F362,Apoyo!$E$2:$K$291,6,0)</f>
        <v>Vigente</v>
      </c>
      <c r="K362" s="67" t="str">
        <f>+VLOOKUP(F362,Apoyo!$E$2:$K$291,7,0)</f>
        <v>https://bit.ly/3N5nQ9z</v>
      </c>
      <c r="L362" s="67" t="e">
        <f>+VLOOKUP(H362,Apoyo!$E$2:$K$291,6,0)</f>
        <v>#N/A</v>
      </c>
    </row>
    <row r="363" spans="2:12" ht="21" customHeight="1" x14ac:dyDescent="0.25">
      <c r="B363" s="54">
        <v>357</v>
      </c>
      <c r="C363" s="63" t="s">
        <v>22</v>
      </c>
      <c r="D363" s="63" t="s">
        <v>55</v>
      </c>
      <c r="E363" s="65" t="str">
        <f>+VLOOKUP(F363,Apoyo!$E$2:$F$291,2,0)</f>
        <v>Formato</v>
      </c>
      <c r="F363" s="64" t="s">
        <v>1284</v>
      </c>
      <c r="G363" s="63" t="str">
        <f>+VLOOKUP(F363,Apoyo!$E$2:$G$291,3,0)</f>
        <v>Acta_Reunión</v>
      </c>
      <c r="H363" s="65" t="str">
        <f>+VLOOKUP(F363,Apoyo!$E$2:$H$291,4,0)</f>
        <v>1.0</v>
      </c>
      <c r="I363" s="65" t="str">
        <f>+VLOOKUP(F363,Apoyo!$E$2:$K$291,5,0)</f>
        <v>2019/02</v>
      </c>
      <c r="J363" s="65" t="str">
        <f>+VLOOKUP(F363,Apoyo!$E$2:$K$291,6,0)</f>
        <v>Vigente</v>
      </c>
      <c r="K363" s="67" t="str">
        <f>+VLOOKUP(F363,Apoyo!$E$2:$K$291,7,0)</f>
        <v>https://bit.ly/3wkZe5V</v>
      </c>
      <c r="L363" s="67" t="e">
        <f>+VLOOKUP(H363,Apoyo!$E$2:$K$291,6,0)</f>
        <v>#N/A</v>
      </c>
    </row>
    <row r="364" spans="2:12" ht="21" customHeight="1" x14ac:dyDescent="0.25">
      <c r="B364" s="54">
        <v>358</v>
      </c>
      <c r="C364" s="63" t="s">
        <v>23</v>
      </c>
      <c r="D364" s="63" t="s">
        <v>56</v>
      </c>
      <c r="E364" s="65" t="str">
        <f>+VLOOKUP(F364,Apoyo!$E$2:$F$291,2,0)</f>
        <v>Lineamiento</v>
      </c>
      <c r="F364" s="64" t="s">
        <v>1287</v>
      </c>
      <c r="G364" s="63" t="str">
        <f>+VLOOKUP(F364,Apoyo!$E$2:$G$291,3,0)</f>
        <v>Lineamientos_Rendición_Cuentas_CGR</v>
      </c>
      <c r="H364" s="41" t="s">
        <v>73</v>
      </c>
      <c r="I364" s="65" t="str">
        <f>+VLOOKUP(H364,Apoyo!H288:K288,2,0)</f>
        <v>2019/08</v>
      </c>
      <c r="J364" s="65" t="str">
        <f>+VLOOKUP(H364,Apoyo!H288:K288,3,0)</f>
        <v>Vigente</v>
      </c>
      <c r="K364" s="66" t="str">
        <f>+IF(J364="Vigente",Apoyo!K288,"Solicitar archivo a Planeación")</f>
        <v>https://bit.ly/3L81anA</v>
      </c>
      <c r="L364" s="66"/>
    </row>
    <row r="365" spans="2:12" ht="21" customHeight="1" x14ac:dyDescent="0.25">
      <c r="B365" s="54">
        <v>359</v>
      </c>
      <c r="C365" s="63" t="s">
        <v>23</v>
      </c>
      <c r="D365" s="63" t="s">
        <v>56</v>
      </c>
      <c r="E365" s="65" t="str">
        <f>+VLOOKUP(F365,Apoyo!$E$2:$F$291,2,0)</f>
        <v>Formato</v>
      </c>
      <c r="F365" s="64" t="s">
        <v>1293</v>
      </c>
      <c r="G365" s="63" t="str">
        <f>+VLOOKUP(F365,Apoyo!$E$2:$G$291,3,0)</f>
        <v>Plan_Mejoramiento_Auditorias_Internas_Seguimiento</v>
      </c>
      <c r="H365" s="65" t="str">
        <f>+VLOOKUP(F365,Apoyo!$E$2:$H$291,4,0)</f>
        <v>2.0</v>
      </c>
      <c r="I365" s="65" t="str">
        <f>+VLOOKUP(F365,Apoyo!$E$2:$K$291,5,0)</f>
        <v>2020/03</v>
      </c>
      <c r="J365" s="65" t="str">
        <f>+VLOOKUP(F365,Apoyo!$E$2:$K$291,6,0)</f>
        <v>Vigente</v>
      </c>
      <c r="K365" s="67" t="str">
        <f>+VLOOKUP(F365,Apoyo!$E$2:$K$291,7,0)</f>
        <v>https://bit.ly/3M4UpUR</v>
      </c>
      <c r="L365" s="67" t="e">
        <f>+VLOOKUP(H365,Apoyo!$E$2:$K$291,6,0)</f>
        <v>#N/A</v>
      </c>
    </row>
    <row r="366" spans="2:12" ht="21" customHeight="1" x14ac:dyDescent="0.25">
      <c r="B366" s="54">
        <v>360</v>
      </c>
      <c r="C366" s="63" t="s">
        <v>23</v>
      </c>
      <c r="D366" s="63" t="s">
        <v>56</v>
      </c>
      <c r="E366" s="65" t="str">
        <f>+VLOOKUP(F366,Apoyo!$E$2:$F$291,2,0)</f>
        <v>Formato</v>
      </c>
      <c r="F366" s="64" t="s">
        <v>1294</v>
      </c>
      <c r="G366" s="63" t="str">
        <f>+VLOOKUP(F366,Apoyo!$E$2:$G$291,3,0)</f>
        <v>Evaluación_Audotoría_Interna</v>
      </c>
      <c r="H366" s="65" t="str">
        <f>+VLOOKUP(F366,Apoyo!$E$2:$H$291,4,0)</f>
        <v>1.0</v>
      </c>
      <c r="I366" s="65" t="str">
        <f>+VLOOKUP(F366,Apoyo!$E$2:$K$291,5,0)</f>
        <v>2020/04</v>
      </c>
      <c r="J366" s="65" t="str">
        <f>+VLOOKUP(F366,Apoyo!$E$2:$K$291,6,0)</f>
        <v>Vigente</v>
      </c>
      <c r="K366" s="67" t="str">
        <f>+VLOOKUP(F366,Apoyo!$E$2:$K$291,7,0)</f>
        <v>https://bit.ly/3yyKOSm</v>
      </c>
      <c r="L366" s="67" t="e">
        <f>+VLOOKUP(H366,Apoyo!$E$2:$K$291,6,0)</f>
        <v>#N/A</v>
      </c>
    </row>
    <row r="367" spans="2:12" ht="21" customHeight="1" x14ac:dyDescent="0.25">
      <c r="B367" s="54">
        <v>361</v>
      </c>
      <c r="C367" s="63" t="s">
        <v>23</v>
      </c>
      <c r="D367" s="63" t="s">
        <v>57</v>
      </c>
      <c r="E367" s="65" t="str">
        <f>+VLOOKUP(F367,Apoyo!$E$2:$F$291,2,0)</f>
        <v>Guía</v>
      </c>
      <c r="F367" s="64" t="s">
        <v>1290</v>
      </c>
      <c r="G367" s="63" t="str">
        <f>+VLOOKUP(F367,Apoyo!$E$2:$G$291,3,0)</f>
        <v>Cargue_Evidencias_Seguimiento_Riesgos</v>
      </c>
      <c r="H367" s="41" t="s">
        <v>73</v>
      </c>
      <c r="I367" s="65" t="str">
        <f>+VLOOKUP(H367,Apoyo!H291:K291,2,0)</f>
        <v>2022/01</v>
      </c>
      <c r="J367" s="65" t="str">
        <f>+VLOOKUP(H367,Apoyo!H291:K291,3,0)</f>
        <v>Vigente</v>
      </c>
      <c r="K367" s="66" t="str">
        <f>+IF(J367="Vigente",Apoyo!K291,"Solicitar archivo a Planeación")</f>
        <v>https://bit.ly/39HRNOq</v>
      </c>
      <c r="L367" s="66"/>
    </row>
    <row r="368" spans="2:12" ht="4.5" customHeight="1" x14ac:dyDescent="0.25"/>
  </sheetData>
  <sheetProtection autoFilter="0"/>
  <autoFilter ref="C6:F367" xr:uid="{5CED0E65-AF63-4F57-AD95-A2DD1E479505}"/>
  <mergeCells count="365">
    <mergeCell ref="K24:L24"/>
    <mergeCell ref="K12:L12"/>
    <mergeCell ref="K15:L15"/>
    <mergeCell ref="K20:L20"/>
    <mergeCell ref="K21:L21"/>
    <mergeCell ref="B2:C4"/>
    <mergeCell ref="C5:D5"/>
    <mergeCell ref="D2:J4"/>
    <mergeCell ref="K8:L8"/>
    <mergeCell ref="K9:L9"/>
    <mergeCell ref="K6:L6"/>
    <mergeCell ref="K13:L13"/>
    <mergeCell ref="K14:L14"/>
    <mergeCell ref="K10:L10"/>
    <mergeCell ref="K11:L11"/>
    <mergeCell ref="K7:L7"/>
    <mergeCell ref="K16:L16"/>
    <mergeCell ref="K30:L30"/>
    <mergeCell ref="K37:L37"/>
    <mergeCell ref="K38:L38"/>
    <mergeCell ref="K27:L27"/>
    <mergeCell ref="K31:L31"/>
    <mergeCell ref="K32:L32"/>
    <mergeCell ref="K33:L33"/>
    <mergeCell ref="K34:L34"/>
    <mergeCell ref="K35:L35"/>
    <mergeCell ref="K36:L36"/>
    <mergeCell ref="K17:L17"/>
    <mergeCell ref="K18:L18"/>
    <mergeCell ref="K19:L19"/>
    <mergeCell ref="K23:L23"/>
    <mergeCell ref="K53:L53"/>
    <mergeCell ref="K25:L25"/>
    <mergeCell ref="K26:L26"/>
    <mergeCell ref="K52:L52"/>
    <mergeCell ref="K50:L50"/>
    <mergeCell ref="K51:L51"/>
    <mergeCell ref="K44:L44"/>
    <mergeCell ref="K45:L45"/>
    <mergeCell ref="K46:L46"/>
    <mergeCell ref="K47:L47"/>
    <mergeCell ref="K48:L48"/>
    <mergeCell ref="K49:L49"/>
    <mergeCell ref="K39:L39"/>
    <mergeCell ref="K40:L40"/>
    <mergeCell ref="K41:L41"/>
    <mergeCell ref="K42:L42"/>
    <mergeCell ref="K43:L43"/>
    <mergeCell ref="K22:L22"/>
    <mergeCell ref="K28:L28"/>
    <mergeCell ref="K29:L29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K79:L79"/>
    <mergeCell ref="K80:L80"/>
    <mergeCell ref="K81:L81"/>
    <mergeCell ref="K82:L82"/>
    <mergeCell ref="K83:L83"/>
    <mergeCell ref="K74:L74"/>
    <mergeCell ref="K75:L75"/>
    <mergeCell ref="K76:L76"/>
    <mergeCell ref="K77:L77"/>
    <mergeCell ref="K78:L78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K88:L88"/>
    <mergeCell ref="K99:L99"/>
    <mergeCell ref="K100:L100"/>
    <mergeCell ref="K101:L101"/>
    <mergeCell ref="K102:L102"/>
    <mergeCell ref="K103:L103"/>
    <mergeCell ref="K94:L94"/>
    <mergeCell ref="K95:L95"/>
    <mergeCell ref="K96:L96"/>
    <mergeCell ref="K97:L97"/>
    <mergeCell ref="K98:L98"/>
    <mergeCell ref="K109:L109"/>
    <mergeCell ref="K110:L110"/>
    <mergeCell ref="K111:L111"/>
    <mergeCell ref="K112:L112"/>
    <mergeCell ref="K113:L113"/>
    <mergeCell ref="K104:L104"/>
    <mergeCell ref="K105:L105"/>
    <mergeCell ref="K106:L106"/>
    <mergeCell ref="K107:L107"/>
    <mergeCell ref="K108:L108"/>
    <mergeCell ref="K119:L119"/>
    <mergeCell ref="K120:L120"/>
    <mergeCell ref="K121:L121"/>
    <mergeCell ref="K122:L122"/>
    <mergeCell ref="K114:L114"/>
    <mergeCell ref="K115:L115"/>
    <mergeCell ref="K116:L116"/>
    <mergeCell ref="K117:L117"/>
    <mergeCell ref="K118:L118"/>
    <mergeCell ref="K127:L127"/>
    <mergeCell ref="K128:L128"/>
    <mergeCell ref="K129:L129"/>
    <mergeCell ref="K130:L130"/>
    <mergeCell ref="K131:L131"/>
    <mergeCell ref="K123:L123"/>
    <mergeCell ref="K124:L124"/>
    <mergeCell ref="K125:L125"/>
    <mergeCell ref="K126:L126"/>
    <mergeCell ref="K155:L155"/>
    <mergeCell ref="K156:L156"/>
    <mergeCell ref="K157:L157"/>
    <mergeCell ref="K158:L158"/>
    <mergeCell ref="K159:L159"/>
    <mergeCell ref="K132:L132"/>
    <mergeCell ref="K133:L133"/>
    <mergeCell ref="K134:L134"/>
    <mergeCell ref="K153:L153"/>
    <mergeCell ref="K154:L154"/>
    <mergeCell ref="K148:L148"/>
    <mergeCell ref="K149:L149"/>
    <mergeCell ref="K150:L150"/>
    <mergeCell ref="K151:L151"/>
    <mergeCell ref="K152:L152"/>
    <mergeCell ref="K160:L160"/>
    <mergeCell ref="K161:L161"/>
    <mergeCell ref="K162:L162"/>
    <mergeCell ref="K169:L169"/>
    <mergeCell ref="K170:L170"/>
    <mergeCell ref="K163:L163"/>
    <mergeCell ref="K164:L164"/>
    <mergeCell ref="K165:L165"/>
    <mergeCell ref="K166:L166"/>
    <mergeCell ref="K167:L167"/>
    <mergeCell ref="K168:L168"/>
    <mergeCell ref="K176:L176"/>
    <mergeCell ref="K177:L177"/>
    <mergeCell ref="K178:L178"/>
    <mergeCell ref="K179:L179"/>
    <mergeCell ref="K180:L180"/>
    <mergeCell ref="K171:L171"/>
    <mergeCell ref="K172:L172"/>
    <mergeCell ref="K173:L173"/>
    <mergeCell ref="K174:L174"/>
    <mergeCell ref="K175:L175"/>
    <mergeCell ref="K186:L186"/>
    <mergeCell ref="K187:L187"/>
    <mergeCell ref="K188:L188"/>
    <mergeCell ref="K189:L189"/>
    <mergeCell ref="K190:L190"/>
    <mergeCell ref="K181:L181"/>
    <mergeCell ref="K182:L182"/>
    <mergeCell ref="K183:L183"/>
    <mergeCell ref="K184:L184"/>
    <mergeCell ref="K185:L185"/>
    <mergeCell ref="K196:L196"/>
    <mergeCell ref="K197:L197"/>
    <mergeCell ref="K198:L198"/>
    <mergeCell ref="K199:L199"/>
    <mergeCell ref="K200:L200"/>
    <mergeCell ref="K191:L191"/>
    <mergeCell ref="K192:L192"/>
    <mergeCell ref="K193:L193"/>
    <mergeCell ref="K194:L194"/>
    <mergeCell ref="K195:L195"/>
    <mergeCell ref="K206:L206"/>
    <mergeCell ref="K207:L207"/>
    <mergeCell ref="K211:L211"/>
    <mergeCell ref="K212:L212"/>
    <mergeCell ref="K213:L213"/>
    <mergeCell ref="K208:L208"/>
    <mergeCell ref="K210:L210"/>
    <mergeCell ref="K201:L201"/>
    <mergeCell ref="K202:L202"/>
    <mergeCell ref="K203:L203"/>
    <mergeCell ref="K204:L204"/>
    <mergeCell ref="K205:L205"/>
    <mergeCell ref="K232:L232"/>
    <mergeCell ref="K233:L233"/>
    <mergeCell ref="K234:L234"/>
    <mergeCell ref="K235:L235"/>
    <mergeCell ref="K236:L236"/>
    <mergeCell ref="K214:L214"/>
    <mergeCell ref="K215:L215"/>
    <mergeCell ref="K229:L229"/>
    <mergeCell ref="K230:L230"/>
    <mergeCell ref="K231:L231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45:L245"/>
    <mergeCell ref="K246:L246"/>
    <mergeCell ref="K247:L247"/>
    <mergeCell ref="K248:L248"/>
    <mergeCell ref="K249:L249"/>
    <mergeCell ref="K237:L237"/>
    <mergeCell ref="K238:L238"/>
    <mergeCell ref="K239:L239"/>
    <mergeCell ref="K240:L240"/>
    <mergeCell ref="K244:L244"/>
    <mergeCell ref="K255:L255"/>
    <mergeCell ref="K256:L256"/>
    <mergeCell ref="K257:L257"/>
    <mergeCell ref="K258:L258"/>
    <mergeCell ref="K259:L259"/>
    <mergeCell ref="K250:L250"/>
    <mergeCell ref="K251:L251"/>
    <mergeCell ref="K252:L252"/>
    <mergeCell ref="K253:L253"/>
    <mergeCell ref="K254:L254"/>
    <mergeCell ref="K260:L260"/>
    <mergeCell ref="K262:L262"/>
    <mergeCell ref="K263:L263"/>
    <mergeCell ref="K264:L264"/>
    <mergeCell ref="K274:L274"/>
    <mergeCell ref="K261:L261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80:L280"/>
    <mergeCell ref="K281:L281"/>
    <mergeCell ref="K282:L282"/>
    <mergeCell ref="K283:L283"/>
    <mergeCell ref="K284:L284"/>
    <mergeCell ref="K275:L275"/>
    <mergeCell ref="K276:L276"/>
    <mergeCell ref="K277:L277"/>
    <mergeCell ref="K278:L278"/>
    <mergeCell ref="K279:L279"/>
    <mergeCell ref="K297:L297"/>
    <mergeCell ref="K298:L298"/>
    <mergeCell ref="K300:L300"/>
    <mergeCell ref="K301:L301"/>
    <mergeCell ref="K302:L302"/>
    <mergeCell ref="K299:L299"/>
    <mergeCell ref="K285:L285"/>
    <mergeCell ref="K286:L286"/>
    <mergeCell ref="K294:L294"/>
    <mergeCell ref="K295:L295"/>
    <mergeCell ref="K296:L296"/>
    <mergeCell ref="K287:L287"/>
    <mergeCell ref="K288:L288"/>
    <mergeCell ref="K289:L289"/>
    <mergeCell ref="K290:L290"/>
    <mergeCell ref="K291:L291"/>
    <mergeCell ref="K292:L292"/>
    <mergeCell ref="K293:L293"/>
    <mergeCell ref="K303:L303"/>
    <mergeCell ref="K304:L304"/>
    <mergeCell ref="K315:L315"/>
    <mergeCell ref="K316:L316"/>
    <mergeCell ref="K317:L317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29:L329"/>
    <mergeCell ref="K330:L330"/>
    <mergeCell ref="K331:L331"/>
    <mergeCell ref="K332:L332"/>
    <mergeCell ref="K333:L333"/>
    <mergeCell ref="K334:L334"/>
    <mergeCell ref="K335:L335"/>
    <mergeCell ref="K318:L318"/>
    <mergeCell ref="K319:L319"/>
    <mergeCell ref="K320:L320"/>
    <mergeCell ref="K321:L321"/>
    <mergeCell ref="K322:L322"/>
    <mergeCell ref="K144:L144"/>
    <mergeCell ref="K145:L145"/>
    <mergeCell ref="K146:L146"/>
    <mergeCell ref="K147:L147"/>
    <mergeCell ref="K356:L356"/>
    <mergeCell ref="K358:L358"/>
    <mergeCell ref="K359:L359"/>
    <mergeCell ref="K361:L361"/>
    <mergeCell ref="K362:L362"/>
    <mergeCell ref="K357:L357"/>
    <mergeCell ref="K360:L360"/>
    <mergeCell ref="K347:L347"/>
    <mergeCell ref="K348:L348"/>
    <mergeCell ref="K349:L349"/>
    <mergeCell ref="K354:L354"/>
    <mergeCell ref="K355:L355"/>
    <mergeCell ref="K350:L350"/>
    <mergeCell ref="K351:L351"/>
    <mergeCell ref="K352:L352"/>
    <mergeCell ref="K353:L353"/>
    <mergeCell ref="K342:L342"/>
    <mergeCell ref="K343:L343"/>
    <mergeCell ref="K344:L344"/>
    <mergeCell ref="K345:L345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364:L364"/>
    <mergeCell ref="K367:L367"/>
    <mergeCell ref="K209:L209"/>
    <mergeCell ref="K227:L227"/>
    <mergeCell ref="K228:L228"/>
    <mergeCell ref="K241:L241"/>
    <mergeCell ref="K242:L242"/>
    <mergeCell ref="K243:L243"/>
    <mergeCell ref="K363:L363"/>
    <mergeCell ref="K365:L365"/>
    <mergeCell ref="K366:L366"/>
    <mergeCell ref="K346:L346"/>
    <mergeCell ref="K337:L337"/>
    <mergeCell ref="K338:L338"/>
    <mergeCell ref="K339:L339"/>
    <mergeCell ref="K340:L340"/>
    <mergeCell ref="K341:L341"/>
    <mergeCell ref="K323:L323"/>
    <mergeCell ref="K324:L324"/>
    <mergeCell ref="K325:L325"/>
    <mergeCell ref="K326:L326"/>
    <mergeCell ref="K336:L336"/>
    <mergeCell ref="K327:L327"/>
    <mergeCell ref="K328:L328"/>
  </mergeCells>
  <phoneticPr fontId="3" type="noConversion"/>
  <pageMargins left="0.23622047244094491" right="0.23622047244094491" top="0.74803149606299213" bottom="0.74803149606299213" header="0.31496062992125984" footer="0.31496062992125984"/>
  <pageSetup paperSize="120" scale="57" fitToHeight="12" orientation="landscape" r:id="rId1"/>
  <colBreaks count="1" manualBreakCount="1">
    <brk id="12" max="1048575" man="1"/>
  </colBreaks>
  <ignoredErrors>
    <ignoredError sqref="J1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01">
        <x14:dataValidation type="list" allowBlank="1" showInputMessage="1" showErrorMessage="1" xr:uid="{AE44309B-27A7-4BA0-A098-0AB7AAEBF5D2}">
          <x14:formula1>
            <xm:f>Estratégicos!$H$2:$H$7</xm:f>
          </x14:formula1>
          <xm:sqref>H8</xm:sqref>
        </x14:dataValidation>
        <x14:dataValidation type="list" allowBlank="1" showInputMessage="1" showErrorMessage="1" xr:uid="{2A327B2C-4018-4776-BC51-457A31BECB4E}">
          <x14:formula1>
            <xm:f>Estratégicos!$H$13:$H$14</xm:f>
          </x14:formula1>
          <xm:sqref>H9:H11</xm:sqref>
        </x14:dataValidation>
        <x14:dataValidation type="list" allowBlank="1" showInputMessage="1" showErrorMessage="1" xr:uid="{95FB55E3-EE0C-4080-9420-80ECE586D0F8}">
          <x14:formula1>
            <xm:f>Estratégicos!$H$17:$H$19</xm:f>
          </x14:formula1>
          <xm:sqref>H12</xm:sqref>
        </x14:dataValidation>
        <x14:dataValidation type="list" allowBlank="1" showInputMessage="1" showErrorMessage="1" xr:uid="{2FD40736-92D1-4583-895A-501C2D85A03B}">
          <x14:formula1>
            <xm:f>Estratégicos!$H$32:$H$36</xm:f>
          </x14:formula1>
          <xm:sqref>H20 H7</xm:sqref>
        </x14:dataValidation>
        <x14:dataValidation type="list" allowBlank="1" showInputMessage="1" showErrorMessage="1" xr:uid="{C78B2556-E77F-4B40-84A1-87E3CD2F67E5}">
          <x14:formula1>
            <xm:f>Estratégicos!$H$23:$H$26</xm:f>
          </x14:formula1>
          <xm:sqref>H15</xm:sqref>
        </x14:dataValidation>
        <x14:dataValidation type="list" allowBlank="1" showInputMessage="1" showErrorMessage="1" xr:uid="{56C2274F-9AAD-478E-948B-CB0CDB1F57A6}">
          <x14:formula1>
            <xm:f>Estratégicos!$H$46:$H$48</xm:f>
          </x14:formula1>
          <xm:sqref>H28</xm:sqref>
        </x14:dataValidation>
        <x14:dataValidation type="list" allowBlank="1" showInputMessage="1" showErrorMessage="1" xr:uid="{D0E6F775-743E-4822-8DBC-19A40B3EF003}">
          <x14:formula1>
            <xm:f>Estratégicos!$H$49</xm:f>
          </x14:formula1>
          <xm:sqref>H29</xm:sqref>
        </x14:dataValidation>
        <x14:dataValidation type="list" allowBlank="1" showInputMessage="1" showErrorMessage="1" xr:uid="{429657BE-F532-4677-8B72-5A326CCEB908}">
          <x14:formula1>
            <xm:f>Estratégicos!$H$44:$H$45</xm:f>
          </x14:formula1>
          <xm:sqref>H30</xm:sqref>
        </x14:dataValidation>
        <x14:dataValidation type="list" allowBlank="1" showInputMessage="1" showErrorMessage="1" xr:uid="{9DE633E4-E3A2-423D-BADA-C7354DC2CD8A}">
          <x14:formula1>
            <xm:f>Estratégicos!$H$50:$H$54</xm:f>
          </x14:formula1>
          <xm:sqref>H31</xm:sqref>
        </x14:dataValidation>
        <x14:dataValidation type="list" allowBlank="1" showInputMessage="1" showErrorMessage="1" xr:uid="{04121A44-1F4A-4CEC-A354-5A0719D551A3}">
          <x14:formula1>
            <xm:f>Estratégicos!$H$55:$H$56</xm:f>
          </x14:formula1>
          <xm:sqref>H32</xm:sqref>
        </x14:dataValidation>
        <x14:dataValidation type="list" allowBlank="1" showInputMessage="1" showErrorMessage="1" xr:uid="{3162667E-4409-4C98-A7BE-159190B3DAE8}">
          <x14:formula1>
            <xm:f>Estratégicos!$H$57:$H$59</xm:f>
          </x14:formula1>
          <xm:sqref>H33</xm:sqref>
        </x14:dataValidation>
        <x14:dataValidation type="list" allowBlank="1" showInputMessage="1" showErrorMessage="1" xr:uid="{D156BFC5-67FA-4A22-9D81-2155DAEF0CCE}">
          <x14:formula1>
            <xm:f>Estratégicos!$H$65</xm:f>
          </x14:formula1>
          <xm:sqref>H37</xm:sqref>
        </x14:dataValidation>
        <x14:dataValidation type="list" allowBlank="1" showInputMessage="1" showErrorMessage="1" xr:uid="{567837CF-37AC-4607-A4FB-37CA9CA02A91}">
          <x14:formula1>
            <xm:f>Misionales!$H$9</xm:f>
          </x14:formula1>
          <xm:sqref>H44</xm:sqref>
        </x14:dataValidation>
        <x14:dataValidation type="list" allowBlank="1" showInputMessage="1" showErrorMessage="1" xr:uid="{24723865-1DD2-49C7-9626-1585FA74C668}">
          <x14:formula1>
            <xm:f>Misionales!$H$10</xm:f>
          </x14:formula1>
          <xm:sqref>H45</xm:sqref>
        </x14:dataValidation>
        <x14:dataValidation type="list" allowBlank="1" showInputMessage="1" showErrorMessage="1" xr:uid="{1F6ED967-E62F-4220-90C8-F9CC94E291A2}">
          <x14:formula1>
            <xm:f>Estratégicos!#REF!</xm:f>
          </x14:formula1>
          <xm:sqref>H38:H43</xm:sqref>
        </x14:dataValidation>
        <x14:dataValidation type="list" allowBlank="1" showInputMessage="1" showErrorMessage="1" xr:uid="{5584EA7E-EF76-4B48-B3A7-1AF80274FF7C}">
          <x14:formula1>
            <xm:f>Misionales!$H$11</xm:f>
          </x14:formula1>
          <xm:sqref>H46</xm:sqref>
        </x14:dataValidation>
        <x14:dataValidation type="list" allowBlank="1" showInputMessage="1" showErrorMessage="1" xr:uid="{796D294D-AF71-413A-B6C5-D89AC384FCEC}">
          <x14:formula1>
            <xm:f>Listas!$C$3:$C$9</xm:f>
          </x14:formula1>
          <xm:sqref>E7:E134</xm:sqref>
        </x14:dataValidation>
        <x14:dataValidation type="list" allowBlank="1" showInputMessage="1" showErrorMessage="1" xr:uid="{86C2F1FD-EBA5-46BA-BFC1-75DA3A186C0B}">
          <x14:formula1>
            <xm:f>Listas!$E$3:$E$38</xm:f>
          </x14:formula1>
          <xm:sqref>D7:D367</xm:sqref>
        </x14:dataValidation>
        <x14:dataValidation type="list" allowBlank="1" showInputMessage="1" showErrorMessage="1" xr:uid="{D16AEE6D-AD80-4AA8-84DC-F3850E39894E}">
          <x14:formula1>
            <xm:f>Listas!$D$3:$D$14</xm:f>
          </x14:formula1>
          <xm:sqref>C7:C367</xm:sqref>
        </x14:dataValidation>
        <x14:dataValidation type="list" allowBlank="1" showInputMessage="1" showErrorMessage="1" xr:uid="{763DB3FE-E752-4C67-A7AB-1FF87A94C2F7}">
          <x14:formula1>
            <xm:f>Misionales!$H$15:$H$20</xm:f>
          </x14:formula1>
          <xm:sqref>H50</xm:sqref>
        </x14:dataValidation>
        <x14:dataValidation type="list" allowBlank="1" showInputMessage="1" showErrorMessage="1" xr:uid="{4C1143F1-007B-4353-A196-041170E48F45}">
          <x14:formula1>
            <xm:f>Misionales!$H$21</xm:f>
          </x14:formula1>
          <xm:sqref>H51</xm:sqref>
        </x14:dataValidation>
        <x14:dataValidation type="list" allowBlank="1" showInputMessage="1" showErrorMessage="1" xr:uid="{6582BD39-238E-428B-AA52-D2238F68BEAD}">
          <x14:formula1>
            <xm:f>Misionales!$H$22:$H$27</xm:f>
          </x14:formula1>
          <xm:sqref>H52</xm:sqref>
        </x14:dataValidation>
        <x14:dataValidation type="list" allowBlank="1" showInputMessage="1" showErrorMessage="1" xr:uid="{6BB5F7F8-5B4E-497B-B1F7-0FE6E38A09DB}">
          <x14:formula1>
            <xm:f>Misionales!$H$28</xm:f>
          </x14:formula1>
          <xm:sqref>H53</xm:sqref>
        </x14:dataValidation>
        <x14:dataValidation type="list" allowBlank="1" showInputMessage="1" showErrorMessage="1" xr:uid="{7AFD5A34-1462-4B3F-A1DE-71364570EC70}">
          <x14:formula1>
            <xm:f>Misionales!$H$29:$H$34</xm:f>
          </x14:formula1>
          <xm:sqref>H54</xm:sqref>
        </x14:dataValidation>
        <x14:dataValidation type="list" allowBlank="1" showInputMessage="1" showErrorMessage="1" xr:uid="{B6026C01-91BF-43BB-A5C9-F47BAEF7723B}">
          <x14:formula1>
            <xm:f>Misionales!$H$35</xm:f>
          </x14:formula1>
          <xm:sqref>H55</xm:sqref>
        </x14:dataValidation>
        <x14:dataValidation type="list" allowBlank="1" showInputMessage="1" showErrorMessage="1" xr:uid="{60D54409-55E9-452B-B934-ABE559BC8141}">
          <x14:formula1>
            <xm:f>Misionales!$H$36</xm:f>
          </x14:formula1>
          <xm:sqref>H56</xm:sqref>
        </x14:dataValidation>
        <x14:dataValidation type="list" allowBlank="1" showInputMessage="1" showErrorMessage="1" xr:uid="{517517B0-6EE3-4824-812D-46DC51D8225E}">
          <x14:formula1>
            <xm:f>Misionales!$H$37</xm:f>
          </x14:formula1>
          <xm:sqref>H57</xm:sqref>
        </x14:dataValidation>
        <x14:dataValidation type="list" allowBlank="1" showInputMessage="1" showErrorMessage="1" xr:uid="{A8721346-0F04-4EC6-922F-90AD973D297F}">
          <x14:formula1>
            <xm:f>Misionales!$H$38:$H$39</xm:f>
          </x14:formula1>
          <xm:sqref>H58</xm:sqref>
        </x14:dataValidation>
        <x14:dataValidation type="list" allowBlank="1" showInputMessage="1" showErrorMessage="1" xr:uid="{904491C1-2693-4116-B33F-8C2AEB57D9E3}">
          <x14:formula1>
            <xm:f>Misionales!$H$40:$H$41</xm:f>
          </x14:formula1>
          <xm:sqref>H59</xm:sqref>
        </x14:dataValidation>
        <x14:dataValidation type="list" allowBlank="1" showInputMessage="1" showErrorMessage="1" xr:uid="{8D5A999E-7205-497C-8907-7EC6B166CC7F}">
          <x14:formula1>
            <xm:f>Misionales!$H$42</xm:f>
          </x14:formula1>
          <xm:sqref>H60</xm:sqref>
        </x14:dataValidation>
        <x14:dataValidation type="list" allowBlank="1" showInputMessage="1" showErrorMessage="1" xr:uid="{21FD1C72-DD7F-418E-8F8A-0B7BE75FA6D5}">
          <x14:formula1>
            <xm:f>Misionales!$H$43</xm:f>
          </x14:formula1>
          <xm:sqref>H61</xm:sqref>
        </x14:dataValidation>
        <x14:dataValidation type="list" allowBlank="1" showInputMessage="1" showErrorMessage="1" xr:uid="{251CD55D-75AB-4FD2-B6C5-58EC4B8BFE35}">
          <x14:formula1>
            <xm:f>Misionales!$H$44</xm:f>
          </x14:formula1>
          <xm:sqref>H62</xm:sqref>
        </x14:dataValidation>
        <x14:dataValidation type="list" allowBlank="1" showInputMessage="1" showErrorMessage="1" xr:uid="{C0F13458-1A7C-4520-976B-087A2214545F}">
          <x14:formula1>
            <xm:f>Misionales!$H$45</xm:f>
          </x14:formula1>
          <xm:sqref>H63</xm:sqref>
        </x14:dataValidation>
        <x14:dataValidation type="list" allowBlank="1" showInputMessage="1" showErrorMessage="1" xr:uid="{E73472D9-06A3-4B40-852F-179D82CD747E}">
          <x14:formula1>
            <xm:f>Misionales!$H$46:$H$48</xm:f>
          </x14:formula1>
          <xm:sqref>H64</xm:sqref>
        </x14:dataValidation>
        <x14:dataValidation type="list" allowBlank="1" showInputMessage="1" showErrorMessage="1" xr:uid="{CC210F2B-4BA8-4758-85AC-6A5183456DBD}">
          <x14:formula1>
            <xm:f>Misionales!$H$49</xm:f>
          </x14:formula1>
          <xm:sqref>H65</xm:sqref>
        </x14:dataValidation>
        <x14:dataValidation type="list" allowBlank="1" showInputMessage="1" showErrorMessage="1" xr:uid="{0F4559D9-8907-4939-9C5B-A6E0C0636224}">
          <x14:formula1>
            <xm:f>Misionales!$H$50</xm:f>
          </x14:formula1>
          <xm:sqref>H66</xm:sqref>
        </x14:dataValidation>
        <x14:dataValidation type="list" allowBlank="1" showInputMessage="1" showErrorMessage="1" xr:uid="{FEAD2D91-5644-4B47-93BF-A8B7D630F177}">
          <x14:formula1>
            <xm:f>Misionales!$H$51:$H$54</xm:f>
          </x14:formula1>
          <xm:sqref>H67</xm:sqref>
        </x14:dataValidation>
        <x14:dataValidation type="list" allowBlank="1" showInputMessage="1" showErrorMessage="1" xr:uid="{0D81F588-E98C-40E0-8009-08B6F9D06EDA}">
          <x14:formula1>
            <xm:f>Misionales!$H$55</xm:f>
          </x14:formula1>
          <xm:sqref>H68</xm:sqref>
        </x14:dataValidation>
        <x14:dataValidation type="list" allowBlank="1" showInputMessage="1" showErrorMessage="1" xr:uid="{1CA26E34-1C6D-49F3-A4E8-6F8DF826ED95}">
          <x14:formula1>
            <xm:f>Misionales!$H$56</xm:f>
          </x14:formula1>
          <xm:sqref>H69</xm:sqref>
        </x14:dataValidation>
        <x14:dataValidation type="list" allowBlank="1" showInputMessage="1" showErrorMessage="1" xr:uid="{56F19B25-A6FC-401D-BB32-F5418C6F5DD9}">
          <x14:formula1>
            <xm:f>Misionales!$H$57</xm:f>
          </x14:formula1>
          <xm:sqref>H70</xm:sqref>
        </x14:dataValidation>
        <x14:dataValidation type="list" allowBlank="1" showInputMessage="1" showErrorMessage="1" xr:uid="{C0B6CC33-E3A4-457C-B474-07A118F54C03}">
          <x14:formula1>
            <xm:f>Misionales!$H$58:$H$62</xm:f>
          </x14:formula1>
          <xm:sqref>H71</xm:sqref>
        </x14:dataValidation>
        <x14:dataValidation type="list" allowBlank="1" showInputMessage="1" showErrorMessage="1" xr:uid="{F3804971-EF30-49F9-9900-7E85B191B613}">
          <x14:formula1>
            <xm:f>Misionales!$H$63:$H$69</xm:f>
          </x14:formula1>
          <xm:sqref>H72</xm:sqref>
        </x14:dataValidation>
        <x14:dataValidation type="list" allowBlank="1" showInputMessage="1" showErrorMessage="1" xr:uid="{D9FC628F-F919-454C-9DD6-6B3F189CF240}">
          <x14:formula1>
            <xm:f>Misionales!$H$70:$H$71</xm:f>
          </x14:formula1>
          <xm:sqref>H73</xm:sqref>
        </x14:dataValidation>
        <x14:dataValidation type="list" allowBlank="1" showInputMessage="1" showErrorMessage="1" xr:uid="{09ED23D6-CBC8-4B28-A81A-2D56143C43DD}">
          <x14:formula1>
            <xm:f>Misionales!$H$72</xm:f>
          </x14:formula1>
          <xm:sqref>H74</xm:sqref>
        </x14:dataValidation>
        <x14:dataValidation type="list" allowBlank="1" showInputMessage="1" showErrorMessage="1" xr:uid="{42BA72BA-B337-4116-8A50-41E3B45E9D80}">
          <x14:formula1>
            <xm:f>Misionales!$H$73</xm:f>
          </x14:formula1>
          <xm:sqref>H75</xm:sqref>
        </x14:dataValidation>
        <x14:dataValidation type="list" allowBlank="1" showInputMessage="1" showErrorMessage="1" xr:uid="{39FC2020-8D01-4718-BBB8-D600B42928F6}">
          <x14:formula1>
            <xm:f>Misionales!$H$74:$H$75</xm:f>
          </x14:formula1>
          <xm:sqref>H76</xm:sqref>
        </x14:dataValidation>
        <x14:dataValidation type="list" allowBlank="1" showInputMessage="1" showErrorMessage="1" xr:uid="{E4F98EA1-6CF1-47B8-832E-2E338178ACB3}">
          <x14:formula1>
            <xm:f>Misionales!$H$76</xm:f>
          </x14:formula1>
          <xm:sqref>H77</xm:sqref>
        </x14:dataValidation>
        <x14:dataValidation type="list" allowBlank="1" showInputMessage="1" showErrorMessage="1" xr:uid="{879A0317-FB06-4B9F-BDA0-C668BF99C7A5}">
          <x14:formula1>
            <xm:f>Misionales!$H$77</xm:f>
          </x14:formula1>
          <xm:sqref>H78</xm:sqref>
        </x14:dataValidation>
        <x14:dataValidation type="list" allowBlank="1" showInputMessage="1" showErrorMessage="1" xr:uid="{4BFFD6F3-28F9-4E27-9AEF-83A42256E86B}">
          <x14:formula1>
            <xm:f>Misionales!$H$78</xm:f>
          </x14:formula1>
          <xm:sqref>H79</xm:sqref>
        </x14:dataValidation>
        <x14:dataValidation type="list" allowBlank="1" showInputMessage="1" showErrorMessage="1" xr:uid="{63011990-F4FB-42EB-A9A3-44EC62E43A40}">
          <x14:formula1>
            <xm:f>Apoyo!$H$2:$H$5</xm:f>
          </x14:formula1>
          <xm:sqref>H135</xm:sqref>
        </x14:dataValidation>
        <x14:dataValidation type="list" allowBlank="1" showInputMessage="1" showErrorMessage="1" xr:uid="{F518332D-3BDC-4B9D-B33A-3B4CD589C9CA}">
          <x14:formula1>
            <xm:f>Apoyo!$H$22</xm:f>
          </x14:formula1>
          <xm:sqref>H152</xm:sqref>
        </x14:dataValidation>
        <x14:dataValidation type="list" allowBlank="1" showInputMessage="1" showErrorMessage="1" xr:uid="{C8A49127-FD4C-4F10-918D-27B21FBB65AC}">
          <x14:formula1>
            <xm:f>Apoyo!$H$33:$H$34</xm:f>
          </x14:formula1>
          <xm:sqref>H163</xm:sqref>
        </x14:dataValidation>
        <x14:dataValidation type="list" allowBlank="1" showInputMessage="1" showErrorMessage="1" xr:uid="{C50EE689-AD5C-4865-A8C4-41453BD533A9}">
          <x14:formula1>
            <xm:f>Apoyo!$H$39:$H$40</xm:f>
          </x14:formula1>
          <xm:sqref>H168</xm:sqref>
        </x14:dataValidation>
        <x14:dataValidation type="list" allowBlank="1" showInputMessage="1" showErrorMessage="1" xr:uid="{4656D7F4-6878-45A0-8A5D-D79BAB4B9983}">
          <x14:formula1>
            <xm:f>Apoyo!$H$80</xm:f>
          </x14:formula1>
          <xm:sqref>H208</xm:sqref>
        </x14:dataValidation>
        <x14:dataValidation type="list" allowBlank="1" showInputMessage="1" showErrorMessage="1" xr:uid="{DEACDDD3-D5CE-4D28-9A2B-2C10F70AD01C}">
          <x14:formula1>
            <xm:f>Apoyo!$H$82:$H$90</xm:f>
          </x14:formula1>
          <xm:sqref>H210</xm:sqref>
        </x14:dataValidation>
        <x14:dataValidation type="list" allowBlank="1" showInputMessage="1" showErrorMessage="1" xr:uid="{AED63D14-2CD0-4C26-8D94-2C8B29842573}">
          <x14:formula1>
            <xm:f>Apoyo!$H$96:$H$102</xm:f>
          </x14:formula1>
          <xm:sqref>H216</xm:sqref>
        </x14:dataValidation>
        <x14:dataValidation type="list" allowBlank="1" showInputMessage="1" showErrorMessage="1" xr:uid="{5365B717-4D92-4525-B60C-E3C611A81987}">
          <x14:formula1>
            <xm:f>Apoyo!$H$103</xm:f>
          </x14:formula1>
          <xm:sqref>H217</xm:sqref>
        </x14:dataValidation>
        <x14:dataValidation type="list" allowBlank="1" showInputMessage="1" showErrorMessage="1" xr:uid="{D29D7AD1-BC7F-479D-B366-AE52E8C5C862}">
          <x14:formula1>
            <xm:f>Apoyo!$H$104</xm:f>
          </x14:formula1>
          <xm:sqref>H218</xm:sqref>
        </x14:dataValidation>
        <x14:dataValidation type="list" allowBlank="1" showInputMessage="1" showErrorMessage="1" xr:uid="{3860338E-9B0E-4CF4-8D64-C6F484F2B7D5}">
          <x14:formula1>
            <xm:f>Apoyo!$H$105:$H$106</xm:f>
          </x14:formula1>
          <xm:sqref>H219</xm:sqref>
        </x14:dataValidation>
        <x14:dataValidation type="list" allowBlank="1" showInputMessage="1" showErrorMessage="1" xr:uid="{E647B94E-A476-4CFE-A6A3-68B625463466}">
          <x14:formula1>
            <xm:f>Apoyo!$H$107:$H$109</xm:f>
          </x14:formula1>
          <xm:sqref>H220</xm:sqref>
        </x14:dataValidation>
        <x14:dataValidation type="list" allowBlank="1" showInputMessage="1" showErrorMessage="1" xr:uid="{A610721D-81BD-4CBA-87FD-2B338AAC7E11}">
          <x14:formula1>
            <xm:f>Apoyo!$H$110:$H$111</xm:f>
          </x14:formula1>
          <xm:sqref>H221</xm:sqref>
        </x14:dataValidation>
        <x14:dataValidation type="list" allowBlank="1" showInputMessage="1" showErrorMessage="1" xr:uid="{B0B6C74C-047A-4471-9B17-610E6B0ED4F0}">
          <x14:formula1>
            <xm:f>Apoyo!$H$112:$H$113</xm:f>
          </x14:formula1>
          <xm:sqref>H222</xm:sqref>
        </x14:dataValidation>
        <x14:dataValidation type="list" allowBlank="1" showInputMessage="1" showErrorMessage="1" xr:uid="{EC5D1B57-C2F1-475C-A6EC-01B8A15EB18C}">
          <x14:formula1>
            <xm:f>Apoyo!$H$114:$H$115</xm:f>
          </x14:formula1>
          <xm:sqref>H223</xm:sqref>
        </x14:dataValidation>
        <x14:dataValidation type="list" allowBlank="1" showInputMessage="1" showErrorMessage="1" xr:uid="{C2ADC71F-2577-49EB-877D-A3588A48B7F6}">
          <x14:formula1>
            <xm:f>Apoyo!H116</xm:f>
          </x14:formula1>
          <xm:sqref>H224:H228</xm:sqref>
        </x14:dataValidation>
        <x14:dataValidation type="list" allowBlank="1" showInputMessage="1" showErrorMessage="1" xr:uid="{CEABE7F7-7BAB-4668-9552-7810CF989E09}">
          <x14:formula1>
            <xm:f>Apoyo!$H$133:$H$136</xm:f>
          </x14:formula1>
          <xm:sqref>H241</xm:sqref>
        </x14:dataValidation>
        <x14:dataValidation type="list" allowBlank="1" showInputMessage="1" showErrorMessage="1" xr:uid="{FC57D9C6-AFD4-4172-8A01-088F065C3363}">
          <x14:formula1>
            <xm:f>Apoyo!$H$137:$H$139</xm:f>
          </x14:formula1>
          <xm:sqref>H242</xm:sqref>
        </x14:dataValidation>
        <x14:dataValidation type="list" allowBlank="1" showInputMessage="1" showErrorMessage="1" xr:uid="{E5A74768-C16F-4A01-9761-3350016F8D7C}">
          <x14:formula1>
            <xm:f>Apoyo!$H$140:$H$141</xm:f>
          </x14:formula1>
          <xm:sqref>H243</xm:sqref>
        </x14:dataValidation>
        <x14:dataValidation type="list" allowBlank="1" showInputMessage="1" showErrorMessage="1" xr:uid="{10E65E05-D1D7-43DD-9892-5CDE52A4EDB3}">
          <x14:formula1>
            <xm:f>Apoyo!$H$159</xm:f>
          </x14:formula1>
          <xm:sqref>H261</xm:sqref>
        </x14:dataValidation>
        <x14:dataValidation type="list" allowBlank="1" showInputMessage="1" showErrorMessage="1" xr:uid="{B8413F3D-8279-4E4F-BA4E-E8E0DFF37BCF}">
          <x14:formula1>
            <xm:f>Apoyo!$H$163</xm:f>
          </x14:formula1>
          <xm:sqref>H265</xm:sqref>
        </x14:dataValidation>
        <x14:dataValidation type="list" allowBlank="1" showInputMessage="1" showErrorMessage="1" xr:uid="{3243C38B-1F74-4BBC-9E48-93A75A8F403F}">
          <x14:formula1>
            <xm:f>Apoyo!$H$164:$H$165</xm:f>
          </x14:formula1>
          <xm:sqref>H266</xm:sqref>
        </x14:dataValidation>
        <x14:dataValidation type="list" allowBlank="1" showInputMessage="1" showErrorMessage="1" xr:uid="{56ED0D5F-D7DF-42E9-B68E-75AD70EDDB63}">
          <x14:formula1>
            <xm:f>Apoyo!$H$166</xm:f>
          </x14:formula1>
          <xm:sqref>H267</xm:sqref>
        </x14:dataValidation>
        <x14:dataValidation type="list" allowBlank="1" showInputMessage="1" showErrorMessage="1" xr:uid="{6100C9FB-5326-4746-AD94-D842FF2FACF2}">
          <x14:formula1>
            <xm:f>Apoyo!$H$167:$H$173</xm:f>
          </x14:formula1>
          <xm:sqref>H268</xm:sqref>
        </x14:dataValidation>
        <x14:dataValidation type="list" allowBlank="1" showInputMessage="1" showErrorMessage="1" xr:uid="{F6CDE390-8291-4A17-96E0-09DEB97D4E85}">
          <x14:formula1>
            <xm:f>Apoyo!$H$174</xm:f>
          </x14:formula1>
          <xm:sqref>H269</xm:sqref>
        </x14:dataValidation>
        <x14:dataValidation type="list" allowBlank="1" showInputMessage="1" showErrorMessage="1" xr:uid="{1FCA994A-2B44-4607-9952-CBDD0412E03B}">
          <x14:formula1>
            <xm:f>Apoyo!$H$175</xm:f>
          </x14:formula1>
          <xm:sqref>H270</xm:sqref>
        </x14:dataValidation>
        <x14:dataValidation type="list" allowBlank="1" showInputMessage="1" showErrorMessage="1" xr:uid="{8003AF52-6E69-4AA6-B943-1BB65CC26FB4}">
          <x14:formula1>
            <xm:f>Apoyo!$H$176:$H$178</xm:f>
          </x14:formula1>
          <xm:sqref>H271</xm:sqref>
        </x14:dataValidation>
        <x14:dataValidation type="list" allowBlank="1" showInputMessage="1" showErrorMessage="1" xr:uid="{1FF0B82F-2B12-41A3-96CE-F8406AA7DE8E}">
          <x14:formula1>
            <xm:f>Apoyo!$H$179</xm:f>
          </x14:formula1>
          <xm:sqref>H272</xm:sqref>
        </x14:dataValidation>
        <x14:dataValidation type="list" allowBlank="1" showInputMessage="1" showErrorMessage="1" xr:uid="{7E3C912D-FAD2-4B41-B4DB-6FC0DFDE4E3F}">
          <x14:formula1>
            <xm:f>Apoyo!$H$180</xm:f>
          </x14:formula1>
          <xm:sqref>H273</xm:sqref>
        </x14:dataValidation>
        <x14:dataValidation type="list" allowBlank="1" showInputMessage="1" showErrorMessage="1" xr:uid="{2136902C-B599-4360-829F-D7617DB9742B}">
          <x14:formula1>
            <xm:f>Apoyo!$H$194:$H$195</xm:f>
          </x14:formula1>
          <xm:sqref>H287</xm:sqref>
        </x14:dataValidation>
        <x14:dataValidation type="list" allowBlank="1" showInputMessage="1" showErrorMessage="1" xr:uid="{E7FD3084-94CF-43C8-810F-7F126B36FAFA}">
          <x14:formula1>
            <xm:f>Apoyo!$H$196</xm:f>
          </x14:formula1>
          <xm:sqref>H288</xm:sqref>
        </x14:dataValidation>
        <x14:dataValidation type="list" allowBlank="1" showInputMessage="1" showErrorMessage="1" xr:uid="{8A71137B-2D51-4952-A144-4D3AA2E494B2}">
          <x14:formula1>
            <xm:f>Apoyo!$H$197:$H$198</xm:f>
          </x14:formula1>
          <xm:sqref>H289</xm:sqref>
        </x14:dataValidation>
        <x14:dataValidation type="list" allowBlank="1" showInputMessage="1" showErrorMessage="1" xr:uid="{06C0E0DA-23B8-4960-B8E4-543409DC3A2C}">
          <x14:formula1>
            <xm:f>Apoyo!$H$199:$H$201</xm:f>
          </x14:formula1>
          <xm:sqref>H290</xm:sqref>
        </x14:dataValidation>
        <x14:dataValidation type="list" allowBlank="1" showInputMessage="1" showErrorMessage="1" xr:uid="{B2D1E496-FA38-41CA-AA84-B2D6FDD8B7B5}">
          <x14:formula1>
            <xm:f>Apoyo!$H$202:$H$203</xm:f>
          </x14:formula1>
          <xm:sqref>H291</xm:sqref>
        </x14:dataValidation>
        <x14:dataValidation type="list" allowBlank="1" showInputMessage="1" showErrorMessage="1" xr:uid="{335617BC-2890-4D31-BF9E-9E4E65BC66A3}">
          <x14:formula1>
            <xm:f>Apoyo!$H$204</xm:f>
          </x14:formula1>
          <xm:sqref>H292</xm:sqref>
        </x14:dataValidation>
        <x14:dataValidation type="list" allowBlank="1" showInputMessage="1" showErrorMessage="1" xr:uid="{00D82AF1-D783-4C57-8007-24D5CEB8F13E}">
          <x14:formula1>
            <xm:f>Apoyo!$H$205:$H$206</xm:f>
          </x14:formula1>
          <xm:sqref>H293</xm:sqref>
        </x14:dataValidation>
        <x14:dataValidation type="list" allowBlank="1" showInputMessage="1" showErrorMessage="1" xr:uid="{97049DFF-6EB4-4F4B-8F38-CE2A9428CF47}">
          <x14:formula1>
            <xm:f>Apoyo!$H$212:$H$213</xm:f>
          </x14:formula1>
          <xm:sqref>H299</xm:sqref>
        </x14:dataValidation>
        <x14:dataValidation type="list" allowBlank="1" showInputMessage="1" showErrorMessage="1" xr:uid="{9DA74D14-1F59-4AF5-AC06-AE6A8CF61402}">
          <x14:formula1>
            <xm:f>Apoyo!H219</xm:f>
          </x14:formula1>
          <xm:sqref>H305:H314</xm:sqref>
        </x14:dataValidation>
        <x14:dataValidation type="list" allowBlank="1" showInputMessage="1" showErrorMessage="1" xr:uid="{663470FC-EC0A-476F-AAD3-879DF5FAEDB1}">
          <x14:formula1>
            <xm:f>Apoyo!$H$241</xm:f>
          </x14:formula1>
          <xm:sqref>H327</xm:sqref>
        </x14:dataValidation>
        <x14:dataValidation type="list" allowBlank="1" showInputMessage="1" showErrorMessage="1" xr:uid="{30B7E626-F19F-4D2C-8A06-34B3D861BC54}">
          <x14:formula1>
            <xm:f>Apoyo!$H$242:$H$244</xm:f>
          </x14:formula1>
          <xm:sqref>H328</xm:sqref>
        </x14:dataValidation>
        <x14:dataValidation type="list" allowBlank="1" showInputMessage="1" showErrorMessage="1" xr:uid="{5512B324-E5C7-43F3-B69F-485B5A837342}">
          <x14:formula1>
            <xm:f>Apoyo!H245</xm:f>
          </x14:formula1>
          <xm:sqref>H329:H335</xm:sqref>
        </x14:dataValidation>
        <x14:dataValidation type="list" allowBlank="1" showInputMessage="1" showErrorMessage="1" xr:uid="{C6081245-954B-4758-9129-11EF683383D5}">
          <x14:formula1>
            <xm:f>Apoyo!$H$266:$H$269</xm:f>
          </x14:formula1>
          <xm:sqref>H350</xm:sqref>
        </x14:dataValidation>
        <x14:dataValidation type="list" allowBlank="1" showInputMessage="1" showErrorMessage="1" xr:uid="{62F5533B-173C-45E8-B8F1-DBC3792932F7}">
          <x14:formula1>
            <xm:f>Apoyo!$H$270:$H$274</xm:f>
          </x14:formula1>
          <xm:sqref>H351</xm:sqref>
        </x14:dataValidation>
        <x14:dataValidation type="list" allowBlank="1" showInputMessage="1" showErrorMessage="1" xr:uid="{DAD3601F-0BF9-4A7C-816E-50622C9EF711}">
          <x14:formula1>
            <xm:f>Apoyo!$H$275</xm:f>
          </x14:formula1>
          <xm:sqref>H352</xm:sqref>
        </x14:dataValidation>
        <x14:dataValidation type="list" allowBlank="1" showInputMessage="1" showErrorMessage="1" xr:uid="{7C397A6E-3752-44D0-A523-DDB9CEF4328C}">
          <x14:formula1>
            <xm:f>Apoyo!$H$276:$H$277</xm:f>
          </x14:formula1>
          <xm:sqref>H353</xm:sqref>
        </x14:dataValidation>
        <x14:dataValidation type="list" allowBlank="1" showInputMessage="1" showErrorMessage="1" xr:uid="{FF8A6E84-DEC5-4443-B367-92E09BC5C39F}">
          <x14:formula1>
            <xm:f>Apoyo!$H$281</xm:f>
          </x14:formula1>
          <xm:sqref>H357</xm:sqref>
        </x14:dataValidation>
        <x14:dataValidation type="list" allowBlank="1" showInputMessage="1" showErrorMessage="1" xr:uid="{194249C0-F53D-4917-98DE-420E80395B97}">
          <x14:formula1>
            <xm:f>Apoyo!$H$284</xm:f>
          </x14:formula1>
          <xm:sqref>H360</xm:sqref>
        </x14:dataValidation>
        <x14:dataValidation type="list" allowBlank="1" showInputMessage="1" showErrorMessage="1" xr:uid="{BC11DCD7-0FB7-411A-955F-CCEEFDEFFCBB}">
          <x14:formula1>
            <xm:f>Apoyo!$H$288</xm:f>
          </x14:formula1>
          <xm:sqref>H364</xm:sqref>
        </x14:dataValidation>
        <x14:dataValidation type="list" allowBlank="1" showInputMessage="1" showErrorMessage="1" xr:uid="{13E4CA2C-7F24-4F08-92E7-BEB8A3467517}">
          <x14:formula1>
            <xm:f>Apoyo!$H$291</xm:f>
          </x14:formula1>
          <xm:sqref>H367</xm:sqref>
        </x14:dataValidation>
        <x14:dataValidation type="list" allowBlank="1" showInputMessage="1" showErrorMessage="1" xr:uid="{C1771EDC-A909-490E-9180-4B0D0FFC4527}">
          <x14:formula1>
            <xm:f>Apoyo!H6</xm:f>
          </x14:formula1>
          <xm:sqref>H136:H151</xm:sqref>
        </x14:dataValidation>
        <x14:dataValidation type="list" allowBlank="1" showInputMessage="1" showErrorMessage="1" xr:uid="{1666C056-2D04-4F16-B349-C8A7C3CB989B}">
          <x14:formula1>
            <xm:f>Apoyo!H35</xm:f>
          </x14:formula1>
          <xm:sqref>H164:H167</xm:sqref>
        </x14:dataValidation>
        <x14:dataValidation type="list" allowBlank="1" showInputMessage="1" showErrorMessage="1" xr:uid="{42ADD2D6-9DA5-4F2F-AF3D-886BF479F33D}">
          <x14:formula1>
            <xm:f>Apoyo!$H$81</xm:f>
          </x14:formula1>
          <xm:sqref>H209</xm:sqref>
        </x14:dataValidation>
        <x14:dataValidation type="list" allowBlank="1" showInputMessage="1" showErrorMessage="1" xr:uid="{81A768AB-BD7E-4330-B31F-066D2EDFEA05}">
          <x14:formula1>
            <xm:f>Estratégicos!$H$37</xm:f>
          </x14:formula1>
          <xm:sqref>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0EE7-0CAB-41BD-B887-2457596F9995}">
  <sheetPr codeName="Hoja2"/>
  <dimension ref="B2:I56"/>
  <sheetViews>
    <sheetView topLeftCell="A4" workbookViewId="0">
      <selection activeCell="E30" sqref="E30"/>
    </sheetView>
  </sheetViews>
  <sheetFormatPr baseColWidth="10" defaultRowHeight="15" x14ac:dyDescent="0.25"/>
  <cols>
    <col min="1" max="1" width="3" customWidth="1"/>
    <col min="2" max="2" width="14.140625" customWidth="1"/>
    <col min="3" max="3" width="16.140625" bestFit="1" customWidth="1"/>
    <col min="4" max="4" width="44" bestFit="1" customWidth="1"/>
    <col min="5" max="5" width="67.28515625" bestFit="1" customWidth="1"/>
    <col min="8" max="8" width="23.140625" bestFit="1" customWidth="1"/>
    <col min="9" max="9" width="11.42578125" style="4"/>
  </cols>
  <sheetData>
    <row r="2" spans="2:9" x14ac:dyDescent="0.25">
      <c r="B2" t="s">
        <v>5</v>
      </c>
      <c r="C2" t="s">
        <v>1</v>
      </c>
      <c r="D2" t="s">
        <v>6</v>
      </c>
      <c r="E2" t="s">
        <v>7</v>
      </c>
      <c r="F2" t="s">
        <v>4</v>
      </c>
    </row>
    <row r="3" spans="2:9" x14ac:dyDescent="0.25">
      <c r="B3" t="s">
        <v>8</v>
      </c>
      <c r="C3" t="s">
        <v>58</v>
      </c>
      <c r="D3" t="s">
        <v>9</v>
      </c>
      <c r="E3" t="s">
        <v>13</v>
      </c>
      <c r="F3" t="s">
        <v>73</v>
      </c>
      <c r="H3" s="3"/>
    </row>
    <row r="4" spans="2:9" x14ac:dyDescent="0.25">
      <c r="B4" t="s">
        <v>31</v>
      </c>
      <c r="C4" t="s">
        <v>59</v>
      </c>
      <c r="D4" t="s">
        <v>10</v>
      </c>
      <c r="E4" t="s">
        <v>14</v>
      </c>
      <c r="F4" t="s">
        <v>80</v>
      </c>
    </row>
    <row r="5" spans="2:9" x14ac:dyDescent="0.25">
      <c r="C5" t="s">
        <v>60</v>
      </c>
      <c r="D5" t="s">
        <v>11</v>
      </c>
      <c r="E5" t="s">
        <v>15</v>
      </c>
      <c r="F5" t="s">
        <v>81</v>
      </c>
    </row>
    <row r="6" spans="2:9" x14ac:dyDescent="0.25">
      <c r="C6" t="s">
        <v>61</v>
      </c>
      <c r="D6" t="s">
        <v>12</v>
      </c>
      <c r="E6" t="s">
        <v>24</v>
      </c>
      <c r="F6" t="s">
        <v>82</v>
      </c>
    </row>
    <row r="7" spans="2:9" x14ac:dyDescent="0.25">
      <c r="C7" t="s">
        <v>62</v>
      </c>
      <c r="D7" t="s">
        <v>16</v>
      </c>
      <c r="E7" t="s">
        <v>25</v>
      </c>
      <c r="F7" t="s">
        <v>83</v>
      </c>
    </row>
    <row r="8" spans="2:9" x14ac:dyDescent="0.25">
      <c r="D8" t="s">
        <v>17</v>
      </c>
      <c r="E8" t="s">
        <v>26</v>
      </c>
      <c r="F8" t="s">
        <v>84</v>
      </c>
      <c r="I8" s="7"/>
    </row>
    <row r="9" spans="2:9" x14ac:dyDescent="0.25">
      <c r="D9" t="s">
        <v>18</v>
      </c>
      <c r="E9" t="s">
        <v>27</v>
      </c>
      <c r="F9" t="s">
        <v>68</v>
      </c>
    </row>
    <row r="10" spans="2:9" x14ac:dyDescent="0.25">
      <c r="D10" t="s">
        <v>19</v>
      </c>
      <c r="E10" t="s">
        <v>28</v>
      </c>
      <c r="F10" t="s">
        <v>85</v>
      </c>
    </row>
    <row r="11" spans="2:9" x14ac:dyDescent="0.25">
      <c r="D11" t="s">
        <v>1310</v>
      </c>
      <c r="E11" t="s">
        <v>29</v>
      </c>
      <c r="F11" t="s">
        <v>66</v>
      </c>
    </row>
    <row r="12" spans="2:9" x14ac:dyDescent="0.25">
      <c r="D12" t="s">
        <v>21</v>
      </c>
      <c r="E12" t="s">
        <v>30</v>
      </c>
      <c r="F12" t="s">
        <v>86</v>
      </c>
    </row>
    <row r="13" spans="2:9" x14ac:dyDescent="0.25">
      <c r="D13" t="s">
        <v>22</v>
      </c>
      <c r="E13" t="s">
        <v>32</v>
      </c>
      <c r="F13" t="s">
        <v>87</v>
      </c>
    </row>
    <row r="14" spans="2:9" x14ac:dyDescent="0.25">
      <c r="D14" t="s">
        <v>23</v>
      </c>
      <c r="E14" t="s">
        <v>33</v>
      </c>
      <c r="F14" t="s">
        <v>88</v>
      </c>
    </row>
    <row r="15" spans="2:9" x14ac:dyDescent="0.25">
      <c r="E15" s="2" t="s">
        <v>34</v>
      </c>
      <c r="F15" t="s">
        <v>74</v>
      </c>
    </row>
    <row r="16" spans="2:9" x14ac:dyDescent="0.25">
      <c r="E16" t="s">
        <v>35</v>
      </c>
      <c r="F16" t="s">
        <v>89</v>
      </c>
    </row>
    <row r="17" spans="5:6" x14ac:dyDescent="0.25">
      <c r="E17" t="s">
        <v>36</v>
      </c>
      <c r="F17" t="s">
        <v>90</v>
      </c>
    </row>
    <row r="18" spans="5:6" x14ac:dyDescent="0.25">
      <c r="E18" t="s">
        <v>37</v>
      </c>
      <c r="F18" t="s">
        <v>91</v>
      </c>
    </row>
    <row r="19" spans="5:6" x14ac:dyDescent="0.25">
      <c r="E19" t="s">
        <v>38</v>
      </c>
      <c r="F19" t="s">
        <v>92</v>
      </c>
    </row>
    <row r="20" spans="5:6" x14ac:dyDescent="0.25">
      <c r="E20" t="s">
        <v>39</v>
      </c>
      <c r="F20" t="s">
        <v>93</v>
      </c>
    </row>
    <row r="21" spans="5:6" x14ac:dyDescent="0.25">
      <c r="E21" t="s">
        <v>40</v>
      </c>
      <c r="F21" t="s">
        <v>75</v>
      </c>
    </row>
    <row r="22" spans="5:6" x14ac:dyDescent="0.25">
      <c r="E22" t="s">
        <v>41</v>
      </c>
      <c r="F22" t="s">
        <v>94</v>
      </c>
    </row>
    <row r="23" spans="5:6" x14ac:dyDescent="0.25">
      <c r="E23" t="s">
        <v>42</v>
      </c>
      <c r="F23" t="s">
        <v>95</v>
      </c>
    </row>
    <row r="24" spans="5:6" x14ac:dyDescent="0.25">
      <c r="E24" t="s">
        <v>43</v>
      </c>
      <c r="F24" t="s">
        <v>96</v>
      </c>
    </row>
    <row r="25" spans="5:6" x14ac:dyDescent="0.25">
      <c r="E25" t="s">
        <v>44</v>
      </c>
      <c r="F25" t="s">
        <v>97</v>
      </c>
    </row>
    <row r="26" spans="5:6" x14ac:dyDescent="0.25">
      <c r="E26" t="s">
        <v>45</v>
      </c>
      <c r="F26" t="s">
        <v>98</v>
      </c>
    </row>
    <row r="27" spans="5:6" x14ac:dyDescent="0.25">
      <c r="E27" t="s">
        <v>46</v>
      </c>
      <c r="F27" t="s">
        <v>67</v>
      </c>
    </row>
    <row r="28" spans="5:6" x14ac:dyDescent="0.25">
      <c r="E28" t="s">
        <v>47</v>
      </c>
      <c r="F28" t="s">
        <v>99</v>
      </c>
    </row>
    <row r="29" spans="5:6" x14ac:dyDescent="0.25">
      <c r="E29" t="s">
        <v>1311</v>
      </c>
      <c r="F29" t="s">
        <v>100</v>
      </c>
    </row>
    <row r="30" spans="5:6" x14ac:dyDescent="0.25">
      <c r="E30" t="s">
        <v>49</v>
      </c>
      <c r="F30" t="s">
        <v>101</v>
      </c>
    </row>
    <row r="31" spans="5:6" x14ac:dyDescent="0.25">
      <c r="E31" t="s">
        <v>50</v>
      </c>
      <c r="F31" t="s">
        <v>102</v>
      </c>
    </row>
    <row r="32" spans="5:6" x14ac:dyDescent="0.25">
      <c r="E32" t="s">
        <v>51</v>
      </c>
      <c r="F32" t="s">
        <v>103</v>
      </c>
    </row>
    <row r="33" spans="5:6" x14ac:dyDescent="0.25">
      <c r="E33" t="s">
        <v>52</v>
      </c>
      <c r="F33" t="s">
        <v>76</v>
      </c>
    </row>
    <row r="34" spans="5:6" x14ac:dyDescent="0.25">
      <c r="E34" t="s">
        <v>53</v>
      </c>
      <c r="F34" t="s">
        <v>104</v>
      </c>
    </row>
    <row r="35" spans="5:6" x14ac:dyDescent="0.25">
      <c r="E35" t="s">
        <v>54</v>
      </c>
      <c r="F35" t="s">
        <v>105</v>
      </c>
    </row>
    <row r="36" spans="5:6" x14ac:dyDescent="0.25">
      <c r="E36" t="s">
        <v>55</v>
      </c>
      <c r="F36" t="s">
        <v>106</v>
      </c>
    </row>
    <row r="37" spans="5:6" x14ac:dyDescent="0.25">
      <c r="E37" t="s">
        <v>56</v>
      </c>
      <c r="F37" t="s">
        <v>107</v>
      </c>
    </row>
    <row r="38" spans="5:6" x14ac:dyDescent="0.25">
      <c r="E38" t="s">
        <v>57</v>
      </c>
      <c r="F38" t="s">
        <v>108</v>
      </c>
    </row>
    <row r="39" spans="5:6" x14ac:dyDescent="0.25">
      <c r="F39" t="s">
        <v>77</v>
      </c>
    </row>
    <row r="40" spans="5:6" x14ac:dyDescent="0.25">
      <c r="F40" t="s">
        <v>109</v>
      </c>
    </row>
    <row r="41" spans="5:6" x14ac:dyDescent="0.25">
      <c r="F41" t="s">
        <v>110</v>
      </c>
    </row>
    <row r="42" spans="5:6" x14ac:dyDescent="0.25">
      <c r="F42" t="s">
        <v>111</v>
      </c>
    </row>
    <row r="43" spans="5:6" x14ac:dyDescent="0.25">
      <c r="F43" t="s">
        <v>112</v>
      </c>
    </row>
    <row r="44" spans="5:6" x14ac:dyDescent="0.25">
      <c r="F44" t="s">
        <v>113</v>
      </c>
    </row>
    <row r="45" spans="5:6" x14ac:dyDescent="0.25">
      <c r="F45" t="s">
        <v>78</v>
      </c>
    </row>
    <row r="46" spans="5:6" x14ac:dyDescent="0.25">
      <c r="F46" t="s">
        <v>114</v>
      </c>
    </row>
    <row r="47" spans="5:6" x14ac:dyDescent="0.25">
      <c r="F47" t="s">
        <v>115</v>
      </c>
    </row>
    <row r="48" spans="5:6" x14ac:dyDescent="0.25">
      <c r="F48" t="s">
        <v>116</v>
      </c>
    </row>
    <row r="49" spans="6:6" x14ac:dyDescent="0.25">
      <c r="F49" t="s">
        <v>117</v>
      </c>
    </row>
    <row r="50" spans="6:6" x14ac:dyDescent="0.25">
      <c r="F50" t="s">
        <v>118</v>
      </c>
    </row>
    <row r="51" spans="6:6" x14ac:dyDescent="0.25">
      <c r="F51" t="s">
        <v>79</v>
      </c>
    </row>
    <row r="52" spans="6:6" x14ac:dyDescent="0.25">
      <c r="F52" t="s">
        <v>119</v>
      </c>
    </row>
    <row r="53" spans="6:6" x14ac:dyDescent="0.25">
      <c r="F53" t="s">
        <v>120</v>
      </c>
    </row>
    <row r="54" spans="6:6" x14ac:dyDescent="0.25">
      <c r="F54" t="s">
        <v>121</v>
      </c>
    </row>
    <row r="55" spans="6:6" x14ac:dyDescent="0.25">
      <c r="F55" t="s">
        <v>122</v>
      </c>
    </row>
    <row r="56" spans="6:6" x14ac:dyDescent="0.25">
      <c r="F56" t="s">
        <v>123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D355-1DC2-4369-ABA3-03BA0DF8CEF7}">
  <sheetPr codeName="Hoja3"/>
  <dimension ref="B1:K65"/>
  <sheetViews>
    <sheetView topLeftCell="C16" zoomScale="85" zoomScaleNormal="85" workbookViewId="0">
      <selection activeCell="K39" sqref="K39"/>
    </sheetView>
  </sheetViews>
  <sheetFormatPr baseColWidth="10" defaultRowHeight="15" x14ac:dyDescent="0.25"/>
  <cols>
    <col min="1" max="1" width="2.5703125" customWidth="1"/>
    <col min="2" max="3" width="37.140625" customWidth="1"/>
    <col min="4" max="4" width="52.42578125" hidden="1" customWidth="1"/>
    <col min="5" max="5" width="16.140625" bestFit="1" customWidth="1"/>
    <col min="7" max="7" width="70" bestFit="1" customWidth="1"/>
    <col min="11" max="11" width="23" customWidth="1"/>
    <col min="12" max="12" width="2.5703125" customWidth="1"/>
    <col min="16" max="16" width="11.85546875" bestFit="1" customWidth="1"/>
  </cols>
  <sheetData>
    <row r="1" spans="2:11" x14ac:dyDescent="0.25">
      <c r="B1" s="23" t="s">
        <v>6</v>
      </c>
      <c r="C1" s="23" t="s">
        <v>7</v>
      </c>
      <c r="D1" s="23" t="s">
        <v>124</v>
      </c>
      <c r="E1" s="23" t="s">
        <v>1</v>
      </c>
      <c r="F1" s="23" t="s">
        <v>2</v>
      </c>
      <c r="G1" s="23" t="s">
        <v>134</v>
      </c>
      <c r="H1" s="23" t="s">
        <v>4</v>
      </c>
      <c r="I1" s="23" t="s">
        <v>125</v>
      </c>
      <c r="J1" s="23" t="s">
        <v>5</v>
      </c>
      <c r="K1" s="9" t="s">
        <v>142</v>
      </c>
    </row>
    <row r="2" spans="2:11" x14ac:dyDescent="0.25">
      <c r="B2" s="24" t="s">
        <v>9</v>
      </c>
      <c r="C2" s="24" t="s">
        <v>13</v>
      </c>
      <c r="D2" s="25" t="s">
        <v>143</v>
      </c>
      <c r="E2" s="1" t="s">
        <v>58</v>
      </c>
      <c r="F2" s="10" t="s">
        <v>69</v>
      </c>
      <c r="G2" s="10" t="s">
        <v>70</v>
      </c>
      <c r="H2" s="6" t="s">
        <v>73</v>
      </c>
      <c r="I2" s="6" t="s">
        <v>147</v>
      </c>
      <c r="J2" s="6" t="s">
        <v>136</v>
      </c>
      <c r="K2" s="1"/>
    </row>
    <row r="3" spans="2:11" x14ac:dyDescent="0.25">
      <c r="B3" s="26"/>
      <c r="C3" s="26"/>
      <c r="D3" s="27"/>
      <c r="E3" s="1" t="s">
        <v>59</v>
      </c>
      <c r="F3" s="1"/>
      <c r="G3" s="10"/>
      <c r="H3" s="6" t="s">
        <v>80</v>
      </c>
      <c r="I3" s="8" t="s">
        <v>148</v>
      </c>
      <c r="J3" s="6" t="s">
        <v>136</v>
      </c>
      <c r="K3" s="1"/>
    </row>
    <row r="4" spans="2:11" x14ac:dyDescent="0.25">
      <c r="B4" s="1"/>
      <c r="C4" s="1"/>
      <c r="D4" s="27"/>
      <c r="E4" s="1" t="s">
        <v>60</v>
      </c>
      <c r="F4" s="1"/>
      <c r="G4" s="10"/>
      <c r="H4" s="6" t="s">
        <v>68</v>
      </c>
      <c r="I4" s="8" t="s">
        <v>149</v>
      </c>
      <c r="J4" s="6" t="s">
        <v>136</v>
      </c>
      <c r="K4" s="1"/>
    </row>
    <row r="5" spans="2:11" x14ac:dyDescent="0.25">
      <c r="B5" s="1"/>
      <c r="C5" s="1"/>
      <c r="D5" s="1"/>
      <c r="E5" s="1" t="s">
        <v>61</v>
      </c>
      <c r="F5" s="10"/>
      <c r="G5" s="10"/>
      <c r="H5" s="6" t="s">
        <v>74</v>
      </c>
      <c r="I5" s="8" t="s">
        <v>150</v>
      </c>
      <c r="J5" s="6" t="s">
        <v>136</v>
      </c>
      <c r="K5" s="1"/>
    </row>
    <row r="6" spans="2:11" x14ac:dyDescent="0.25">
      <c r="B6" s="1"/>
      <c r="C6" s="1"/>
      <c r="D6" s="1"/>
      <c r="E6" s="1" t="s">
        <v>62</v>
      </c>
      <c r="F6" s="1"/>
      <c r="G6" s="10"/>
      <c r="H6" s="6" t="s">
        <v>75</v>
      </c>
      <c r="I6" s="8" t="s">
        <v>151</v>
      </c>
      <c r="J6" s="6" t="s">
        <v>136</v>
      </c>
      <c r="K6" s="1"/>
    </row>
    <row r="7" spans="2:11" x14ac:dyDescent="0.25">
      <c r="B7" s="1"/>
      <c r="C7" s="1"/>
      <c r="D7" s="1"/>
      <c r="E7" s="1"/>
      <c r="F7" s="1"/>
      <c r="G7" s="10"/>
      <c r="H7" s="6" t="s">
        <v>67</v>
      </c>
      <c r="I7" s="8" t="s">
        <v>152</v>
      </c>
      <c r="J7" s="17" t="s">
        <v>8</v>
      </c>
      <c r="K7" s="18" t="s">
        <v>153</v>
      </c>
    </row>
    <row r="8" spans="2:11" x14ac:dyDescent="0.25">
      <c r="B8" s="1"/>
      <c r="C8" s="1"/>
      <c r="D8" s="1"/>
      <c r="E8" s="1"/>
      <c r="F8" s="10" t="s">
        <v>64</v>
      </c>
      <c r="G8" s="10" t="s">
        <v>65</v>
      </c>
      <c r="H8" s="34" t="s">
        <v>73</v>
      </c>
      <c r="I8" s="8" t="s">
        <v>137</v>
      </c>
      <c r="J8" s="34" t="s">
        <v>136</v>
      </c>
      <c r="K8" s="18"/>
    </row>
    <row r="9" spans="2:11" x14ac:dyDescent="0.25">
      <c r="B9" s="1"/>
      <c r="C9" s="1"/>
      <c r="D9" s="1"/>
      <c r="E9" s="1"/>
      <c r="F9" s="10"/>
      <c r="G9" s="10"/>
      <c r="H9" s="34" t="s">
        <v>80</v>
      </c>
      <c r="I9" s="8" t="s">
        <v>138</v>
      </c>
      <c r="J9" s="34" t="s">
        <v>136</v>
      </c>
      <c r="K9" s="18"/>
    </row>
    <row r="10" spans="2:11" x14ac:dyDescent="0.25">
      <c r="B10" s="1"/>
      <c r="C10" s="1"/>
      <c r="D10" s="1"/>
      <c r="E10" s="1"/>
      <c r="F10" s="10"/>
      <c r="G10" s="10"/>
      <c r="H10" s="34" t="s">
        <v>68</v>
      </c>
      <c r="I10" s="8" t="s">
        <v>139</v>
      </c>
      <c r="J10" s="34" t="s">
        <v>136</v>
      </c>
      <c r="K10" s="18"/>
    </row>
    <row r="11" spans="2:11" x14ac:dyDescent="0.25">
      <c r="B11" s="1"/>
      <c r="C11" s="1"/>
      <c r="D11" s="1"/>
      <c r="E11" s="1"/>
      <c r="F11" s="10"/>
      <c r="G11" s="10"/>
      <c r="H11" s="34" t="s">
        <v>85</v>
      </c>
      <c r="I11" s="8" t="s">
        <v>140</v>
      </c>
      <c r="J11" s="34" t="s">
        <v>136</v>
      </c>
      <c r="K11" s="18"/>
    </row>
    <row r="12" spans="2:11" x14ac:dyDescent="0.25">
      <c r="B12" s="1"/>
      <c r="C12" s="1"/>
      <c r="D12" s="1"/>
      <c r="E12" s="1"/>
      <c r="F12" s="10"/>
      <c r="G12" s="10"/>
      <c r="H12" s="34" t="s">
        <v>66</v>
      </c>
      <c r="I12" s="8" t="s">
        <v>141</v>
      </c>
      <c r="J12" s="17" t="s">
        <v>8</v>
      </c>
      <c r="K12" s="18" t="s">
        <v>423</v>
      </c>
    </row>
    <row r="13" spans="2:11" x14ac:dyDescent="0.25">
      <c r="B13" s="5"/>
      <c r="C13" s="5"/>
      <c r="D13" s="5"/>
      <c r="E13" s="1"/>
      <c r="F13" s="10" t="s">
        <v>71</v>
      </c>
      <c r="G13" s="10" t="s">
        <v>72</v>
      </c>
      <c r="H13" s="6" t="s">
        <v>73</v>
      </c>
      <c r="I13" s="6" t="s">
        <v>147</v>
      </c>
      <c r="J13" s="6" t="s">
        <v>136</v>
      </c>
      <c r="K13" s="1"/>
    </row>
    <row r="14" spans="2:11" x14ac:dyDescent="0.25">
      <c r="B14" s="1"/>
      <c r="C14" s="1"/>
      <c r="D14" s="1"/>
      <c r="E14" s="1"/>
      <c r="F14" s="10"/>
      <c r="G14" s="10"/>
      <c r="H14" s="6" t="s">
        <v>68</v>
      </c>
      <c r="I14" s="6" t="s">
        <v>139</v>
      </c>
      <c r="J14" s="17" t="s">
        <v>8</v>
      </c>
      <c r="K14" s="18" t="s">
        <v>154</v>
      </c>
    </row>
    <row r="15" spans="2:11" x14ac:dyDescent="0.25">
      <c r="B15" s="1"/>
      <c r="C15" s="1"/>
      <c r="D15" s="1"/>
      <c r="E15" s="1"/>
      <c r="F15" s="10" t="s">
        <v>420</v>
      </c>
      <c r="G15" s="10" t="s">
        <v>417</v>
      </c>
      <c r="H15" s="12" t="s">
        <v>73</v>
      </c>
      <c r="I15" s="34" t="s">
        <v>270</v>
      </c>
      <c r="J15" s="17" t="s">
        <v>8</v>
      </c>
      <c r="K15" s="18" t="s">
        <v>419</v>
      </c>
    </row>
    <row r="16" spans="2:11" x14ac:dyDescent="0.25">
      <c r="B16" s="1"/>
      <c r="C16" s="1"/>
      <c r="D16" s="1"/>
      <c r="E16" s="1"/>
      <c r="F16" s="10" t="s">
        <v>421</v>
      </c>
      <c r="G16" s="10" t="s">
        <v>418</v>
      </c>
      <c r="H16" s="12" t="s">
        <v>73</v>
      </c>
      <c r="I16" s="34" t="s">
        <v>270</v>
      </c>
      <c r="J16" s="17" t="s">
        <v>8</v>
      </c>
      <c r="K16" s="18" t="s">
        <v>422</v>
      </c>
    </row>
    <row r="17" spans="2:11" x14ac:dyDescent="0.25">
      <c r="B17" s="1"/>
      <c r="C17" s="1"/>
      <c r="D17" s="1"/>
      <c r="E17" s="1"/>
      <c r="F17" s="1" t="s">
        <v>157</v>
      </c>
      <c r="G17" s="1" t="s">
        <v>158</v>
      </c>
      <c r="H17" s="12" t="s">
        <v>73</v>
      </c>
      <c r="I17" s="13" t="s">
        <v>159</v>
      </c>
      <c r="J17" s="6" t="s">
        <v>136</v>
      </c>
      <c r="K17" s="1"/>
    </row>
    <row r="18" spans="2:11" x14ac:dyDescent="0.25">
      <c r="B18" s="1"/>
      <c r="C18" s="1"/>
      <c r="D18" s="1"/>
      <c r="E18" s="1"/>
      <c r="F18" s="1"/>
      <c r="G18" s="1"/>
      <c r="H18" s="12" t="s">
        <v>68</v>
      </c>
      <c r="I18" s="13" t="s">
        <v>160</v>
      </c>
      <c r="J18" s="6" t="s">
        <v>136</v>
      </c>
      <c r="K18" s="1"/>
    </row>
    <row r="19" spans="2:11" x14ac:dyDescent="0.25">
      <c r="B19" s="1"/>
      <c r="C19" s="1"/>
      <c r="D19" s="1"/>
      <c r="E19" s="1"/>
      <c r="F19" s="10"/>
      <c r="G19" s="10"/>
      <c r="H19" s="8" t="s">
        <v>74</v>
      </c>
      <c r="I19" s="8" t="s">
        <v>161</v>
      </c>
      <c r="J19" s="17" t="s">
        <v>8</v>
      </c>
      <c r="K19" s="18" t="s">
        <v>162</v>
      </c>
    </row>
    <row r="20" spans="2:11" x14ac:dyDescent="0.25">
      <c r="B20" s="1"/>
      <c r="C20" s="1"/>
      <c r="D20" s="1"/>
      <c r="E20" s="1"/>
      <c r="F20" s="14" t="s">
        <v>168</v>
      </c>
      <c r="G20" s="14" t="s">
        <v>169</v>
      </c>
      <c r="H20" s="15" t="s">
        <v>73</v>
      </c>
      <c r="I20" s="15" t="s">
        <v>161</v>
      </c>
      <c r="J20" s="19" t="s">
        <v>8</v>
      </c>
      <c r="K20" s="18" t="s">
        <v>204</v>
      </c>
    </row>
    <row r="21" spans="2:11" x14ac:dyDescent="0.25">
      <c r="B21" s="1"/>
      <c r="C21" s="1"/>
      <c r="D21" s="1"/>
      <c r="E21" s="1"/>
      <c r="F21" s="14" t="s">
        <v>170</v>
      </c>
      <c r="G21" s="14" t="s">
        <v>171</v>
      </c>
      <c r="H21" s="15" t="s">
        <v>73</v>
      </c>
      <c r="I21" s="15" t="s">
        <v>161</v>
      </c>
      <c r="J21" s="19" t="s">
        <v>8</v>
      </c>
      <c r="K21" s="18" t="s">
        <v>205</v>
      </c>
    </row>
    <row r="22" spans="2:11" x14ac:dyDescent="0.25">
      <c r="B22" s="1"/>
      <c r="C22" s="1"/>
      <c r="D22" s="1"/>
      <c r="E22" s="1"/>
      <c r="F22" s="14" t="s">
        <v>1281</v>
      </c>
      <c r="G22" s="14" t="s">
        <v>1282</v>
      </c>
      <c r="H22" s="15" t="s">
        <v>73</v>
      </c>
      <c r="I22" s="15" t="s">
        <v>434</v>
      </c>
      <c r="J22" s="19" t="s">
        <v>8</v>
      </c>
      <c r="K22" s="18" t="s">
        <v>1283</v>
      </c>
    </row>
    <row r="23" spans="2:11" x14ac:dyDescent="0.25">
      <c r="B23" s="24" t="s">
        <v>9</v>
      </c>
      <c r="C23" s="24" t="s">
        <v>13</v>
      </c>
      <c r="D23" s="28" t="s">
        <v>145</v>
      </c>
      <c r="E23" s="1"/>
      <c r="F23" s="10" t="s">
        <v>146</v>
      </c>
      <c r="G23" s="10" t="s">
        <v>163</v>
      </c>
      <c r="H23" s="6" t="s">
        <v>73</v>
      </c>
      <c r="I23" s="6" t="s">
        <v>164</v>
      </c>
      <c r="J23" s="6" t="s">
        <v>136</v>
      </c>
      <c r="K23" s="1"/>
    </row>
    <row r="24" spans="2:11" x14ac:dyDescent="0.25">
      <c r="B24" s="1"/>
      <c r="C24" s="5"/>
      <c r="D24" s="27"/>
      <c r="E24" s="1"/>
      <c r="F24" s="10"/>
      <c r="G24" s="10"/>
      <c r="H24" s="6" t="s">
        <v>68</v>
      </c>
      <c r="I24" s="6" t="s">
        <v>165</v>
      </c>
      <c r="J24" s="6" t="s">
        <v>136</v>
      </c>
      <c r="K24" s="1"/>
    </row>
    <row r="25" spans="2:11" x14ac:dyDescent="0.25">
      <c r="B25" s="1"/>
      <c r="C25" s="5"/>
      <c r="D25" s="27"/>
      <c r="E25" s="1"/>
      <c r="F25" s="10"/>
      <c r="G25" s="10"/>
      <c r="H25" s="6" t="s">
        <v>85</v>
      </c>
      <c r="I25" s="6" t="s">
        <v>140</v>
      </c>
      <c r="J25" s="6" t="s">
        <v>136</v>
      </c>
      <c r="K25" s="1"/>
    </row>
    <row r="26" spans="2:11" x14ac:dyDescent="0.25">
      <c r="B26" s="1"/>
      <c r="C26" s="5"/>
      <c r="D26" s="27"/>
      <c r="E26" s="1"/>
      <c r="F26" s="10"/>
      <c r="G26" s="10"/>
      <c r="H26" s="6" t="s">
        <v>66</v>
      </c>
      <c r="I26" s="6" t="s">
        <v>166</v>
      </c>
      <c r="J26" s="17" t="s">
        <v>8</v>
      </c>
      <c r="K26" s="18" t="s">
        <v>167</v>
      </c>
    </row>
    <row r="27" spans="2:11" x14ac:dyDescent="0.25">
      <c r="B27" s="1"/>
      <c r="C27" s="5"/>
      <c r="D27" s="27"/>
      <c r="E27" s="1"/>
      <c r="F27" s="10" t="s">
        <v>172</v>
      </c>
      <c r="G27" s="10" t="s">
        <v>173</v>
      </c>
      <c r="H27" s="6" t="s">
        <v>73</v>
      </c>
      <c r="I27" s="6" t="s">
        <v>201</v>
      </c>
      <c r="J27" s="17" t="s">
        <v>8</v>
      </c>
      <c r="K27" s="18" t="s">
        <v>206</v>
      </c>
    </row>
    <row r="28" spans="2:11" x14ac:dyDescent="0.25">
      <c r="B28" s="1"/>
      <c r="C28" s="5"/>
      <c r="D28" s="27"/>
      <c r="E28" s="1"/>
      <c r="F28" s="10" t="s">
        <v>174</v>
      </c>
      <c r="G28" s="10" t="s">
        <v>175</v>
      </c>
      <c r="H28" s="6" t="s">
        <v>73</v>
      </c>
      <c r="I28" s="6" t="s">
        <v>201</v>
      </c>
      <c r="J28" s="17" t="s">
        <v>8</v>
      </c>
      <c r="K28" s="18" t="s">
        <v>207</v>
      </c>
    </row>
    <row r="29" spans="2:11" x14ac:dyDescent="0.25">
      <c r="B29" s="1"/>
      <c r="C29" s="5"/>
      <c r="D29" s="27"/>
      <c r="E29" s="1"/>
      <c r="F29" s="10" t="s">
        <v>177</v>
      </c>
      <c r="G29" s="10" t="s">
        <v>176</v>
      </c>
      <c r="H29" s="6" t="s">
        <v>73</v>
      </c>
      <c r="I29" s="6" t="s">
        <v>202</v>
      </c>
      <c r="J29" s="17" t="s">
        <v>8</v>
      </c>
      <c r="K29" s="18" t="s">
        <v>208</v>
      </c>
    </row>
    <row r="30" spans="2:11" x14ac:dyDescent="0.25">
      <c r="B30" s="1"/>
      <c r="C30" s="5"/>
      <c r="D30" s="27"/>
      <c r="E30" s="1"/>
      <c r="F30" s="10" t="s">
        <v>178</v>
      </c>
      <c r="G30" s="10" t="s">
        <v>179</v>
      </c>
      <c r="H30" s="6" t="s">
        <v>73</v>
      </c>
      <c r="I30" s="6" t="s">
        <v>203</v>
      </c>
      <c r="J30" s="17" t="s">
        <v>8</v>
      </c>
      <c r="K30" s="18" t="s">
        <v>209</v>
      </c>
    </row>
    <row r="31" spans="2:11" x14ac:dyDescent="0.25">
      <c r="B31" s="1"/>
      <c r="C31" s="26"/>
      <c r="D31" s="27"/>
      <c r="E31" s="1"/>
      <c r="F31" s="10"/>
      <c r="G31" s="10"/>
      <c r="H31" s="6"/>
      <c r="I31" s="6"/>
      <c r="J31" s="6"/>
      <c r="K31" s="1"/>
    </row>
    <row r="32" spans="2:11" x14ac:dyDescent="0.25">
      <c r="B32" s="24" t="s">
        <v>9</v>
      </c>
      <c r="C32" s="24" t="s">
        <v>13</v>
      </c>
      <c r="D32" s="28" t="s">
        <v>144</v>
      </c>
      <c r="E32" s="1"/>
      <c r="F32" s="10" t="s">
        <v>64</v>
      </c>
      <c r="G32" s="10" t="s">
        <v>65</v>
      </c>
      <c r="H32" s="6" t="s">
        <v>73</v>
      </c>
      <c r="I32" s="6" t="s">
        <v>137</v>
      </c>
      <c r="J32" s="6" t="s">
        <v>136</v>
      </c>
      <c r="K32" s="1"/>
    </row>
    <row r="33" spans="2:11" x14ac:dyDescent="0.25">
      <c r="B33" s="1"/>
      <c r="C33" s="26"/>
      <c r="D33" s="1"/>
      <c r="E33" s="1"/>
      <c r="F33" s="1"/>
      <c r="G33" s="10"/>
      <c r="H33" s="6" t="s">
        <v>80</v>
      </c>
      <c r="I33" s="6" t="s">
        <v>138</v>
      </c>
      <c r="J33" s="6" t="s">
        <v>136</v>
      </c>
      <c r="K33" s="1"/>
    </row>
    <row r="34" spans="2:11" x14ac:dyDescent="0.25">
      <c r="B34" s="1"/>
      <c r="C34" s="1"/>
      <c r="D34" s="1"/>
      <c r="E34" s="1"/>
      <c r="F34" s="1"/>
      <c r="G34" s="10"/>
      <c r="H34" s="6" t="s">
        <v>68</v>
      </c>
      <c r="I34" s="6" t="s">
        <v>139</v>
      </c>
      <c r="J34" s="6" t="s">
        <v>136</v>
      </c>
      <c r="K34" s="1"/>
    </row>
    <row r="35" spans="2:11" x14ac:dyDescent="0.25">
      <c r="B35" s="5"/>
      <c r="C35" s="1"/>
      <c r="D35" s="1"/>
      <c r="E35" s="1"/>
      <c r="F35" s="1"/>
      <c r="G35" s="10"/>
      <c r="H35" s="6" t="s">
        <v>85</v>
      </c>
      <c r="I35" s="6" t="s">
        <v>140</v>
      </c>
      <c r="J35" s="6" t="s">
        <v>136</v>
      </c>
      <c r="K35" s="1"/>
    </row>
    <row r="36" spans="2:11" x14ac:dyDescent="0.25">
      <c r="B36" s="26"/>
      <c r="C36" s="1"/>
      <c r="D36" s="1"/>
      <c r="E36" s="1"/>
      <c r="F36" s="1"/>
      <c r="G36" s="10"/>
      <c r="H36" s="6" t="s">
        <v>66</v>
      </c>
      <c r="I36" s="6" t="s">
        <v>141</v>
      </c>
      <c r="J36" s="17" t="s">
        <v>8</v>
      </c>
      <c r="K36" s="18" t="s">
        <v>135</v>
      </c>
    </row>
    <row r="37" spans="2:11" x14ac:dyDescent="0.25">
      <c r="B37" s="1"/>
      <c r="C37" s="1"/>
      <c r="D37" s="1"/>
      <c r="E37" s="1"/>
      <c r="F37" s="10" t="s">
        <v>132</v>
      </c>
      <c r="G37" s="1" t="s">
        <v>133</v>
      </c>
      <c r="H37" s="12" t="s">
        <v>73</v>
      </c>
      <c r="I37" s="12" t="s">
        <v>155</v>
      </c>
      <c r="J37" s="17" t="s">
        <v>8</v>
      </c>
      <c r="K37" s="18" t="s">
        <v>156</v>
      </c>
    </row>
    <row r="38" spans="2:11" x14ac:dyDescent="0.25">
      <c r="B38" s="1"/>
      <c r="C38" s="5"/>
      <c r="D38" s="5"/>
      <c r="E38" s="1"/>
      <c r="F38" s="1" t="s">
        <v>180</v>
      </c>
      <c r="G38" s="1" t="s">
        <v>181</v>
      </c>
      <c r="H38" s="12" t="s">
        <v>68</v>
      </c>
      <c r="I38" s="12" t="s">
        <v>1302</v>
      </c>
      <c r="J38" s="17" t="s">
        <v>8</v>
      </c>
      <c r="K38" s="18" t="s">
        <v>1308</v>
      </c>
    </row>
    <row r="39" spans="2:11" x14ac:dyDescent="0.25">
      <c r="B39" s="1"/>
      <c r="C39" s="1"/>
      <c r="D39" s="1"/>
      <c r="E39" s="1"/>
      <c r="F39" s="1" t="s">
        <v>182</v>
      </c>
      <c r="G39" s="1" t="s">
        <v>183</v>
      </c>
      <c r="H39" s="12" t="s">
        <v>73</v>
      </c>
      <c r="I39" s="12" t="s">
        <v>139</v>
      </c>
      <c r="J39" s="17" t="s">
        <v>8</v>
      </c>
      <c r="K39" s="18" t="s">
        <v>214</v>
      </c>
    </row>
    <row r="40" spans="2:11" x14ac:dyDescent="0.25">
      <c r="B40" s="1"/>
      <c r="C40" s="1"/>
      <c r="D40" s="1"/>
      <c r="E40" s="1"/>
      <c r="F40" s="1" t="s">
        <v>184</v>
      </c>
      <c r="G40" s="1" t="s">
        <v>185</v>
      </c>
      <c r="H40" s="12" t="s">
        <v>68</v>
      </c>
      <c r="I40" s="12" t="s">
        <v>270</v>
      </c>
      <c r="J40" s="17" t="s">
        <v>8</v>
      </c>
      <c r="K40" s="18" t="s">
        <v>215</v>
      </c>
    </row>
    <row r="41" spans="2:11" x14ac:dyDescent="0.25">
      <c r="B41" s="5"/>
      <c r="C41" s="1"/>
      <c r="D41" s="1"/>
      <c r="E41" s="1"/>
      <c r="F41" s="1" t="s">
        <v>186</v>
      </c>
      <c r="G41" s="1" t="s">
        <v>187</v>
      </c>
      <c r="H41" s="12" t="s">
        <v>80</v>
      </c>
      <c r="I41" s="8" t="s">
        <v>211</v>
      </c>
      <c r="J41" s="17" t="s">
        <v>8</v>
      </c>
      <c r="K41" s="18" t="s">
        <v>216</v>
      </c>
    </row>
    <row r="42" spans="2:11" x14ac:dyDescent="0.25">
      <c r="B42" s="1"/>
      <c r="C42" s="1"/>
      <c r="D42" s="1"/>
      <c r="E42" s="1"/>
      <c r="F42" s="10" t="s">
        <v>188</v>
      </c>
      <c r="G42" s="10" t="s">
        <v>189</v>
      </c>
      <c r="H42" s="12" t="s">
        <v>80</v>
      </c>
      <c r="I42" s="6" t="s">
        <v>212</v>
      </c>
      <c r="J42" s="17" t="s">
        <v>8</v>
      </c>
      <c r="K42" s="18" t="s">
        <v>217</v>
      </c>
    </row>
    <row r="43" spans="2:11" x14ac:dyDescent="0.25">
      <c r="B43" s="1"/>
      <c r="C43" s="1"/>
      <c r="D43" s="1"/>
      <c r="E43" s="1"/>
      <c r="F43" s="10" t="s">
        <v>190</v>
      </c>
      <c r="G43" s="10" t="s">
        <v>63</v>
      </c>
      <c r="H43" s="12" t="s">
        <v>73</v>
      </c>
      <c r="I43" s="8" t="s">
        <v>213</v>
      </c>
      <c r="J43" s="17" t="s">
        <v>8</v>
      </c>
      <c r="K43" s="18" t="s">
        <v>218</v>
      </c>
    </row>
    <row r="44" spans="2:11" x14ac:dyDescent="0.25">
      <c r="B44" s="24" t="s">
        <v>9</v>
      </c>
      <c r="C44" s="24" t="s">
        <v>14</v>
      </c>
      <c r="D44" s="20" t="s">
        <v>126</v>
      </c>
      <c r="E44" s="1"/>
      <c r="F44" s="10" t="s">
        <v>191</v>
      </c>
      <c r="G44" s="10" t="s">
        <v>222</v>
      </c>
      <c r="H44" s="6" t="s">
        <v>73</v>
      </c>
      <c r="I44" s="6" t="s">
        <v>210</v>
      </c>
      <c r="J44" s="6" t="s">
        <v>136</v>
      </c>
      <c r="K44" s="1"/>
    </row>
    <row r="45" spans="2:11" x14ac:dyDescent="0.25">
      <c r="B45" s="1"/>
      <c r="C45" s="1"/>
      <c r="D45" s="1"/>
      <c r="E45" s="1"/>
      <c r="F45" s="1"/>
      <c r="G45" s="1"/>
      <c r="H45" s="6" t="s">
        <v>68</v>
      </c>
      <c r="I45" s="6" t="s">
        <v>221</v>
      </c>
      <c r="J45" s="17" t="s">
        <v>8</v>
      </c>
      <c r="K45" s="18" t="s">
        <v>233</v>
      </c>
    </row>
    <row r="46" spans="2:11" x14ac:dyDescent="0.25">
      <c r="B46" s="1"/>
      <c r="C46" s="1"/>
      <c r="D46" s="31"/>
      <c r="E46" s="31"/>
      <c r="F46" s="32" t="s">
        <v>127</v>
      </c>
      <c r="G46" s="16" t="s">
        <v>243</v>
      </c>
      <c r="H46" s="11" t="s">
        <v>73</v>
      </c>
      <c r="I46" s="11" t="s">
        <v>211</v>
      </c>
      <c r="J46" s="11" t="s">
        <v>136</v>
      </c>
    </row>
    <row r="47" spans="2:11" x14ac:dyDescent="0.25">
      <c r="B47" s="1"/>
      <c r="C47" s="30"/>
      <c r="D47" s="1"/>
      <c r="E47" s="1"/>
      <c r="F47" s="1"/>
      <c r="G47" s="1"/>
      <c r="H47" s="12" t="s">
        <v>68</v>
      </c>
      <c r="I47" s="12" t="s">
        <v>228</v>
      </c>
      <c r="J47" s="12" t="s">
        <v>136</v>
      </c>
      <c r="K47" s="1"/>
    </row>
    <row r="48" spans="2:11" x14ac:dyDescent="0.25">
      <c r="B48" s="1"/>
      <c r="C48" s="1"/>
      <c r="D48" s="33"/>
      <c r="E48" s="1"/>
      <c r="F48" s="1"/>
      <c r="G48" s="1"/>
      <c r="H48" s="12" t="s">
        <v>74</v>
      </c>
      <c r="I48" s="12" t="s">
        <v>244</v>
      </c>
      <c r="J48" s="17" t="s">
        <v>8</v>
      </c>
      <c r="K48" s="18" t="s">
        <v>246</v>
      </c>
    </row>
    <row r="49" spans="2:11" x14ac:dyDescent="0.25">
      <c r="B49" s="1"/>
      <c r="C49" s="1"/>
      <c r="D49" s="1"/>
      <c r="E49" s="1"/>
      <c r="F49" s="1" t="s">
        <v>130</v>
      </c>
      <c r="G49" s="1" t="s">
        <v>131</v>
      </c>
      <c r="H49" s="11" t="s">
        <v>73</v>
      </c>
      <c r="I49" s="11" t="s">
        <v>245</v>
      </c>
      <c r="J49" s="21" t="s">
        <v>8</v>
      </c>
      <c r="K49" s="29" t="s">
        <v>247</v>
      </c>
    </row>
    <row r="50" spans="2:11" x14ac:dyDescent="0.25">
      <c r="B50" s="1"/>
      <c r="C50" s="1"/>
      <c r="D50" s="33"/>
      <c r="E50" s="1"/>
      <c r="F50" s="10" t="s">
        <v>192</v>
      </c>
      <c r="G50" s="10" t="s">
        <v>230</v>
      </c>
      <c r="H50" s="6" t="s">
        <v>73</v>
      </c>
      <c r="I50" s="6" t="s">
        <v>223</v>
      </c>
      <c r="J50" s="6" t="s">
        <v>136</v>
      </c>
      <c r="K50" s="1"/>
    </row>
    <row r="51" spans="2:11" x14ac:dyDescent="0.25">
      <c r="B51" s="1"/>
      <c r="C51" s="1"/>
      <c r="D51" s="1"/>
      <c r="E51" s="1"/>
      <c r="F51" s="1"/>
      <c r="G51" s="1"/>
      <c r="H51" s="6" t="s">
        <v>80</v>
      </c>
      <c r="I51" s="6" t="s">
        <v>224</v>
      </c>
      <c r="J51" s="6" t="s">
        <v>136</v>
      </c>
      <c r="K51" s="1"/>
    </row>
    <row r="52" spans="2:11" x14ac:dyDescent="0.25">
      <c r="B52" s="1"/>
      <c r="C52" s="1"/>
      <c r="D52" s="1"/>
      <c r="E52" s="1"/>
      <c r="F52" s="1"/>
      <c r="G52" s="1"/>
      <c r="H52" s="12" t="s">
        <v>81</v>
      </c>
      <c r="I52" s="6" t="s">
        <v>225</v>
      </c>
      <c r="J52" s="6" t="s">
        <v>136</v>
      </c>
      <c r="K52" s="1"/>
    </row>
    <row r="53" spans="2:11" x14ac:dyDescent="0.25">
      <c r="B53" s="5"/>
      <c r="C53" s="1"/>
      <c r="D53" s="1"/>
      <c r="E53" s="1"/>
      <c r="F53" s="1"/>
      <c r="G53" s="1"/>
      <c r="H53" s="6" t="s">
        <v>68</v>
      </c>
      <c r="I53" s="6" t="s">
        <v>226</v>
      </c>
      <c r="J53" s="6" t="s">
        <v>136</v>
      </c>
      <c r="K53" s="1"/>
    </row>
    <row r="54" spans="2:11" x14ac:dyDescent="0.25">
      <c r="B54" s="26"/>
      <c r="C54" s="1"/>
      <c r="D54" s="1"/>
      <c r="E54" s="1"/>
      <c r="F54" s="1"/>
      <c r="G54" s="1"/>
      <c r="H54" s="6" t="s">
        <v>74</v>
      </c>
      <c r="I54" s="6" t="s">
        <v>227</v>
      </c>
      <c r="J54" s="17" t="s">
        <v>8</v>
      </c>
      <c r="K54" s="18" t="s">
        <v>234</v>
      </c>
    </row>
    <row r="55" spans="2:11" x14ac:dyDescent="0.25">
      <c r="B55" s="1"/>
      <c r="C55" s="1"/>
      <c r="D55" s="1"/>
      <c r="E55" s="1"/>
      <c r="F55" s="10" t="s">
        <v>193</v>
      </c>
      <c r="G55" s="10" t="s">
        <v>235</v>
      </c>
      <c r="H55" s="12" t="s">
        <v>73</v>
      </c>
      <c r="I55" s="12" t="s">
        <v>164</v>
      </c>
      <c r="J55" s="12" t="s">
        <v>136</v>
      </c>
      <c r="K55" s="1"/>
    </row>
    <row r="56" spans="2:11" x14ac:dyDescent="0.25">
      <c r="B56" s="1"/>
      <c r="C56" s="1"/>
      <c r="D56" s="1"/>
      <c r="E56" s="1"/>
      <c r="F56" s="1"/>
      <c r="G56" s="1"/>
      <c r="H56" s="12" t="s">
        <v>80</v>
      </c>
      <c r="I56" s="12" t="s">
        <v>228</v>
      </c>
      <c r="J56" s="17" t="s">
        <v>8</v>
      </c>
      <c r="K56" s="18" t="s">
        <v>236</v>
      </c>
    </row>
    <row r="57" spans="2:11" x14ac:dyDescent="0.25">
      <c r="B57" s="1"/>
      <c r="C57" s="1"/>
      <c r="D57" s="1"/>
      <c r="E57" s="1"/>
      <c r="F57" s="10" t="s">
        <v>194</v>
      </c>
      <c r="G57" s="10" t="s">
        <v>229</v>
      </c>
      <c r="H57" s="12" t="s">
        <v>73</v>
      </c>
      <c r="I57" s="12" t="s">
        <v>165</v>
      </c>
      <c r="J57" s="12" t="s">
        <v>136</v>
      </c>
      <c r="K57" s="1"/>
    </row>
    <row r="58" spans="2:11" x14ac:dyDescent="0.25">
      <c r="B58" s="1"/>
      <c r="C58" s="1"/>
      <c r="D58" s="1"/>
      <c r="E58" s="1"/>
      <c r="F58" s="1"/>
      <c r="G58" s="1"/>
      <c r="H58" s="12" t="s">
        <v>68</v>
      </c>
      <c r="I58" s="12" t="s">
        <v>228</v>
      </c>
      <c r="J58" s="12" t="s">
        <v>136</v>
      </c>
      <c r="K58" s="1"/>
    </row>
    <row r="59" spans="2:11" x14ac:dyDescent="0.25">
      <c r="B59" s="5"/>
      <c r="C59" s="1"/>
      <c r="D59" s="1"/>
      <c r="E59" s="1"/>
      <c r="F59" s="1"/>
      <c r="G59" s="1"/>
      <c r="H59" s="12" t="s">
        <v>74</v>
      </c>
      <c r="I59" s="12" t="s">
        <v>141</v>
      </c>
      <c r="J59" s="17" t="s">
        <v>8</v>
      </c>
      <c r="K59" s="18" t="s">
        <v>237</v>
      </c>
    </row>
    <row r="60" spans="2:11" x14ac:dyDescent="0.25">
      <c r="B60" s="1"/>
      <c r="C60" s="1"/>
      <c r="D60" s="1"/>
      <c r="E60" s="1"/>
      <c r="F60" s="22" t="s">
        <v>219</v>
      </c>
      <c r="G60" s="22" t="s">
        <v>220</v>
      </c>
      <c r="H60" s="12" t="s">
        <v>73</v>
      </c>
      <c r="I60" s="12" t="s">
        <v>126</v>
      </c>
      <c r="J60" s="12" t="s">
        <v>136</v>
      </c>
      <c r="K60" s="1"/>
    </row>
    <row r="61" spans="2:11" x14ac:dyDescent="0.25">
      <c r="B61" s="1"/>
      <c r="C61" s="1"/>
      <c r="D61" s="1"/>
      <c r="E61" s="1"/>
      <c r="F61" s="1"/>
      <c r="G61" s="1"/>
      <c r="H61" s="12" t="s">
        <v>68</v>
      </c>
      <c r="I61" s="12" t="s">
        <v>231</v>
      </c>
      <c r="J61" s="17" t="s">
        <v>8</v>
      </c>
      <c r="K61" s="18" t="s">
        <v>238</v>
      </c>
    </row>
    <row r="62" spans="2:11" x14ac:dyDescent="0.25">
      <c r="B62" s="1"/>
      <c r="C62" s="1"/>
      <c r="D62" s="1"/>
      <c r="E62" s="1"/>
      <c r="F62" s="10" t="s">
        <v>195</v>
      </c>
      <c r="G62" s="10" t="s">
        <v>196</v>
      </c>
      <c r="H62" s="12" t="s">
        <v>80</v>
      </c>
      <c r="I62" s="12" t="s">
        <v>231</v>
      </c>
      <c r="J62" s="17" t="s">
        <v>8</v>
      </c>
      <c r="K62" s="18" t="s">
        <v>240</v>
      </c>
    </row>
    <row r="63" spans="2:11" x14ac:dyDescent="0.25">
      <c r="B63" s="1"/>
      <c r="C63" s="1"/>
      <c r="D63" s="1"/>
      <c r="F63" s="10" t="s">
        <v>197</v>
      </c>
      <c r="G63" s="10" t="s">
        <v>198</v>
      </c>
      <c r="H63" s="12" t="s">
        <v>68</v>
      </c>
      <c r="I63" s="12" t="s">
        <v>231</v>
      </c>
      <c r="J63" s="17" t="s">
        <v>8</v>
      </c>
      <c r="K63" s="18" t="s">
        <v>241</v>
      </c>
    </row>
    <row r="64" spans="2:11" x14ac:dyDescent="0.25">
      <c r="B64" s="1"/>
      <c r="C64" s="1"/>
      <c r="D64" s="1"/>
      <c r="F64" s="1" t="s">
        <v>199</v>
      </c>
      <c r="G64" s="22" t="s">
        <v>200</v>
      </c>
      <c r="H64" s="12" t="s">
        <v>68</v>
      </c>
      <c r="I64" s="12" t="s">
        <v>231</v>
      </c>
      <c r="J64" s="17" t="s">
        <v>8</v>
      </c>
      <c r="K64" s="18" t="s">
        <v>242</v>
      </c>
    </row>
    <row r="65" spans="2:11" x14ac:dyDescent="0.25">
      <c r="B65" s="24" t="s">
        <v>9</v>
      </c>
      <c r="C65" s="24" t="s">
        <v>15</v>
      </c>
      <c r="D65" s="20" t="s">
        <v>232</v>
      </c>
      <c r="E65" s="33"/>
      <c r="F65" s="22" t="s">
        <v>128</v>
      </c>
      <c r="G65" s="22" t="s">
        <v>129</v>
      </c>
      <c r="H65" s="12" t="s">
        <v>73</v>
      </c>
      <c r="I65" s="12" t="s">
        <v>211</v>
      </c>
      <c r="J65" s="17" t="s">
        <v>8</v>
      </c>
      <c r="K65" s="18" t="s">
        <v>239</v>
      </c>
    </row>
  </sheetData>
  <phoneticPr fontId="3" type="noConversion"/>
  <hyperlinks>
    <hyperlink ref="K36" r:id="rId1" xr:uid="{C4C304F2-E487-4F19-BB52-05B483436628}"/>
    <hyperlink ref="K7" r:id="rId2" xr:uid="{35DAB2C7-5885-4000-A95B-A98526B80EFD}"/>
    <hyperlink ref="K14" r:id="rId3" xr:uid="{9C2EA0E3-17C5-4A90-A7E5-252125115859}"/>
    <hyperlink ref="K37" r:id="rId4" xr:uid="{CF5B9294-BCE5-42AD-A9AE-A07365AC57A8}"/>
    <hyperlink ref="K19" r:id="rId5" xr:uid="{69B453CA-AC06-4B91-A04C-010B2B3E4888}"/>
    <hyperlink ref="K26" r:id="rId6" xr:uid="{AE2F9013-E3B2-4BED-86ED-17BDC454DA86}"/>
    <hyperlink ref="K20" r:id="rId7" xr:uid="{D4F2122F-D72E-493F-AB66-82BE1FE48BDB}"/>
    <hyperlink ref="K21" r:id="rId8" xr:uid="{FBD9CD68-03DA-4545-A130-993639F62504}"/>
    <hyperlink ref="K27" r:id="rId9" xr:uid="{E84EF190-AEDF-48ED-B70B-2174A372782B}"/>
    <hyperlink ref="K28" r:id="rId10" xr:uid="{5E31FC86-B26D-4055-885A-890247709304}"/>
    <hyperlink ref="K29" r:id="rId11" xr:uid="{EE542319-0972-406F-966C-C54650163062}"/>
    <hyperlink ref="K30" r:id="rId12" xr:uid="{DA7851F0-9499-4E56-A934-93487E09ADFD}"/>
    <hyperlink ref="K39" r:id="rId13" xr:uid="{3FA94FF2-5EA0-4EE7-87DA-A89203617921}"/>
    <hyperlink ref="K40" r:id="rId14" xr:uid="{2DF9AB9C-9571-4F74-9AEB-076D6781B43B}"/>
    <hyperlink ref="K41" r:id="rId15" xr:uid="{A7103E8C-B0BC-400D-B9E2-FE208101343E}"/>
    <hyperlink ref="K42" r:id="rId16" xr:uid="{5BC8915F-669F-40CA-B868-F3C9A1C18134}"/>
    <hyperlink ref="K43" r:id="rId17" xr:uid="{753BF756-75F8-4497-A03B-E93812D473B3}"/>
    <hyperlink ref="K45" r:id="rId18" xr:uid="{088AAD65-21D1-43E3-93E3-584F91FBC6F2}"/>
    <hyperlink ref="K54" r:id="rId19" xr:uid="{33F89EED-AA02-4089-BBEE-B149BF3AC40B}"/>
    <hyperlink ref="K56" r:id="rId20" xr:uid="{13635502-224E-478A-80A7-222441966942}"/>
    <hyperlink ref="K59" r:id="rId21" xr:uid="{9B93C4CA-A6D3-49BE-9E6C-44A0220B76D5}"/>
    <hyperlink ref="K61" r:id="rId22" xr:uid="{6F373668-42E1-48BA-9937-CE0947011ED9}"/>
    <hyperlink ref="K65" r:id="rId23" xr:uid="{CE9DF47C-BE57-4683-99AF-C30F6BB47177}"/>
    <hyperlink ref="K62" r:id="rId24" xr:uid="{F309F51D-CFD4-420D-886B-0FCA46C57495}"/>
    <hyperlink ref="K63" r:id="rId25" xr:uid="{1EF64BF2-6B4D-4589-8B4A-86CEA743469D}"/>
    <hyperlink ref="K64" r:id="rId26" xr:uid="{C2108883-8C9C-4973-9D82-801A7186A677}"/>
    <hyperlink ref="K48" r:id="rId27" xr:uid="{4ED1C50C-1E76-46D9-B227-2DE110AE3D28}"/>
    <hyperlink ref="K49" r:id="rId28" xr:uid="{18638FF7-1FD3-4EAA-9EA5-8D97D6ACB818}"/>
    <hyperlink ref="K15" r:id="rId29" xr:uid="{549696B2-5A0A-4431-963C-70F5CD777C4E}"/>
    <hyperlink ref="K16" r:id="rId30" xr:uid="{B69A80B7-9586-4417-82CB-B9BD1B0A4E1F}"/>
    <hyperlink ref="K12" r:id="rId31" xr:uid="{3BCD476C-E2E5-4AC9-BFEC-630AEF2474EB}"/>
    <hyperlink ref="K22" r:id="rId32" xr:uid="{D90C708D-2BCE-4060-BA4E-E18FC6A4D4FA}"/>
    <hyperlink ref="K38" r:id="rId33" xr:uid="{15606A9C-5E4C-46C1-ACC8-FB11072608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94B97905-080C-4A5B-9A64-668C94CFBC7C}">
          <x14:formula1>
            <xm:f>Listas!$E$3:$E$38</xm:f>
          </x14:formula1>
          <xm:sqref>C65 C13 C2 C38 C23:C30 C44 C32</xm:sqref>
        </x14:dataValidation>
        <x14:dataValidation type="list" allowBlank="1" showInputMessage="1" showErrorMessage="1" xr:uid="{721648EB-ED84-4B40-BF2C-2F02BB75017A}">
          <x14:formula1>
            <xm:f>Listas!$D$3:$D$14</xm:f>
          </x14:formula1>
          <xm:sqref>B41 B35 B13 B2 B59 B53 B23 B32 B44 B65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DBD6-6FDE-4930-975B-248D60DBF76D}">
  <sheetPr codeName="Hoja4"/>
  <dimension ref="B1:K143"/>
  <sheetViews>
    <sheetView topLeftCell="C1" zoomScale="90" zoomScaleNormal="90" workbookViewId="0">
      <selection activeCell="G67" sqref="G67"/>
    </sheetView>
  </sheetViews>
  <sheetFormatPr baseColWidth="10" defaultRowHeight="15" x14ac:dyDescent="0.25"/>
  <cols>
    <col min="1" max="1" width="2.5703125" customWidth="1"/>
    <col min="2" max="3" width="37.140625" customWidth="1"/>
    <col min="4" max="4" width="18" customWidth="1"/>
    <col min="5" max="5" width="14" customWidth="1"/>
    <col min="6" max="6" width="16.140625" bestFit="1" customWidth="1"/>
    <col min="7" max="7" width="66.140625" customWidth="1"/>
    <col min="11" max="11" width="23" customWidth="1"/>
    <col min="12" max="12" width="2.5703125" customWidth="1"/>
    <col min="16" max="16" width="11.85546875" bestFit="1" customWidth="1"/>
  </cols>
  <sheetData>
    <row r="1" spans="2:11" x14ac:dyDescent="0.25">
      <c r="B1" s="23" t="s">
        <v>6</v>
      </c>
      <c r="C1" s="23" t="s">
        <v>7</v>
      </c>
      <c r="D1" s="23" t="s">
        <v>1</v>
      </c>
      <c r="E1" s="23" t="s">
        <v>2</v>
      </c>
      <c r="F1" s="23" t="s">
        <v>1</v>
      </c>
      <c r="G1" s="23" t="s">
        <v>134</v>
      </c>
      <c r="H1" s="23" t="s">
        <v>4</v>
      </c>
      <c r="I1" s="23" t="s">
        <v>125</v>
      </c>
      <c r="J1" s="23" t="s">
        <v>5</v>
      </c>
      <c r="K1" s="9" t="s">
        <v>142</v>
      </c>
    </row>
    <row r="2" spans="2:11" x14ac:dyDescent="0.25">
      <c r="B2" s="24" t="s">
        <v>10</v>
      </c>
      <c r="C2" s="24" t="s">
        <v>24</v>
      </c>
      <c r="D2" s="20" t="s">
        <v>58</v>
      </c>
      <c r="E2" s="25" t="s">
        <v>248</v>
      </c>
      <c r="F2" s="20" t="s">
        <v>58</v>
      </c>
      <c r="G2" s="24" t="s">
        <v>249</v>
      </c>
      <c r="H2" s="17" t="s">
        <v>73</v>
      </c>
      <c r="I2" s="17" t="s">
        <v>139</v>
      </c>
      <c r="J2" s="17" t="s">
        <v>8</v>
      </c>
      <c r="K2" s="18" t="s">
        <v>262</v>
      </c>
    </row>
    <row r="3" spans="2:11" x14ac:dyDescent="0.25">
      <c r="B3" s="24" t="s">
        <v>10</v>
      </c>
      <c r="C3" s="24" t="s">
        <v>24</v>
      </c>
      <c r="D3" s="37"/>
      <c r="E3" s="25" t="s">
        <v>250</v>
      </c>
      <c r="F3" s="37"/>
      <c r="G3" s="24" t="s">
        <v>1301</v>
      </c>
      <c r="H3" s="17" t="s">
        <v>73</v>
      </c>
      <c r="I3" s="17" t="s">
        <v>139</v>
      </c>
      <c r="J3" s="17" t="s">
        <v>8</v>
      </c>
      <c r="K3" s="18" t="s">
        <v>263</v>
      </c>
    </row>
    <row r="4" spans="2:11" x14ac:dyDescent="0.25">
      <c r="B4" s="24" t="s">
        <v>10</v>
      </c>
      <c r="C4" s="24" t="s">
        <v>25</v>
      </c>
      <c r="D4" s="20" t="s">
        <v>62</v>
      </c>
      <c r="E4" s="25" t="s">
        <v>253</v>
      </c>
      <c r="F4" s="20" t="s">
        <v>62</v>
      </c>
      <c r="G4" s="24" t="s">
        <v>254</v>
      </c>
      <c r="H4" s="17" t="s">
        <v>80</v>
      </c>
      <c r="I4" s="17" t="s">
        <v>261</v>
      </c>
      <c r="J4" s="17" t="s">
        <v>8</v>
      </c>
      <c r="K4" s="18" t="s">
        <v>264</v>
      </c>
    </row>
    <row r="5" spans="2:11" x14ac:dyDescent="0.25">
      <c r="B5" s="24" t="s">
        <v>10</v>
      </c>
      <c r="C5" s="24" t="s">
        <v>25</v>
      </c>
      <c r="D5" s="20" t="s">
        <v>62</v>
      </c>
      <c r="E5" s="25" t="s">
        <v>255</v>
      </c>
      <c r="F5" s="20" t="s">
        <v>62</v>
      </c>
      <c r="G5" s="24" t="s">
        <v>256</v>
      </c>
      <c r="H5" s="17" t="s">
        <v>80</v>
      </c>
      <c r="I5" s="17" t="s">
        <v>261</v>
      </c>
      <c r="J5" s="17" t="s">
        <v>8</v>
      </c>
      <c r="K5" s="18" t="s">
        <v>265</v>
      </c>
    </row>
    <row r="6" spans="2:11" x14ac:dyDescent="0.25">
      <c r="B6" s="24" t="s">
        <v>10</v>
      </c>
      <c r="C6" s="24" t="s">
        <v>25</v>
      </c>
      <c r="D6" s="20" t="s">
        <v>62</v>
      </c>
      <c r="E6" s="25" t="s">
        <v>257</v>
      </c>
      <c r="F6" s="20" t="s">
        <v>62</v>
      </c>
      <c r="G6" s="24" t="s">
        <v>258</v>
      </c>
      <c r="H6" s="17" t="s">
        <v>80</v>
      </c>
      <c r="I6" s="17" t="s">
        <v>261</v>
      </c>
      <c r="J6" s="17" t="s">
        <v>8</v>
      </c>
      <c r="K6" s="18" t="s">
        <v>266</v>
      </c>
    </row>
    <row r="7" spans="2:11" x14ac:dyDescent="0.25">
      <c r="B7" s="24" t="s">
        <v>10</v>
      </c>
      <c r="C7" s="24" t="s">
        <v>25</v>
      </c>
      <c r="D7" s="20" t="s">
        <v>62</v>
      </c>
      <c r="E7" s="25" t="s">
        <v>251</v>
      </c>
      <c r="F7" s="20" t="s">
        <v>62</v>
      </c>
      <c r="G7" s="24" t="s">
        <v>259</v>
      </c>
      <c r="H7" s="17" t="s">
        <v>73</v>
      </c>
      <c r="I7" s="17" t="s">
        <v>166</v>
      </c>
      <c r="J7" s="17" t="s">
        <v>8</v>
      </c>
      <c r="K7" s="18" t="s">
        <v>267</v>
      </c>
    </row>
    <row r="8" spans="2:11" x14ac:dyDescent="0.25">
      <c r="B8" s="24" t="s">
        <v>10</v>
      </c>
      <c r="C8" s="24" t="s">
        <v>25</v>
      </c>
      <c r="D8" s="20" t="s">
        <v>62</v>
      </c>
      <c r="E8" s="25" t="s">
        <v>252</v>
      </c>
      <c r="F8" s="20" t="s">
        <v>62</v>
      </c>
      <c r="G8" s="24" t="s">
        <v>260</v>
      </c>
      <c r="H8" s="17" t="s">
        <v>73</v>
      </c>
      <c r="I8" s="17" t="s">
        <v>166</v>
      </c>
      <c r="J8" s="17" t="s">
        <v>8</v>
      </c>
      <c r="K8" s="18" t="s">
        <v>268</v>
      </c>
    </row>
    <row r="9" spans="2:11" x14ac:dyDescent="0.25">
      <c r="B9" s="24" t="s">
        <v>11</v>
      </c>
      <c r="C9" s="24" t="s">
        <v>27</v>
      </c>
      <c r="D9" s="20" t="s">
        <v>62</v>
      </c>
      <c r="E9" s="25" t="s">
        <v>271</v>
      </c>
      <c r="F9" s="20" t="s">
        <v>62</v>
      </c>
      <c r="G9" s="24" t="s">
        <v>272</v>
      </c>
      <c r="H9" s="17" t="s">
        <v>80</v>
      </c>
      <c r="I9" s="17" t="s">
        <v>201</v>
      </c>
      <c r="J9" s="17" t="s">
        <v>8</v>
      </c>
      <c r="K9" s="18" t="s">
        <v>275</v>
      </c>
    </row>
    <row r="10" spans="2:11" x14ac:dyDescent="0.25">
      <c r="B10" s="24" t="s">
        <v>11</v>
      </c>
      <c r="C10" s="24" t="s">
        <v>27</v>
      </c>
      <c r="D10" s="20" t="s">
        <v>62</v>
      </c>
      <c r="E10" s="25" t="s">
        <v>274</v>
      </c>
      <c r="F10" s="20" t="s">
        <v>62</v>
      </c>
      <c r="G10" s="24" t="s">
        <v>273</v>
      </c>
      <c r="H10" s="17" t="s">
        <v>80</v>
      </c>
      <c r="I10" s="17" t="s">
        <v>201</v>
      </c>
      <c r="J10" s="17" t="s">
        <v>8</v>
      </c>
      <c r="K10" s="18" t="s">
        <v>276</v>
      </c>
    </row>
    <row r="11" spans="2:11" x14ac:dyDescent="0.25">
      <c r="B11" s="24" t="s">
        <v>12</v>
      </c>
      <c r="C11" s="24" t="s">
        <v>32</v>
      </c>
      <c r="D11" s="20" t="s">
        <v>60</v>
      </c>
      <c r="E11" s="25" t="s">
        <v>283</v>
      </c>
      <c r="F11" s="20" t="s">
        <v>60</v>
      </c>
      <c r="G11" s="24" t="s">
        <v>284</v>
      </c>
      <c r="H11" s="17" t="s">
        <v>73</v>
      </c>
      <c r="I11" s="17" t="s">
        <v>415</v>
      </c>
      <c r="J11" s="17" t="s">
        <v>8</v>
      </c>
      <c r="K11" s="18" t="s">
        <v>496</v>
      </c>
    </row>
    <row r="12" spans="2:11" x14ac:dyDescent="0.25">
      <c r="B12" s="24" t="s">
        <v>12</v>
      </c>
      <c r="C12" s="24" t="s">
        <v>32</v>
      </c>
      <c r="D12" s="20" t="s">
        <v>62</v>
      </c>
      <c r="E12" s="20" t="s">
        <v>285</v>
      </c>
      <c r="F12" s="20" t="s">
        <v>62</v>
      </c>
      <c r="G12" s="20" t="s">
        <v>286</v>
      </c>
      <c r="H12" s="17" t="s">
        <v>73</v>
      </c>
      <c r="I12" s="17" t="s">
        <v>416</v>
      </c>
      <c r="J12" s="17" t="s">
        <v>8</v>
      </c>
      <c r="K12" s="18" t="s">
        <v>497</v>
      </c>
    </row>
    <row r="13" spans="2:11" x14ac:dyDescent="0.25">
      <c r="B13" s="24" t="s">
        <v>12</v>
      </c>
      <c r="C13" s="24" t="s">
        <v>32</v>
      </c>
      <c r="D13" s="20" t="s">
        <v>62</v>
      </c>
      <c r="E13" s="20" t="s">
        <v>287</v>
      </c>
      <c r="F13" s="20" t="s">
        <v>62</v>
      </c>
      <c r="G13" s="20" t="s">
        <v>288</v>
      </c>
      <c r="H13" s="17" t="s">
        <v>73</v>
      </c>
      <c r="I13" s="17" t="s">
        <v>211</v>
      </c>
      <c r="J13" s="17" t="s">
        <v>8</v>
      </c>
      <c r="K13" s="18" t="s">
        <v>495</v>
      </c>
    </row>
    <row r="14" spans="2:11" x14ac:dyDescent="0.25">
      <c r="B14" s="24" t="s">
        <v>12</v>
      </c>
      <c r="C14" s="24" t="s">
        <v>32</v>
      </c>
      <c r="D14" s="20" t="s">
        <v>62</v>
      </c>
      <c r="E14" s="20" t="s">
        <v>289</v>
      </c>
      <c r="F14" s="20" t="s">
        <v>62</v>
      </c>
      <c r="G14" s="20" t="s">
        <v>290</v>
      </c>
      <c r="H14" s="17" t="s">
        <v>73</v>
      </c>
      <c r="I14" s="17" t="s">
        <v>415</v>
      </c>
      <c r="J14" s="17" t="s">
        <v>8</v>
      </c>
      <c r="K14" s="18" t="s">
        <v>498</v>
      </c>
    </row>
    <row r="15" spans="2:11" x14ac:dyDescent="0.25">
      <c r="B15" s="24" t="s">
        <v>12</v>
      </c>
      <c r="C15" s="24" t="s">
        <v>33</v>
      </c>
      <c r="D15" s="20" t="s">
        <v>60</v>
      </c>
      <c r="E15" s="20" t="s">
        <v>291</v>
      </c>
      <c r="F15" s="20" t="s">
        <v>60</v>
      </c>
      <c r="G15" s="20" t="s">
        <v>292</v>
      </c>
      <c r="H15" s="17" t="s">
        <v>73</v>
      </c>
      <c r="I15" s="17" t="s">
        <v>424</v>
      </c>
      <c r="J15" s="17" t="s">
        <v>136</v>
      </c>
      <c r="K15" s="20"/>
    </row>
    <row r="16" spans="2:11" x14ac:dyDescent="0.25">
      <c r="B16" s="24" t="s">
        <v>12</v>
      </c>
      <c r="C16" s="24" t="s">
        <v>33</v>
      </c>
      <c r="D16" s="20"/>
      <c r="E16" s="37"/>
      <c r="F16" s="20"/>
      <c r="G16" s="37"/>
      <c r="H16" s="21" t="s">
        <v>80</v>
      </c>
      <c r="I16" s="21" t="s">
        <v>202</v>
      </c>
      <c r="J16" s="21" t="s">
        <v>136</v>
      </c>
      <c r="K16" s="20"/>
    </row>
    <row r="17" spans="2:11" x14ac:dyDescent="0.25">
      <c r="B17" s="24" t="s">
        <v>12</v>
      </c>
      <c r="C17" s="24" t="s">
        <v>33</v>
      </c>
      <c r="D17" s="20"/>
      <c r="E17" s="37"/>
      <c r="F17" s="20"/>
      <c r="G17" s="37"/>
      <c r="H17" s="21" t="s">
        <v>68</v>
      </c>
      <c r="I17" s="21" t="s">
        <v>228</v>
      </c>
      <c r="J17" s="21" t="s">
        <v>136</v>
      </c>
      <c r="K17" s="20"/>
    </row>
    <row r="18" spans="2:11" x14ac:dyDescent="0.25">
      <c r="B18" s="24" t="s">
        <v>12</v>
      </c>
      <c r="C18" s="24" t="s">
        <v>33</v>
      </c>
      <c r="D18" s="20"/>
      <c r="E18" s="37"/>
      <c r="F18" s="20"/>
      <c r="G18" s="37"/>
      <c r="H18" s="21" t="s">
        <v>85</v>
      </c>
      <c r="I18" s="21" t="s">
        <v>425</v>
      </c>
      <c r="J18" s="21" t="s">
        <v>136</v>
      </c>
      <c r="K18" s="20"/>
    </row>
    <row r="19" spans="2:11" x14ac:dyDescent="0.25">
      <c r="B19" s="24" t="s">
        <v>12</v>
      </c>
      <c r="C19" s="24" t="s">
        <v>33</v>
      </c>
      <c r="D19" s="20"/>
      <c r="E19" s="37"/>
      <c r="F19" s="20"/>
      <c r="G19" s="37"/>
      <c r="H19" s="21" t="s">
        <v>66</v>
      </c>
      <c r="I19" s="21" t="s">
        <v>426</v>
      </c>
      <c r="J19" s="21" t="s">
        <v>136</v>
      </c>
      <c r="K19" s="20"/>
    </row>
    <row r="20" spans="2:11" x14ac:dyDescent="0.25">
      <c r="B20" s="24" t="s">
        <v>12</v>
      </c>
      <c r="C20" s="24" t="s">
        <v>33</v>
      </c>
      <c r="D20" s="20"/>
      <c r="E20" s="37"/>
      <c r="F20" s="20"/>
      <c r="G20" s="37"/>
      <c r="H20" s="21" t="s">
        <v>74</v>
      </c>
      <c r="I20" s="21" t="s">
        <v>244</v>
      </c>
      <c r="J20" s="21" t="s">
        <v>8</v>
      </c>
      <c r="K20" s="18" t="s">
        <v>499</v>
      </c>
    </row>
    <row r="21" spans="2:11" x14ac:dyDescent="0.25">
      <c r="B21" s="24" t="s">
        <v>12</v>
      </c>
      <c r="C21" s="24" t="s">
        <v>33</v>
      </c>
      <c r="D21" s="20" t="s">
        <v>60</v>
      </c>
      <c r="E21" s="20" t="s">
        <v>293</v>
      </c>
      <c r="F21" s="20" t="s">
        <v>60</v>
      </c>
      <c r="G21" s="20" t="s">
        <v>294</v>
      </c>
      <c r="H21" s="17" t="s">
        <v>73</v>
      </c>
      <c r="I21" s="17" t="s">
        <v>427</v>
      </c>
      <c r="J21" s="17" t="s">
        <v>8</v>
      </c>
      <c r="K21" s="18" t="s">
        <v>500</v>
      </c>
    </row>
    <row r="22" spans="2:11" x14ac:dyDescent="0.25">
      <c r="B22" s="24" t="s">
        <v>12</v>
      </c>
      <c r="C22" s="24" t="s">
        <v>33</v>
      </c>
      <c r="D22" s="20" t="s">
        <v>60</v>
      </c>
      <c r="E22" s="20" t="s">
        <v>295</v>
      </c>
      <c r="F22" s="20" t="s">
        <v>60</v>
      </c>
      <c r="G22" s="20" t="s">
        <v>296</v>
      </c>
      <c r="H22" s="17" t="s">
        <v>73</v>
      </c>
      <c r="I22" s="17" t="s">
        <v>428</v>
      </c>
      <c r="J22" s="17" t="s">
        <v>136</v>
      </c>
      <c r="K22" s="20"/>
    </row>
    <row r="23" spans="2:11" x14ac:dyDescent="0.25">
      <c r="B23" s="24" t="s">
        <v>12</v>
      </c>
      <c r="C23" s="24" t="s">
        <v>33</v>
      </c>
      <c r="D23" s="20"/>
      <c r="E23" s="20"/>
      <c r="F23" s="20"/>
      <c r="G23" s="20"/>
      <c r="H23" s="17" t="s">
        <v>68</v>
      </c>
      <c r="I23" s="17" t="s">
        <v>429</v>
      </c>
      <c r="J23" s="17" t="s">
        <v>136</v>
      </c>
      <c r="K23" s="20"/>
    </row>
    <row r="24" spans="2:11" x14ac:dyDescent="0.25">
      <c r="B24" s="24" t="s">
        <v>12</v>
      </c>
      <c r="C24" s="24" t="s">
        <v>33</v>
      </c>
      <c r="D24" s="20"/>
      <c r="E24" s="20"/>
      <c r="F24" s="20"/>
      <c r="G24" s="20"/>
      <c r="H24" s="17" t="s">
        <v>85</v>
      </c>
      <c r="I24" s="17" t="s">
        <v>139</v>
      </c>
      <c r="J24" s="17" t="s">
        <v>136</v>
      </c>
      <c r="K24" s="20"/>
    </row>
    <row r="25" spans="2:11" x14ac:dyDescent="0.25">
      <c r="B25" s="24" t="s">
        <v>12</v>
      </c>
      <c r="C25" s="24" t="s">
        <v>33</v>
      </c>
      <c r="D25" s="20"/>
      <c r="E25" s="20"/>
      <c r="F25" s="20"/>
      <c r="G25" s="20"/>
      <c r="H25" s="17" t="s">
        <v>66</v>
      </c>
      <c r="I25" s="17" t="s">
        <v>202</v>
      </c>
      <c r="J25" s="17" t="s">
        <v>136</v>
      </c>
      <c r="K25" s="20"/>
    </row>
    <row r="26" spans="2:11" x14ac:dyDescent="0.25">
      <c r="B26" s="24" t="s">
        <v>12</v>
      </c>
      <c r="C26" s="24" t="s">
        <v>33</v>
      </c>
      <c r="D26" s="20"/>
      <c r="E26" s="20"/>
      <c r="F26" s="20"/>
      <c r="G26" s="20"/>
      <c r="H26" s="17" t="s">
        <v>74</v>
      </c>
      <c r="I26" s="17" t="s">
        <v>430</v>
      </c>
      <c r="J26" s="17" t="s">
        <v>136</v>
      </c>
      <c r="K26" s="20"/>
    </row>
    <row r="27" spans="2:11" x14ac:dyDescent="0.25">
      <c r="B27" s="24" t="s">
        <v>12</v>
      </c>
      <c r="C27" s="24" t="s">
        <v>33</v>
      </c>
      <c r="D27" s="20"/>
      <c r="E27" s="20"/>
      <c r="F27" s="20"/>
      <c r="G27" s="20"/>
      <c r="H27" s="17" t="s">
        <v>89</v>
      </c>
      <c r="I27" s="17" t="s">
        <v>201</v>
      </c>
      <c r="J27" s="17" t="s">
        <v>8</v>
      </c>
      <c r="K27" s="18" t="s">
        <v>501</v>
      </c>
    </row>
    <row r="28" spans="2:11" x14ac:dyDescent="0.25">
      <c r="B28" s="24" t="s">
        <v>12</v>
      </c>
      <c r="C28" s="24" t="s">
        <v>33</v>
      </c>
      <c r="D28" s="20" t="s">
        <v>60</v>
      </c>
      <c r="E28" s="20" t="s">
        <v>297</v>
      </c>
      <c r="F28" s="20" t="s">
        <v>60</v>
      </c>
      <c r="G28" s="20" t="s">
        <v>298</v>
      </c>
      <c r="H28" s="17" t="s">
        <v>73</v>
      </c>
      <c r="I28" s="17" t="s">
        <v>424</v>
      </c>
      <c r="J28" s="17" t="s">
        <v>8</v>
      </c>
      <c r="K28" s="18" t="s">
        <v>502</v>
      </c>
    </row>
    <row r="29" spans="2:11" x14ac:dyDescent="0.25">
      <c r="B29" s="24" t="s">
        <v>12</v>
      </c>
      <c r="C29" s="24" t="s">
        <v>33</v>
      </c>
      <c r="D29" s="20" t="s">
        <v>60</v>
      </c>
      <c r="E29" s="20" t="s">
        <v>299</v>
      </c>
      <c r="F29" s="20" t="s">
        <v>60</v>
      </c>
      <c r="G29" s="20" t="s">
        <v>300</v>
      </c>
      <c r="H29" s="17" t="s">
        <v>73</v>
      </c>
      <c r="I29" s="17" t="s">
        <v>223</v>
      </c>
      <c r="J29" s="17" t="s">
        <v>136</v>
      </c>
      <c r="K29" s="20"/>
    </row>
    <row r="30" spans="2:11" x14ac:dyDescent="0.25">
      <c r="B30" s="24" t="s">
        <v>12</v>
      </c>
      <c r="C30" s="24" t="s">
        <v>33</v>
      </c>
      <c r="D30" s="20"/>
      <c r="E30" s="20"/>
      <c r="F30" s="20"/>
      <c r="G30" s="20"/>
      <c r="H30" s="17" t="s">
        <v>68</v>
      </c>
      <c r="I30" s="17" t="s">
        <v>431</v>
      </c>
      <c r="J30" s="17" t="s">
        <v>136</v>
      </c>
      <c r="K30" s="20"/>
    </row>
    <row r="31" spans="2:11" x14ac:dyDescent="0.25">
      <c r="B31" s="24" t="s">
        <v>12</v>
      </c>
      <c r="C31" s="24" t="s">
        <v>33</v>
      </c>
      <c r="D31" s="20"/>
      <c r="E31" s="20"/>
      <c r="F31" s="20"/>
      <c r="G31" s="20"/>
      <c r="H31" s="17" t="s">
        <v>74</v>
      </c>
      <c r="I31" s="17" t="s">
        <v>432</v>
      </c>
      <c r="J31" s="17" t="s">
        <v>136</v>
      </c>
      <c r="K31" s="20"/>
    </row>
    <row r="32" spans="2:11" x14ac:dyDescent="0.25">
      <c r="B32" s="24" t="s">
        <v>12</v>
      </c>
      <c r="C32" s="24" t="s">
        <v>33</v>
      </c>
      <c r="D32" s="20"/>
      <c r="E32" s="20"/>
      <c r="F32" s="20"/>
      <c r="G32" s="20"/>
      <c r="H32" s="17" t="s">
        <v>75</v>
      </c>
      <c r="I32" s="17" t="s">
        <v>433</v>
      </c>
      <c r="J32" s="17" t="s">
        <v>136</v>
      </c>
      <c r="K32" s="20"/>
    </row>
    <row r="33" spans="2:11" x14ac:dyDescent="0.25">
      <c r="B33" s="24" t="s">
        <v>12</v>
      </c>
      <c r="C33" s="24" t="s">
        <v>33</v>
      </c>
      <c r="D33" s="20"/>
      <c r="E33" s="20"/>
      <c r="F33" s="20"/>
      <c r="G33" s="20"/>
      <c r="H33" s="17" t="s">
        <v>67</v>
      </c>
      <c r="I33" s="17" t="s">
        <v>426</v>
      </c>
      <c r="J33" s="17" t="s">
        <v>136</v>
      </c>
      <c r="K33" s="20"/>
    </row>
    <row r="34" spans="2:11" x14ac:dyDescent="0.25">
      <c r="B34" s="24" t="s">
        <v>12</v>
      </c>
      <c r="C34" s="24" t="s">
        <v>33</v>
      </c>
      <c r="D34" s="20"/>
      <c r="E34" s="20"/>
      <c r="F34" s="20"/>
      <c r="G34" s="20"/>
      <c r="H34" s="17" t="s">
        <v>76</v>
      </c>
      <c r="I34" s="17" t="s">
        <v>434</v>
      </c>
      <c r="J34" s="17" t="s">
        <v>8</v>
      </c>
      <c r="K34" s="18" t="s">
        <v>503</v>
      </c>
    </row>
    <row r="35" spans="2:11" x14ac:dyDescent="0.25">
      <c r="B35" s="24" t="s">
        <v>12</v>
      </c>
      <c r="C35" s="24" t="s">
        <v>33</v>
      </c>
      <c r="D35" s="20" t="s">
        <v>60</v>
      </c>
      <c r="E35" s="20" t="s">
        <v>301</v>
      </c>
      <c r="F35" s="20" t="s">
        <v>60</v>
      </c>
      <c r="G35" s="20" t="s">
        <v>302</v>
      </c>
      <c r="H35" s="17" t="s">
        <v>73</v>
      </c>
      <c r="I35" s="17" t="s">
        <v>433</v>
      </c>
      <c r="J35" s="17" t="s">
        <v>8</v>
      </c>
      <c r="K35" s="18" t="s">
        <v>504</v>
      </c>
    </row>
    <row r="36" spans="2:11" x14ac:dyDescent="0.25">
      <c r="B36" s="24" t="s">
        <v>12</v>
      </c>
      <c r="C36" s="24" t="s">
        <v>33</v>
      </c>
      <c r="D36" s="20" t="s">
        <v>60</v>
      </c>
      <c r="E36" s="20" t="s">
        <v>303</v>
      </c>
      <c r="F36" s="20" t="s">
        <v>60</v>
      </c>
      <c r="G36" s="20" t="s">
        <v>304</v>
      </c>
      <c r="H36" s="17" t="s">
        <v>73</v>
      </c>
      <c r="I36" s="17" t="s">
        <v>433</v>
      </c>
      <c r="J36" s="17" t="s">
        <v>8</v>
      </c>
      <c r="K36" s="18" t="s">
        <v>505</v>
      </c>
    </row>
    <row r="37" spans="2:11" x14ac:dyDescent="0.25">
      <c r="B37" s="24" t="s">
        <v>12</v>
      </c>
      <c r="C37" s="24" t="s">
        <v>33</v>
      </c>
      <c r="D37" s="20" t="s">
        <v>60</v>
      </c>
      <c r="E37" s="20" t="s">
        <v>305</v>
      </c>
      <c r="F37" s="20" t="s">
        <v>60</v>
      </c>
      <c r="G37" s="20" t="s">
        <v>306</v>
      </c>
      <c r="H37" s="17" t="s">
        <v>73</v>
      </c>
      <c r="I37" s="17" t="s">
        <v>433</v>
      </c>
      <c r="J37" s="17" t="s">
        <v>8</v>
      </c>
      <c r="K37" s="18" t="s">
        <v>506</v>
      </c>
    </row>
    <row r="38" spans="2:11" x14ac:dyDescent="0.25">
      <c r="B38" s="24" t="s">
        <v>12</v>
      </c>
      <c r="C38" s="24" t="s">
        <v>33</v>
      </c>
      <c r="D38" s="20" t="s">
        <v>60</v>
      </c>
      <c r="E38" s="20" t="s">
        <v>307</v>
      </c>
      <c r="F38" s="20" t="s">
        <v>60</v>
      </c>
      <c r="G38" s="20" t="s">
        <v>435</v>
      </c>
      <c r="H38" s="17" t="s">
        <v>73</v>
      </c>
      <c r="I38" s="17" t="s">
        <v>436</v>
      </c>
      <c r="J38" s="17" t="s">
        <v>136</v>
      </c>
      <c r="K38" s="20"/>
    </row>
    <row r="39" spans="2:11" x14ac:dyDescent="0.25">
      <c r="B39" s="24" t="s">
        <v>12</v>
      </c>
      <c r="C39" s="24" t="s">
        <v>33</v>
      </c>
      <c r="D39" s="20"/>
      <c r="E39" s="20"/>
      <c r="F39" s="20"/>
      <c r="G39" s="20"/>
      <c r="H39" s="17" t="s">
        <v>80</v>
      </c>
      <c r="I39" s="17" t="s">
        <v>433</v>
      </c>
      <c r="J39" s="17" t="s">
        <v>8</v>
      </c>
      <c r="K39" s="18" t="s">
        <v>507</v>
      </c>
    </row>
    <row r="40" spans="2:11" x14ac:dyDescent="0.25">
      <c r="B40" s="24" t="s">
        <v>12</v>
      </c>
      <c r="C40" s="24" t="s">
        <v>33</v>
      </c>
      <c r="D40" s="20" t="s">
        <v>60</v>
      </c>
      <c r="E40" s="20" t="s">
        <v>308</v>
      </c>
      <c r="F40" s="20" t="s">
        <v>60</v>
      </c>
      <c r="G40" s="20" t="s">
        <v>309</v>
      </c>
      <c r="H40" s="17" t="s">
        <v>73</v>
      </c>
      <c r="I40" s="17" t="s">
        <v>437</v>
      </c>
      <c r="J40" s="17" t="s">
        <v>136</v>
      </c>
      <c r="K40" s="20"/>
    </row>
    <row r="41" spans="2:11" x14ac:dyDescent="0.25">
      <c r="B41" s="24" t="s">
        <v>12</v>
      </c>
      <c r="C41" s="24" t="s">
        <v>33</v>
      </c>
      <c r="D41" s="20"/>
      <c r="E41" s="20"/>
      <c r="F41" s="20"/>
      <c r="G41" s="20"/>
      <c r="H41" s="17" t="s">
        <v>80</v>
      </c>
      <c r="I41" s="17" t="s">
        <v>433</v>
      </c>
      <c r="J41" s="17" t="s">
        <v>8</v>
      </c>
      <c r="K41" s="18" t="s">
        <v>508</v>
      </c>
    </row>
    <row r="42" spans="2:11" x14ac:dyDescent="0.25">
      <c r="B42" s="24" t="s">
        <v>12</v>
      </c>
      <c r="C42" s="24" t="s">
        <v>33</v>
      </c>
      <c r="D42" s="20" t="s">
        <v>60</v>
      </c>
      <c r="E42" s="20" t="s">
        <v>310</v>
      </c>
      <c r="F42" s="20" t="s">
        <v>60</v>
      </c>
      <c r="G42" s="20" t="s">
        <v>311</v>
      </c>
      <c r="H42" s="17" t="s">
        <v>73</v>
      </c>
      <c r="I42" s="17" t="s">
        <v>433</v>
      </c>
      <c r="J42" s="17" t="s">
        <v>8</v>
      </c>
      <c r="K42" s="18" t="s">
        <v>509</v>
      </c>
    </row>
    <row r="43" spans="2:11" x14ac:dyDescent="0.25">
      <c r="B43" s="24" t="s">
        <v>12</v>
      </c>
      <c r="C43" s="24" t="s">
        <v>33</v>
      </c>
      <c r="D43" s="20" t="s">
        <v>60</v>
      </c>
      <c r="E43" s="20" t="s">
        <v>312</v>
      </c>
      <c r="F43" s="20" t="s">
        <v>60</v>
      </c>
      <c r="G43" s="20" t="s">
        <v>313</v>
      </c>
      <c r="H43" s="17" t="s">
        <v>73</v>
      </c>
      <c r="I43" s="17" t="s">
        <v>433</v>
      </c>
      <c r="J43" s="17" t="s">
        <v>8</v>
      </c>
      <c r="K43" s="18" t="s">
        <v>510</v>
      </c>
    </row>
    <row r="44" spans="2:11" x14ac:dyDescent="0.25">
      <c r="B44" s="24" t="s">
        <v>12</v>
      </c>
      <c r="C44" s="24" t="s">
        <v>33</v>
      </c>
      <c r="D44" s="20" t="s">
        <v>60</v>
      </c>
      <c r="E44" s="20" t="s">
        <v>314</v>
      </c>
      <c r="F44" s="20" t="s">
        <v>60</v>
      </c>
      <c r="G44" s="20" t="s">
        <v>315</v>
      </c>
      <c r="H44" s="17" t="s">
        <v>73</v>
      </c>
      <c r="I44" s="17" t="s">
        <v>433</v>
      </c>
      <c r="J44" s="17" t="s">
        <v>8</v>
      </c>
      <c r="K44" s="18" t="s">
        <v>511</v>
      </c>
    </row>
    <row r="45" spans="2:11" x14ac:dyDescent="0.25">
      <c r="B45" s="24" t="s">
        <v>12</v>
      </c>
      <c r="C45" s="24" t="s">
        <v>33</v>
      </c>
      <c r="D45" s="20" t="s">
        <v>60</v>
      </c>
      <c r="E45" s="20" t="s">
        <v>316</v>
      </c>
      <c r="F45" s="20" t="s">
        <v>60</v>
      </c>
      <c r="G45" s="20" t="s">
        <v>317</v>
      </c>
      <c r="H45" s="17" t="s">
        <v>73</v>
      </c>
      <c r="I45" s="17" t="s">
        <v>433</v>
      </c>
      <c r="J45" s="17" t="s">
        <v>8</v>
      </c>
      <c r="K45" s="18" t="s">
        <v>512</v>
      </c>
    </row>
    <row r="46" spans="2:11" x14ac:dyDescent="0.25">
      <c r="B46" s="24" t="s">
        <v>12</v>
      </c>
      <c r="C46" s="24" t="s">
        <v>33</v>
      </c>
      <c r="D46" s="20" t="s">
        <v>60</v>
      </c>
      <c r="E46" s="20" t="s">
        <v>318</v>
      </c>
      <c r="F46" s="20" t="s">
        <v>60</v>
      </c>
      <c r="G46" s="20" t="s">
        <v>319</v>
      </c>
      <c r="H46" s="17" t="s">
        <v>73</v>
      </c>
      <c r="I46" s="17" t="s">
        <v>434</v>
      </c>
      <c r="J46" s="17" t="s">
        <v>136</v>
      </c>
      <c r="K46" s="18"/>
    </row>
    <row r="47" spans="2:11" x14ac:dyDescent="0.25">
      <c r="B47" s="24" t="s">
        <v>12</v>
      </c>
      <c r="C47" s="24" t="s">
        <v>33</v>
      </c>
      <c r="D47" s="20"/>
      <c r="E47" s="20"/>
      <c r="F47" s="20"/>
      <c r="G47" s="20"/>
      <c r="H47" s="17" t="s">
        <v>68</v>
      </c>
      <c r="I47" s="17" t="s">
        <v>161</v>
      </c>
      <c r="J47" s="17" t="s">
        <v>136</v>
      </c>
      <c r="K47" s="20"/>
    </row>
    <row r="48" spans="2:11" x14ac:dyDescent="0.25">
      <c r="B48" s="24" t="s">
        <v>12</v>
      </c>
      <c r="C48" s="24" t="s">
        <v>33</v>
      </c>
      <c r="D48" s="20"/>
      <c r="E48" s="20"/>
      <c r="F48" s="20"/>
      <c r="G48" s="20"/>
      <c r="H48" s="17" t="s">
        <v>85</v>
      </c>
      <c r="I48" s="17" t="s">
        <v>438</v>
      </c>
      <c r="J48" s="17" t="s">
        <v>8</v>
      </c>
      <c r="K48" s="18" t="s">
        <v>513</v>
      </c>
    </row>
    <row r="49" spans="2:11" x14ac:dyDescent="0.25">
      <c r="B49" s="24" t="s">
        <v>12</v>
      </c>
      <c r="C49" s="24" t="s">
        <v>33</v>
      </c>
      <c r="D49" s="20" t="s">
        <v>60</v>
      </c>
      <c r="E49" s="20" t="s">
        <v>320</v>
      </c>
      <c r="F49" s="20" t="s">
        <v>60</v>
      </c>
      <c r="G49" s="20" t="s">
        <v>321</v>
      </c>
      <c r="H49" s="17" t="s">
        <v>73</v>
      </c>
      <c r="I49" s="17" t="s">
        <v>166</v>
      </c>
      <c r="J49" s="17" t="s">
        <v>8</v>
      </c>
      <c r="K49" s="18" t="s">
        <v>514</v>
      </c>
    </row>
    <row r="50" spans="2:11" x14ac:dyDescent="0.25">
      <c r="B50" s="24" t="s">
        <v>12</v>
      </c>
      <c r="C50" s="24" t="s">
        <v>33</v>
      </c>
      <c r="D50" s="20" t="s">
        <v>60</v>
      </c>
      <c r="E50" s="20" t="s">
        <v>277</v>
      </c>
      <c r="F50" s="20" t="s">
        <v>60</v>
      </c>
      <c r="G50" s="20" t="s">
        <v>278</v>
      </c>
      <c r="H50" s="17" t="s">
        <v>73</v>
      </c>
      <c r="I50" s="17" t="s">
        <v>439</v>
      </c>
      <c r="J50" s="17" t="s">
        <v>8</v>
      </c>
      <c r="K50" s="18" t="s">
        <v>515</v>
      </c>
    </row>
    <row r="51" spans="2:11" x14ac:dyDescent="0.25">
      <c r="B51" s="24" t="s">
        <v>12</v>
      </c>
      <c r="C51" s="24" t="s">
        <v>33</v>
      </c>
      <c r="D51" s="20" t="s">
        <v>59</v>
      </c>
      <c r="E51" s="20" t="s">
        <v>322</v>
      </c>
      <c r="F51" s="20" t="s">
        <v>59</v>
      </c>
      <c r="G51" s="20" t="s">
        <v>323</v>
      </c>
      <c r="H51" s="17" t="s">
        <v>73</v>
      </c>
      <c r="I51" s="17" t="s">
        <v>440</v>
      </c>
      <c r="J51" s="17" t="s">
        <v>136</v>
      </c>
      <c r="K51" s="20"/>
    </row>
    <row r="52" spans="2:11" x14ac:dyDescent="0.25">
      <c r="B52" s="24" t="s">
        <v>12</v>
      </c>
      <c r="C52" s="24" t="s">
        <v>33</v>
      </c>
      <c r="D52" s="20"/>
      <c r="E52" s="20"/>
      <c r="F52" s="20"/>
      <c r="G52" s="20"/>
      <c r="H52" s="17" t="s">
        <v>80</v>
      </c>
      <c r="I52" s="17" t="s">
        <v>245</v>
      </c>
      <c r="J52" s="17" t="s">
        <v>136</v>
      </c>
      <c r="K52" s="20"/>
    </row>
    <row r="53" spans="2:11" x14ac:dyDescent="0.25">
      <c r="B53" s="24" t="s">
        <v>12</v>
      </c>
      <c r="C53" s="24" t="s">
        <v>33</v>
      </c>
      <c r="D53" s="20"/>
      <c r="E53" s="20"/>
      <c r="F53" s="20"/>
      <c r="G53" s="20"/>
      <c r="H53" s="17" t="s">
        <v>68</v>
      </c>
      <c r="I53" s="17" t="s">
        <v>441</v>
      </c>
      <c r="J53" s="17" t="s">
        <v>136</v>
      </c>
      <c r="K53" s="20"/>
    </row>
    <row r="54" spans="2:11" x14ac:dyDescent="0.25">
      <c r="B54" s="24" t="s">
        <v>12</v>
      </c>
      <c r="C54" s="24" t="s">
        <v>33</v>
      </c>
      <c r="D54" s="20"/>
      <c r="E54" s="20"/>
      <c r="F54" s="20"/>
      <c r="G54" s="20"/>
      <c r="H54" s="17" t="s">
        <v>74</v>
      </c>
      <c r="I54" s="17" t="s">
        <v>442</v>
      </c>
      <c r="J54" s="17" t="s">
        <v>8</v>
      </c>
      <c r="K54" s="18" t="s">
        <v>516</v>
      </c>
    </row>
    <row r="55" spans="2:11" x14ac:dyDescent="0.25">
      <c r="B55" s="24" t="s">
        <v>12</v>
      </c>
      <c r="C55" s="24" t="s">
        <v>33</v>
      </c>
      <c r="D55" s="20" t="s">
        <v>59</v>
      </c>
      <c r="E55" s="20" t="s">
        <v>324</v>
      </c>
      <c r="F55" s="20" t="s">
        <v>59</v>
      </c>
      <c r="G55" s="20" t="s">
        <v>325</v>
      </c>
      <c r="H55" s="17" t="s">
        <v>73</v>
      </c>
      <c r="I55" s="17" t="s">
        <v>443</v>
      </c>
      <c r="J55" s="17" t="s">
        <v>8</v>
      </c>
      <c r="K55" s="18" t="s">
        <v>517</v>
      </c>
    </row>
    <row r="56" spans="2:11" x14ac:dyDescent="0.25">
      <c r="B56" s="24" t="s">
        <v>12</v>
      </c>
      <c r="C56" s="24" t="s">
        <v>33</v>
      </c>
      <c r="D56" s="20" t="s">
        <v>59</v>
      </c>
      <c r="E56" s="20" t="s">
        <v>326</v>
      </c>
      <c r="F56" s="20" t="s">
        <v>59</v>
      </c>
      <c r="G56" s="20" t="s">
        <v>327</v>
      </c>
      <c r="H56" s="17" t="s">
        <v>73</v>
      </c>
      <c r="I56" s="17" t="s">
        <v>444</v>
      </c>
      <c r="J56" s="17" t="s">
        <v>8</v>
      </c>
      <c r="K56" s="18" t="s">
        <v>518</v>
      </c>
    </row>
    <row r="57" spans="2:11" x14ac:dyDescent="0.25">
      <c r="B57" s="24" t="s">
        <v>12</v>
      </c>
      <c r="C57" s="24" t="s">
        <v>33</v>
      </c>
      <c r="D57" s="20" t="s">
        <v>60</v>
      </c>
      <c r="E57" s="20" t="s">
        <v>328</v>
      </c>
      <c r="F57" s="20" t="s">
        <v>60</v>
      </c>
      <c r="G57" s="20" t="s">
        <v>329</v>
      </c>
      <c r="H57" s="17" t="s">
        <v>73</v>
      </c>
      <c r="I57" s="17" t="s">
        <v>139</v>
      </c>
      <c r="J57" s="17" t="s">
        <v>8</v>
      </c>
      <c r="K57" s="18" t="s">
        <v>519</v>
      </c>
    </row>
    <row r="58" spans="2:11" x14ac:dyDescent="0.25">
      <c r="B58" s="24" t="s">
        <v>12</v>
      </c>
      <c r="C58" s="24" t="s">
        <v>33</v>
      </c>
      <c r="D58" s="20" t="s">
        <v>60</v>
      </c>
      <c r="E58" s="20" t="s">
        <v>330</v>
      </c>
      <c r="F58" s="20" t="s">
        <v>60</v>
      </c>
      <c r="G58" s="20" t="s">
        <v>331</v>
      </c>
      <c r="H58" s="17" t="s">
        <v>73</v>
      </c>
      <c r="I58" s="17" t="s">
        <v>139</v>
      </c>
      <c r="J58" s="17" t="s">
        <v>136</v>
      </c>
      <c r="K58" s="20"/>
    </row>
    <row r="59" spans="2:11" x14ac:dyDescent="0.25">
      <c r="B59" s="24" t="s">
        <v>12</v>
      </c>
      <c r="C59" s="24" t="s">
        <v>33</v>
      </c>
      <c r="D59" s="20"/>
      <c r="E59" s="20"/>
      <c r="F59" s="20"/>
      <c r="G59" s="20"/>
      <c r="H59" s="17" t="s">
        <v>80</v>
      </c>
      <c r="I59" s="17" t="s">
        <v>139</v>
      </c>
      <c r="J59" s="17" t="s">
        <v>136</v>
      </c>
      <c r="K59" s="20"/>
    </row>
    <row r="60" spans="2:11" x14ac:dyDescent="0.25">
      <c r="B60" s="24" t="s">
        <v>12</v>
      </c>
      <c r="C60" s="24" t="s">
        <v>33</v>
      </c>
      <c r="D60" s="20"/>
      <c r="E60" s="20"/>
      <c r="F60" s="20"/>
      <c r="G60" s="20"/>
      <c r="H60" s="17" t="s">
        <v>81</v>
      </c>
      <c r="I60" s="17" t="s">
        <v>210</v>
      </c>
      <c r="J60" s="17" t="s">
        <v>136</v>
      </c>
      <c r="K60" s="20"/>
    </row>
    <row r="61" spans="2:11" x14ac:dyDescent="0.25">
      <c r="B61" s="24" t="s">
        <v>12</v>
      </c>
      <c r="C61" s="24" t="s">
        <v>33</v>
      </c>
      <c r="D61" s="20"/>
      <c r="E61" s="20"/>
      <c r="F61" s="20"/>
      <c r="G61" s="20"/>
      <c r="H61" s="17" t="s">
        <v>82</v>
      </c>
      <c r="I61" s="17" t="s">
        <v>261</v>
      </c>
      <c r="J61" s="17" t="s">
        <v>136</v>
      </c>
      <c r="K61" s="20"/>
    </row>
    <row r="62" spans="2:11" x14ac:dyDescent="0.25">
      <c r="B62" s="24" t="s">
        <v>12</v>
      </c>
      <c r="C62" s="24" t="s">
        <v>33</v>
      </c>
      <c r="D62" s="20"/>
      <c r="E62" s="20"/>
      <c r="F62" s="20"/>
      <c r="G62" s="20"/>
      <c r="H62" s="17" t="s">
        <v>68</v>
      </c>
      <c r="I62" s="17" t="s">
        <v>151</v>
      </c>
      <c r="J62" s="17" t="s">
        <v>8</v>
      </c>
      <c r="K62" s="18" t="s">
        <v>520</v>
      </c>
    </row>
    <row r="63" spans="2:11" x14ac:dyDescent="0.25">
      <c r="B63" s="24" t="s">
        <v>12</v>
      </c>
      <c r="C63" s="24" t="s">
        <v>33</v>
      </c>
      <c r="D63" s="20" t="s">
        <v>60</v>
      </c>
      <c r="E63" s="20" t="s">
        <v>332</v>
      </c>
      <c r="F63" s="20" t="s">
        <v>60</v>
      </c>
      <c r="G63" s="20" t="s">
        <v>333</v>
      </c>
      <c r="H63" s="17" t="s">
        <v>73</v>
      </c>
      <c r="I63" s="17" t="s">
        <v>424</v>
      </c>
      <c r="J63" s="17" t="s">
        <v>136</v>
      </c>
      <c r="K63" s="20"/>
    </row>
    <row r="64" spans="2:11" x14ac:dyDescent="0.25">
      <c r="B64" s="24" t="s">
        <v>12</v>
      </c>
      <c r="C64" s="24" t="s">
        <v>33</v>
      </c>
      <c r="D64" s="20"/>
      <c r="E64" s="20"/>
      <c r="F64" s="20"/>
      <c r="G64" s="20"/>
      <c r="H64" s="17" t="s">
        <v>67</v>
      </c>
      <c r="I64" s="17" t="s">
        <v>202</v>
      </c>
      <c r="J64" s="17" t="s">
        <v>136</v>
      </c>
      <c r="K64" s="20"/>
    </row>
    <row r="65" spans="2:11" x14ac:dyDescent="0.25">
      <c r="B65" s="24" t="s">
        <v>12</v>
      </c>
      <c r="C65" s="24" t="s">
        <v>33</v>
      </c>
      <c r="D65" s="20"/>
      <c r="E65" s="20"/>
      <c r="F65" s="20"/>
      <c r="G65" s="20"/>
      <c r="H65" s="17" t="s">
        <v>76</v>
      </c>
      <c r="I65" s="17" t="s">
        <v>228</v>
      </c>
      <c r="J65" s="17" t="s">
        <v>136</v>
      </c>
      <c r="K65" s="20"/>
    </row>
    <row r="66" spans="2:11" x14ac:dyDescent="0.25">
      <c r="B66" s="24" t="s">
        <v>12</v>
      </c>
      <c r="C66" s="24" t="s">
        <v>33</v>
      </c>
      <c r="D66" s="20"/>
      <c r="E66" s="20"/>
      <c r="F66" s="20"/>
      <c r="G66" s="20"/>
      <c r="H66" s="17" t="s">
        <v>104</v>
      </c>
      <c r="I66" s="17" t="s">
        <v>210</v>
      </c>
      <c r="J66" s="17" t="s">
        <v>136</v>
      </c>
      <c r="K66" s="20"/>
    </row>
    <row r="67" spans="2:11" x14ac:dyDescent="0.25">
      <c r="B67" s="24" t="s">
        <v>12</v>
      </c>
      <c r="C67" s="24" t="s">
        <v>33</v>
      </c>
      <c r="D67" s="20"/>
      <c r="E67" s="20"/>
      <c r="F67" s="20"/>
      <c r="G67" s="20"/>
      <c r="H67" s="17" t="s">
        <v>77</v>
      </c>
      <c r="I67" s="17" t="s">
        <v>261</v>
      </c>
      <c r="J67" s="17" t="s">
        <v>136</v>
      </c>
      <c r="K67" s="20"/>
    </row>
    <row r="68" spans="2:11" x14ac:dyDescent="0.25">
      <c r="B68" s="24" t="s">
        <v>12</v>
      </c>
      <c r="C68" s="24" t="s">
        <v>33</v>
      </c>
      <c r="D68" s="20"/>
      <c r="E68" s="20"/>
      <c r="F68" s="20"/>
      <c r="G68" s="20"/>
      <c r="H68" s="17" t="s">
        <v>78</v>
      </c>
      <c r="I68" s="17" t="s">
        <v>445</v>
      </c>
      <c r="J68" s="17" t="s">
        <v>136</v>
      </c>
      <c r="K68" s="20"/>
    </row>
    <row r="69" spans="2:11" x14ac:dyDescent="0.25">
      <c r="B69" s="24" t="s">
        <v>12</v>
      </c>
      <c r="C69" s="24" t="s">
        <v>33</v>
      </c>
      <c r="D69" s="20"/>
      <c r="E69" s="20"/>
      <c r="F69" s="20"/>
      <c r="G69" s="20"/>
      <c r="H69" s="17" t="s">
        <v>114</v>
      </c>
      <c r="I69" s="17" t="s">
        <v>438</v>
      </c>
      <c r="J69" s="17" t="s">
        <v>8</v>
      </c>
      <c r="K69" s="18" t="s">
        <v>521</v>
      </c>
    </row>
    <row r="70" spans="2:11" x14ac:dyDescent="0.25">
      <c r="B70" s="24" t="s">
        <v>12</v>
      </c>
      <c r="C70" s="24" t="s">
        <v>33</v>
      </c>
      <c r="D70" s="20" t="s">
        <v>60</v>
      </c>
      <c r="E70" s="20" t="s">
        <v>334</v>
      </c>
      <c r="F70" s="20" t="s">
        <v>60</v>
      </c>
      <c r="G70" s="20" t="s">
        <v>335</v>
      </c>
      <c r="H70" s="17" t="s">
        <v>73</v>
      </c>
      <c r="I70" s="17" t="s">
        <v>202</v>
      </c>
      <c r="J70" s="17" t="s">
        <v>136</v>
      </c>
      <c r="K70" s="20"/>
    </row>
    <row r="71" spans="2:11" x14ac:dyDescent="0.25">
      <c r="B71" s="24" t="s">
        <v>12</v>
      </c>
      <c r="C71" s="24" t="s">
        <v>33</v>
      </c>
      <c r="D71" s="20"/>
      <c r="E71" s="20"/>
      <c r="F71" s="20"/>
      <c r="G71" s="20"/>
      <c r="H71" s="17" t="s">
        <v>80</v>
      </c>
      <c r="I71" s="17" t="s">
        <v>425</v>
      </c>
      <c r="J71" s="17" t="s">
        <v>8</v>
      </c>
      <c r="K71" s="18" t="s">
        <v>522</v>
      </c>
    </row>
    <row r="72" spans="2:11" x14ac:dyDescent="0.25">
      <c r="B72" s="24" t="s">
        <v>12</v>
      </c>
      <c r="C72" s="24" t="s">
        <v>33</v>
      </c>
      <c r="D72" s="20" t="s">
        <v>60</v>
      </c>
      <c r="E72" s="20" t="s">
        <v>336</v>
      </c>
      <c r="F72" s="20" t="s">
        <v>60</v>
      </c>
      <c r="G72" s="20" t="s">
        <v>337</v>
      </c>
      <c r="H72" s="17" t="s">
        <v>73</v>
      </c>
      <c r="I72" s="17" t="s">
        <v>446</v>
      </c>
      <c r="J72" s="17" t="s">
        <v>8</v>
      </c>
      <c r="K72" s="18" t="s">
        <v>523</v>
      </c>
    </row>
    <row r="73" spans="2:11" x14ac:dyDescent="0.25">
      <c r="B73" s="24" t="s">
        <v>12</v>
      </c>
      <c r="C73" s="24" t="s">
        <v>33</v>
      </c>
      <c r="D73" s="20" t="s">
        <v>60</v>
      </c>
      <c r="E73" s="20" t="s">
        <v>338</v>
      </c>
      <c r="F73" s="20" t="s">
        <v>60</v>
      </c>
      <c r="G73" s="20" t="s">
        <v>339</v>
      </c>
      <c r="H73" s="17" t="s">
        <v>73</v>
      </c>
      <c r="I73" s="17" t="s">
        <v>139</v>
      </c>
      <c r="J73" s="17" t="s">
        <v>8</v>
      </c>
      <c r="K73" s="18" t="s">
        <v>524</v>
      </c>
    </row>
    <row r="74" spans="2:11" x14ac:dyDescent="0.25">
      <c r="B74" s="24" t="s">
        <v>12</v>
      </c>
      <c r="C74" s="24" t="s">
        <v>33</v>
      </c>
      <c r="D74" s="20" t="s">
        <v>60</v>
      </c>
      <c r="E74" s="20" t="s">
        <v>340</v>
      </c>
      <c r="F74" s="20" t="s">
        <v>60</v>
      </c>
      <c r="G74" s="20" t="s">
        <v>341</v>
      </c>
      <c r="H74" s="17" t="s">
        <v>73</v>
      </c>
      <c r="I74" s="17" t="s">
        <v>443</v>
      </c>
      <c r="J74" s="17" t="s">
        <v>136</v>
      </c>
      <c r="K74" s="20"/>
    </row>
    <row r="75" spans="2:11" x14ac:dyDescent="0.25">
      <c r="B75" s="24" t="s">
        <v>12</v>
      </c>
      <c r="C75" s="24" t="s">
        <v>33</v>
      </c>
      <c r="D75" s="20"/>
      <c r="E75" s="20"/>
      <c r="F75" s="20"/>
      <c r="G75" s="20"/>
      <c r="H75" s="17" t="s">
        <v>68</v>
      </c>
      <c r="I75" s="17" t="s">
        <v>161</v>
      </c>
      <c r="J75" s="17" t="s">
        <v>8</v>
      </c>
      <c r="K75" s="18" t="s">
        <v>525</v>
      </c>
    </row>
    <row r="76" spans="2:11" x14ac:dyDescent="0.25">
      <c r="B76" s="24" t="s">
        <v>12</v>
      </c>
      <c r="C76" s="24" t="s">
        <v>33</v>
      </c>
      <c r="D76" s="20" t="s">
        <v>60</v>
      </c>
      <c r="E76" s="20" t="s">
        <v>342</v>
      </c>
      <c r="F76" s="20" t="s">
        <v>60</v>
      </c>
      <c r="G76" s="20" t="s">
        <v>343</v>
      </c>
      <c r="H76" s="17" t="s">
        <v>73</v>
      </c>
      <c r="I76" s="17" t="s">
        <v>438</v>
      </c>
      <c r="J76" s="17" t="s">
        <v>8</v>
      </c>
      <c r="K76" s="18" t="s">
        <v>526</v>
      </c>
    </row>
    <row r="77" spans="2:11" x14ac:dyDescent="0.25">
      <c r="B77" s="24" t="s">
        <v>12</v>
      </c>
      <c r="C77" s="24" t="s">
        <v>33</v>
      </c>
      <c r="D77" s="20" t="s">
        <v>61</v>
      </c>
      <c r="E77" s="20" t="s">
        <v>279</v>
      </c>
      <c r="F77" s="20" t="s">
        <v>61</v>
      </c>
      <c r="G77" s="20" t="s">
        <v>281</v>
      </c>
      <c r="H77" s="17" t="s">
        <v>73</v>
      </c>
      <c r="I77" s="17" t="s">
        <v>450</v>
      </c>
      <c r="J77" s="17" t="s">
        <v>8</v>
      </c>
      <c r="K77" s="18" t="s">
        <v>527</v>
      </c>
    </row>
    <row r="78" spans="2:11" x14ac:dyDescent="0.25">
      <c r="B78" s="24" t="s">
        <v>12</v>
      </c>
      <c r="C78" s="24" t="s">
        <v>33</v>
      </c>
      <c r="D78" s="20" t="s">
        <v>61</v>
      </c>
      <c r="E78" s="20" t="s">
        <v>280</v>
      </c>
      <c r="F78" s="20" t="s">
        <v>61</v>
      </c>
      <c r="G78" s="20" t="s">
        <v>282</v>
      </c>
      <c r="H78" s="17" t="s">
        <v>73</v>
      </c>
      <c r="I78" s="17" t="s">
        <v>448</v>
      </c>
      <c r="J78" s="17" t="s">
        <v>8</v>
      </c>
      <c r="K78" s="18" t="s">
        <v>528</v>
      </c>
    </row>
    <row r="79" spans="2:11" x14ac:dyDescent="0.25">
      <c r="B79" s="24" t="s">
        <v>12</v>
      </c>
      <c r="C79" s="24" t="s">
        <v>33</v>
      </c>
      <c r="D79" s="20" t="s">
        <v>62</v>
      </c>
      <c r="E79" s="20" t="s">
        <v>344</v>
      </c>
      <c r="F79" s="20" t="s">
        <v>62</v>
      </c>
      <c r="G79" s="20" t="s">
        <v>345</v>
      </c>
      <c r="H79" s="17" t="s">
        <v>73</v>
      </c>
      <c r="I79" s="17" t="s">
        <v>201</v>
      </c>
      <c r="J79" s="17" t="s">
        <v>8</v>
      </c>
      <c r="K79" s="18" t="s">
        <v>529</v>
      </c>
    </row>
    <row r="80" spans="2:11" x14ac:dyDescent="0.25">
      <c r="B80" s="24" t="s">
        <v>12</v>
      </c>
      <c r="C80" s="24" t="s">
        <v>33</v>
      </c>
      <c r="D80" s="20" t="s">
        <v>62</v>
      </c>
      <c r="E80" s="20" t="s">
        <v>346</v>
      </c>
      <c r="F80" s="20" t="s">
        <v>62</v>
      </c>
      <c r="G80" s="20" t="s">
        <v>347</v>
      </c>
      <c r="H80" s="17" t="s">
        <v>73</v>
      </c>
      <c r="I80" s="17" t="s">
        <v>415</v>
      </c>
      <c r="J80" s="17" t="s">
        <v>8</v>
      </c>
      <c r="K80" s="18" t="s">
        <v>530</v>
      </c>
    </row>
    <row r="81" spans="2:11" x14ac:dyDescent="0.25">
      <c r="B81" s="24" t="s">
        <v>12</v>
      </c>
      <c r="C81" s="24" t="s">
        <v>33</v>
      </c>
      <c r="D81" s="20" t="s">
        <v>62</v>
      </c>
      <c r="E81" s="20" t="s">
        <v>348</v>
      </c>
      <c r="F81" s="20" t="s">
        <v>62</v>
      </c>
      <c r="G81" s="20" t="s">
        <v>404</v>
      </c>
      <c r="H81" s="17" t="s">
        <v>68</v>
      </c>
      <c r="I81" s="17" t="s">
        <v>231</v>
      </c>
      <c r="J81" s="17" t="s">
        <v>8</v>
      </c>
      <c r="K81" s="18" t="s">
        <v>531</v>
      </c>
    </row>
    <row r="82" spans="2:11" x14ac:dyDescent="0.25">
      <c r="B82" s="24" t="s">
        <v>12</v>
      </c>
      <c r="C82" s="24" t="s">
        <v>33</v>
      </c>
      <c r="D82" s="20" t="s">
        <v>62</v>
      </c>
      <c r="E82" s="20" t="s">
        <v>349</v>
      </c>
      <c r="F82" s="20" t="s">
        <v>62</v>
      </c>
      <c r="G82" s="20" t="s">
        <v>350</v>
      </c>
      <c r="H82" s="17" t="s">
        <v>66</v>
      </c>
      <c r="I82" s="17" t="s">
        <v>141</v>
      </c>
      <c r="J82" s="17" t="s">
        <v>8</v>
      </c>
      <c r="K82" s="18" t="s">
        <v>532</v>
      </c>
    </row>
    <row r="83" spans="2:11" x14ac:dyDescent="0.25">
      <c r="B83" s="24" t="s">
        <v>12</v>
      </c>
      <c r="C83" s="24" t="s">
        <v>33</v>
      </c>
      <c r="D83" s="20" t="s">
        <v>62</v>
      </c>
      <c r="E83" s="20" t="s">
        <v>351</v>
      </c>
      <c r="F83" s="20" t="s">
        <v>62</v>
      </c>
      <c r="G83" s="20" t="s">
        <v>405</v>
      </c>
      <c r="H83" s="17" t="s">
        <v>75</v>
      </c>
      <c r="I83" s="17" t="s">
        <v>244</v>
      </c>
      <c r="J83" s="17" t="s">
        <v>8</v>
      </c>
      <c r="K83" s="18" t="s">
        <v>533</v>
      </c>
    </row>
    <row r="84" spans="2:11" x14ac:dyDescent="0.25">
      <c r="B84" s="24" t="s">
        <v>12</v>
      </c>
      <c r="C84" s="24" t="s">
        <v>33</v>
      </c>
      <c r="D84" s="20" t="s">
        <v>62</v>
      </c>
      <c r="E84" s="20" t="s">
        <v>352</v>
      </c>
      <c r="F84" s="20" t="s">
        <v>62</v>
      </c>
      <c r="G84" s="20" t="s">
        <v>353</v>
      </c>
      <c r="H84" s="17" t="s">
        <v>73</v>
      </c>
      <c r="I84" s="17" t="s">
        <v>446</v>
      </c>
      <c r="J84" s="17" t="s">
        <v>8</v>
      </c>
      <c r="K84" s="18" t="s">
        <v>534</v>
      </c>
    </row>
    <row r="85" spans="2:11" x14ac:dyDescent="0.25">
      <c r="B85" s="24" t="s">
        <v>12</v>
      </c>
      <c r="C85" s="24" t="s">
        <v>33</v>
      </c>
      <c r="D85" s="20" t="s">
        <v>62</v>
      </c>
      <c r="E85" s="20" t="s">
        <v>354</v>
      </c>
      <c r="F85" s="20" t="s">
        <v>62</v>
      </c>
      <c r="G85" s="20" t="s">
        <v>406</v>
      </c>
      <c r="H85" s="17" t="s">
        <v>73</v>
      </c>
      <c r="I85" s="17" t="s">
        <v>231</v>
      </c>
      <c r="J85" s="17" t="s">
        <v>8</v>
      </c>
      <c r="K85" s="18" t="s">
        <v>535</v>
      </c>
    </row>
    <row r="86" spans="2:11" x14ac:dyDescent="0.25">
      <c r="B86" s="24" t="s">
        <v>12</v>
      </c>
      <c r="C86" s="24" t="s">
        <v>33</v>
      </c>
      <c r="D86" s="20" t="s">
        <v>62</v>
      </c>
      <c r="E86" s="20" t="s">
        <v>355</v>
      </c>
      <c r="F86" s="20" t="s">
        <v>62</v>
      </c>
      <c r="G86" s="20" t="s">
        <v>407</v>
      </c>
      <c r="H86" s="17" t="s">
        <v>85</v>
      </c>
      <c r="I86" s="17" t="s">
        <v>231</v>
      </c>
      <c r="J86" s="17" t="s">
        <v>8</v>
      </c>
      <c r="K86" s="18" t="s">
        <v>536</v>
      </c>
    </row>
    <row r="87" spans="2:11" x14ac:dyDescent="0.25">
      <c r="B87" s="24" t="s">
        <v>12</v>
      </c>
      <c r="C87" s="24" t="s">
        <v>33</v>
      </c>
      <c r="D87" s="20" t="s">
        <v>62</v>
      </c>
      <c r="E87" s="20" t="s">
        <v>356</v>
      </c>
      <c r="F87" s="20" t="s">
        <v>62</v>
      </c>
      <c r="G87" s="20" t="s">
        <v>408</v>
      </c>
      <c r="H87" s="17" t="s">
        <v>68</v>
      </c>
      <c r="I87" s="17" t="s">
        <v>231</v>
      </c>
      <c r="J87" s="17" t="s">
        <v>8</v>
      </c>
      <c r="K87" s="18" t="s">
        <v>537</v>
      </c>
    </row>
    <row r="88" spans="2:11" x14ac:dyDescent="0.25">
      <c r="B88" s="24" t="s">
        <v>12</v>
      </c>
      <c r="C88" s="24" t="s">
        <v>33</v>
      </c>
      <c r="D88" s="20" t="s">
        <v>62</v>
      </c>
      <c r="E88" s="20" t="s">
        <v>357</v>
      </c>
      <c r="F88" s="20" t="s">
        <v>62</v>
      </c>
      <c r="G88" s="20" t="s">
        <v>409</v>
      </c>
      <c r="H88" s="17" t="s">
        <v>85</v>
      </c>
      <c r="I88" s="17" t="s">
        <v>231</v>
      </c>
      <c r="J88" s="17" t="s">
        <v>8</v>
      </c>
      <c r="K88" s="18" t="s">
        <v>538</v>
      </c>
    </row>
    <row r="89" spans="2:11" x14ac:dyDescent="0.25">
      <c r="B89" s="24" t="s">
        <v>12</v>
      </c>
      <c r="C89" s="24" t="s">
        <v>33</v>
      </c>
      <c r="D89" s="20" t="s">
        <v>62</v>
      </c>
      <c r="E89" s="20" t="s">
        <v>358</v>
      </c>
      <c r="F89" s="20" t="s">
        <v>62</v>
      </c>
      <c r="G89" s="20" t="s">
        <v>410</v>
      </c>
      <c r="H89" s="17" t="s">
        <v>68</v>
      </c>
      <c r="I89" s="17" t="s">
        <v>231</v>
      </c>
      <c r="J89" s="17" t="s">
        <v>8</v>
      </c>
      <c r="K89" s="18" t="s">
        <v>539</v>
      </c>
    </row>
    <row r="90" spans="2:11" x14ac:dyDescent="0.25">
      <c r="B90" s="24" t="s">
        <v>12</v>
      </c>
      <c r="C90" s="24" t="s">
        <v>33</v>
      </c>
      <c r="D90" s="20" t="s">
        <v>62</v>
      </c>
      <c r="E90" s="20" t="s">
        <v>359</v>
      </c>
      <c r="F90" s="20" t="s">
        <v>62</v>
      </c>
      <c r="G90" s="20" t="s">
        <v>411</v>
      </c>
      <c r="H90" s="17" t="s">
        <v>74</v>
      </c>
      <c r="I90" s="17" t="s">
        <v>452</v>
      </c>
      <c r="J90" s="17" t="s">
        <v>8</v>
      </c>
      <c r="K90" s="18" t="s">
        <v>540</v>
      </c>
    </row>
    <row r="91" spans="2:11" x14ac:dyDescent="0.25">
      <c r="B91" s="24" t="s">
        <v>12</v>
      </c>
      <c r="C91" s="24" t="s">
        <v>33</v>
      </c>
      <c r="D91" s="20" t="s">
        <v>62</v>
      </c>
      <c r="E91" s="20" t="s">
        <v>360</v>
      </c>
      <c r="F91" s="20" t="s">
        <v>62</v>
      </c>
      <c r="G91" s="20" t="s">
        <v>361</v>
      </c>
      <c r="H91" s="17" t="s">
        <v>68</v>
      </c>
      <c r="I91" s="17" t="s">
        <v>231</v>
      </c>
      <c r="J91" s="17" t="s">
        <v>8</v>
      </c>
      <c r="K91" s="18" t="s">
        <v>541</v>
      </c>
    </row>
    <row r="92" spans="2:11" x14ac:dyDescent="0.25">
      <c r="B92" s="24" t="s">
        <v>12</v>
      </c>
      <c r="C92" s="24" t="s">
        <v>33</v>
      </c>
      <c r="D92" s="20" t="s">
        <v>62</v>
      </c>
      <c r="E92" s="20" t="s">
        <v>362</v>
      </c>
      <c r="F92" s="20" t="s">
        <v>62</v>
      </c>
      <c r="G92" s="20" t="s">
        <v>412</v>
      </c>
      <c r="H92" s="17" t="s">
        <v>85</v>
      </c>
      <c r="I92" s="17" t="s">
        <v>231</v>
      </c>
      <c r="J92" s="17" t="s">
        <v>8</v>
      </c>
      <c r="K92" s="18" t="s">
        <v>542</v>
      </c>
    </row>
    <row r="93" spans="2:11" x14ac:dyDescent="0.25">
      <c r="B93" s="24" t="s">
        <v>12</v>
      </c>
      <c r="C93" s="24" t="s">
        <v>33</v>
      </c>
      <c r="D93" s="20" t="s">
        <v>62</v>
      </c>
      <c r="E93" s="20" t="s">
        <v>363</v>
      </c>
      <c r="F93" s="20" t="s">
        <v>62</v>
      </c>
      <c r="G93" s="20" t="s">
        <v>364</v>
      </c>
      <c r="H93" s="17" t="s">
        <v>68</v>
      </c>
      <c r="I93" s="17" t="s">
        <v>231</v>
      </c>
      <c r="J93" s="17" t="s">
        <v>8</v>
      </c>
      <c r="K93" s="18" t="s">
        <v>543</v>
      </c>
    </row>
    <row r="94" spans="2:11" x14ac:dyDescent="0.25">
      <c r="B94" s="24" t="s">
        <v>12</v>
      </c>
      <c r="C94" s="24" t="s">
        <v>33</v>
      </c>
      <c r="D94" s="20" t="s">
        <v>62</v>
      </c>
      <c r="E94" s="20" t="s">
        <v>365</v>
      </c>
      <c r="F94" s="20" t="s">
        <v>62</v>
      </c>
      <c r="G94" s="20" t="s">
        <v>366</v>
      </c>
      <c r="H94" s="17" t="s">
        <v>68</v>
      </c>
      <c r="I94" s="17" t="s">
        <v>231</v>
      </c>
      <c r="J94" s="17" t="s">
        <v>8</v>
      </c>
      <c r="K94" s="18" t="s">
        <v>544</v>
      </c>
    </row>
    <row r="95" spans="2:11" x14ac:dyDescent="0.25">
      <c r="B95" s="24" t="s">
        <v>12</v>
      </c>
      <c r="C95" s="24" t="s">
        <v>33</v>
      </c>
      <c r="D95" s="20" t="s">
        <v>62</v>
      </c>
      <c r="E95" s="20" t="s">
        <v>367</v>
      </c>
      <c r="F95" s="20" t="s">
        <v>62</v>
      </c>
      <c r="G95" s="20" t="s">
        <v>413</v>
      </c>
      <c r="H95" s="17" t="s">
        <v>80</v>
      </c>
      <c r="I95" s="17" t="s">
        <v>150</v>
      </c>
      <c r="J95" s="17" t="s">
        <v>8</v>
      </c>
      <c r="K95" s="18" t="s">
        <v>545</v>
      </c>
    </row>
    <row r="96" spans="2:11" x14ac:dyDescent="0.25">
      <c r="B96" s="24" t="s">
        <v>12</v>
      </c>
      <c r="C96" s="24" t="s">
        <v>33</v>
      </c>
      <c r="D96" s="20" t="s">
        <v>62</v>
      </c>
      <c r="E96" s="20" t="s">
        <v>368</v>
      </c>
      <c r="F96" s="20" t="s">
        <v>62</v>
      </c>
      <c r="G96" s="20" t="s">
        <v>414</v>
      </c>
      <c r="H96" s="17" t="s">
        <v>80</v>
      </c>
      <c r="I96" s="17" t="s">
        <v>166</v>
      </c>
      <c r="J96" s="17" t="s">
        <v>8</v>
      </c>
      <c r="K96" s="18" t="s">
        <v>546</v>
      </c>
    </row>
    <row r="97" spans="2:11" x14ac:dyDescent="0.25">
      <c r="B97" s="24" t="s">
        <v>12</v>
      </c>
      <c r="C97" s="24" t="s">
        <v>33</v>
      </c>
      <c r="D97" s="20" t="s">
        <v>62</v>
      </c>
      <c r="E97" s="20" t="s">
        <v>369</v>
      </c>
      <c r="F97" s="20" t="s">
        <v>62</v>
      </c>
      <c r="G97" s="20" t="s">
        <v>453</v>
      </c>
      <c r="H97" s="17" t="s">
        <v>94</v>
      </c>
      <c r="I97" s="17" t="s">
        <v>151</v>
      </c>
      <c r="J97" s="17" t="s">
        <v>8</v>
      </c>
      <c r="K97" s="18" t="s">
        <v>547</v>
      </c>
    </row>
    <row r="98" spans="2:11" x14ac:dyDescent="0.25">
      <c r="B98" s="24" t="s">
        <v>12</v>
      </c>
      <c r="C98" s="24" t="s">
        <v>33</v>
      </c>
      <c r="D98" s="20" t="s">
        <v>62</v>
      </c>
      <c r="E98" s="20" t="s">
        <v>370</v>
      </c>
      <c r="F98" s="20" t="s">
        <v>62</v>
      </c>
      <c r="G98" s="20" t="s">
        <v>371</v>
      </c>
      <c r="H98" s="17" t="s">
        <v>73</v>
      </c>
      <c r="I98" s="17" t="s">
        <v>430</v>
      </c>
      <c r="J98" s="17" t="s">
        <v>8</v>
      </c>
      <c r="K98" s="18" t="s">
        <v>548</v>
      </c>
    </row>
    <row r="99" spans="2:11" x14ac:dyDescent="0.25">
      <c r="B99" s="24" t="s">
        <v>12</v>
      </c>
      <c r="C99" s="24" t="s">
        <v>33</v>
      </c>
      <c r="D99" s="20" t="s">
        <v>62</v>
      </c>
      <c r="E99" s="20" t="s">
        <v>372</v>
      </c>
      <c r="F99" s="20" t="s">
        <v>62</v>
      </c>
      <c r="G99" s="20" t="s">
        <v>373</v>
      </c>
      <c r="H99" s="17" t="s">
        <v>81</v>
      </c>
      <c r="I99" s="17" t="s">
        <v>244</v>
      </c>
      <c r="J99" s="17" t="s">
        <v>8</v>
      </c>
      <c r="K99" s="18" t="s">
        <v>549</v>
      </c>
    </row>
    <row r="100" spans="2:11" x14ac:dyDescent="0.25">
      <c r="B100" s="24" t="s">
        <v>12</v>
      </c>
      <c r="C100" s="24" t="s">
        <v>33</v>
      </c>
      <c r="D100" s="20" t="s">
        <v>62</v>
      </c>
      <c r="E100" s="20" t="s">
        <v>374</v>
      </c>
      <c r="F100" s="20" t="s">
        <v>62</v>
      </c>
      <c r="G100" s="20" t="s">
        <v>375</v>
      </c>
      <c r="H100" s="17" t="s">
        <v>73</v>
      </c>
      <c r="I100" s="17" t="s">
        <v>261</v>
      </c>
      <c r="J100" s="17" t="s">
        <v>8</v>
      </c>
      <c r="K100" s="18" t="s">
        <v>550</v>
      </c>
    </row>
    <row r="101" spans="2:11" x14ac:dyDescent="0.25">
      <c r="B101" s="24" t="s">
        <v>12</v>
      </c>
      <c r="C101" s="24" t="s">
        <v>33</v>
      </c>
      <c r="D101" s="20" t="s">
        <v>62</v>
      </c>
      <c r="E101" s="20" t="s">
        <v>376</v>
      </c>
      <c r="F101" s="20" t="s">
        <v>62</v>
      </c>
      <c r="G101" s="20" t="s">
        <v>377</v>
      </c>
      <c r="H101" s="17" t="s">
        <v>85</v>
      </c>
      <c r="I101" s="17" t="s">
        <v>434</v>
      </c>
      <c r="J101" s="17" t="s">
        <v>8</v>
      </c>
      <c r="K101" s="18" t="s">
        <v>551</v>
      </c>
    </row>
    <row r="102" spans="2:11" x14ac:dyDescent="0.25">
      <c r="B102" s="24" t="s">
        <v>12</v>
      </c>
      <c r="C102" s="24" t="s">
        <v>33</v>
      </c>
      <c r="D102" s="20" t="s">
        <v>62</v>
      </c>
      <c r="E102" s="20" t="s">
        <v>378</v>
      </c>
      <c r="F102" s="20" t="s">
        <v>62</v>
      </c>
      <c r="G102" s="20" t="s">
        <v>379</v>
      </c>
      <c r="H102" s="17" t="s">
        <v>68</v>
      </c>
      <c r="I102" s="17" t="s">
        <v>244</v>
      </c>
      <c r="J102" s="17" t="s">
        <v>8</v>
      </c>
      <c r="K102" s="18" t="s">
        <v>552</v>
      </c>
    </row>
    <row r="103" spans="2:11" x14ac:dyDescent="0.25">
      <c r="B103" s="24" t="s">
        <v>12</v>
      </c>
      <c r="C103" s="24" t="s">
        <v>33</v>
      </c>
      <c r="D103" s="20" t="s">
        <v>62</v>
      </c>
      <c r="E103" s="20" t="s">
        <v>380</v>
      </c>
      <c r="F103" s="20" t="s">
        <v>62</v>
      </c>
      <c r="G103" s="20" t="s">
        <v>381</v>
      </c>
      <c r="H103" s="17" t="s">
        <v>73</v>
      </c>
      <c r="I103" s="17" t="s">
        <v>150</v>
      </c>
      <c r="J103" s="17" t="s">
        <v>8</v>
      </c>
      <c r="K103" s="18" t="s">
        <v>553</v>
      </c>
    </row>
    <row r="104" spans="2:11" x14ac:dyDescent="0.25">
      <c r="B104" s="24" t="s">
        <v>12</v>
      </c>
      <c r="C104" s="24" t="s">
        <v>33</v>
      </c>
      <c r="D104" s="20" t="s">
        <v>62</v>
      </c>
      <c r="E104" s="20" t="s">
        <v>382</v>
      </c>
      <c r="F104" s="20" t="s">
        <v>62</v>
      </c>
      <c r="G104" s="20" t="s">
        <v>1299</v>
      </c>
      <c r="H104" s="17" t="s">
        <v>73</v>
      </c>
      <c r="I104" s="17" t="s">
        <v>231</v>
      </c>
      <c r="J104" s="17" t="s">
        <v>8</v>
      </c>
      <c r="K104" s="18" t="s">
        <v>554</v>
      </c>
    </row>
    <row r="105" spans="2:11" x14ac:dyDescent="0.25">
      <c r="B105" s="24" t="s">
        <v>12</v>
      </c>
      <c r="C105" s="24" t="s">
        <v>33</v>
      </c>
      <c r="D105" s="20" t="s">
        <v>62</v>
      </c>
      <c r="E105" s="20" t="s">
        <v>383</v>
      </c>
      <c r="F105" s="20" t="s">
        <v>62</v>
      </c>
      <c r="G105" s="20" t="s">
        <v>384</v>
      </c>
      <c r="H105" s="17" t="s">
        <v>73</v>
      </c>
      <c r="I105" s="17" t="s">
        <v>231</v>
      </c>
      <c r="J105" s="17" t="s">
        <v>8</v>
      </c>
      <c r="K105" s="18" t="s">
        <v>555</v>
      </c>
    </row>
    <row r="106" spans="2:11" x14ac:dyDescent="0.25">
      <c r="B106" s="24" t="s">
        <v>12</v>
      </c>
      <c r="C106" s="24" t="s">
        <v>33</v>
      </c>
      <c r="D106" s="20" t="s">
        <v>62</v>
      </c>
      <c r="E106" s="20" t="s">
        <v>385</v>
      </c>
      <c r="F106" s="20" t="s">
        <v>62</v>
      </c>
      <c r="G106" s="20" t="s">
        <v>386</v>
      </c>
      <c r="H106" s="17" t="s">
        <v>73</v>
      </c>
      <c r="I106" s="17" t="s">
        <v>231</v>
      </c>
      <c r="J106" s="17" t="s">
        <v>8</v>
      </c>
      <c r="K106" s="18" t="s">
        <v>556</v>
      </c>
    </row>
    <row r="107" spans="2:11" x14ac:dyDescent="0.25">
      <c r="B107" s="24" t="s">
        <v>12</v>
      </c>
      <c r="C107" s="24" t="s">
        <v>33</v>
      </c>
      <c r="D107" s="20" t="s">
        <v>62</v>
      </c>
      <c r="E107" s="20" t="s">
        <v>387</v>
      </c>
      <c r="F107" s="20" t="s">
        <v>62</v>
      </c>
      <c r="G107" s="20" t="s">
        <v>388</v>
      </c>
      <c r="H107" s="17" t="s">
        <v>73</v>
      </c>
      <c r="I107" s="17" t="s">
        <v>231</v>
      </c>
      <c r="J107" s="17" t="s">
        <v>8</v>
      </c>
      <c r="K107" s="18" t="s">
        <v>557</v>
      </c>
    </row>
    <row r="108" spans="2:11" x14ac:dyDescent="0.25">
      <c r="B108" s="24" t="s">
        <v>12</v>
      </c>
      <c r="C108" s="24" t="s">
        <v>33</v>
      </c>
      <c r="D108" s="20" t="s">
        <v>62</v>
      </c>
      <c r="E108" s="20" t="s">
        <v>389</v>
      </c>
      <c r="F108" s="20" t="s">
        <v>62</v>
      </c>
      <c r="G108" s="20" t="s">
        <v>390</v>
      </c>
      <c r="H108" s="17" t="s">
        <v>73</v>
      </c>
      <c r="I108" s="17" t="s">
        <v>231</v>
      </c>
      <c r="J108" s="17" t="s">
        <v>8</v>
      </c>
      <c r="K108" s="18" t="s">
        <v>558</v>
      </c>
    </row>
    <row r="109" spans="2:11" x14ac:dyDescent="0.25">
      <c r="B109" s="24" t="s">
        <v>12</v>
      </c>
      <c r="C109" s="24" t="s">
        <v>33</v>
      </c>
      <c r="D109" s="20" t="s">
        <v>62</v>
      </c>
      <c r="E109" s="20" t="s">
        <v>391</v>
      </c>
      <c r="F109" s="20" t="s">
        <v>62</v>
      </c>
      <c r="G109" s="20" t="s">
        <v>392</v>
      </c>
      <c r="H109" s="17" t="s">
        <v>80</v>
      </c>
      <c r="I109" s="17" t="s">
        <v>141</v>
      </c>
      <c r="J109" s="17" t="s">
        <v>8</v>
      </c>
      <c r="K109" s="18" t="s">
        <v>559</v>
      </c>
    </row>
    <row r="110" spans="2:11" x14ac:dyDescent="0.25">
      <c r="B110" s="24" t="s">
        <v>12</v>
      </c>
      <c r="C110" s="24" t="s">
        <v>33</v>
      </c>
      <c r="D110" s="20" t="s">
        <v>62</v>
      </c>
      <c r="E110" s="20" t="s">
        <v>393</v>
      </c>
      <c r="F110" s="20" t="s">
        <v>62</v>
      </c>
      <c r="G110" s="20" t="s">
        <v>454</v>
      </c>
      <c r="H110" s="17" t="s">
        <v>80</v>
      </c>
      <c r="I110" s="17" t="s">
        <v>141</v>
      </c>
      <c r="J110" s="17" t="s">
        <v>8</v>
      </c>
      <c r="K110" s="18" t="s">
        <v>560</v>
      </c>
    </row>
    <row r="111" spans="2:11" x14ac:dyDescent="0.25">
      <c r="B111" s="24" t="s">
        <v>12</v>
      </c>
      <c r="C111" s="24" t="s">
        <v>33</v>
      </c>
      <c r="D111" s="20" t="s">
        <v>62</v>
      </c>
      <c r="E111" s="20" t="s">
        <v>394</v>
      </c>
      <c r="F111" s="20" t="s">
        <v>62</v>
      </c>
      <c r="G111" s="20" t="s">
        <v>395</v>
      </c>
      <c r="H111" s="17" t="s">
        <v>80</v>
      </c>
      <c r="I111" s="17" t="s">
        <v>444</v>
      </c>
      <c r="J111" s="17" t="s">
        <v>8</v>
      </c>
      <c r="K111" s="18" t="s">
        <v>561</v>
      </c>
    </row>
    <row r="112" spans="2:11" x14ac:dyDescent="0.25">
      <c r="B112" s="24" t="s">
        <v>12</v>
      </c>
      <c r="C112" s="24" t="s">
        <v>33</v>
      </c>
      <c r="D112" s="20" t="s">
        <v>62</v>
      </c>
      <c r="E112" s="20" t="s">
        <v>396</v>
      </c>
      <c r="F112" s="20" t="s">
        <v>62</v>
      </c>
      <c r="G112" s="20" t="s">
        <v>397</v>
      </c>
      <c r="H112" s="17" t="s">
        <v>73</v>
      </c>
      <c r="I112" s="17" t="s">
        <v>451</v>
      </c>
      <c r="J112" s="17" t="s">
        <v>8</v>
      </c>
      <c r="K112" s="18" t="s">
        <v>562</v>
      </c>
    </row>
    <row r="113" spans="2:11" x14ac:dyDescent="0.25">
      <c r="B113" s="24" t="s">
        <v>12</v>
      </c>
      <c r="C113" s="24" t="s">
        <v>33</v>
      </c>
      <c r="D113" s="20" t="s">
        <v>62</v>
      </c>
      <c r="E113" s="20" t="s">
        <v>398</v>
      </c>
      <c r="F113" s="20" t="s">
        <v>62</v>
      </c>
      <c r="G113" s="20" t="s">
        <v>399</v>
      </c>
      <c r="H113" s="17" t="s">
        <v>68</v>
      </c>
      <c r="I113" s="17" t="s">
        <v>231</v>
      </c>
      <c r="J113" s="17" t="s">
        <v>8</v>
      </c>
      <c r="K113" s="18" t="s">
        <v>563</v>
      </c>
    </row>
    <row r="114" spans="2:11" x14ac:dyDescent="0.25">
      <c r="B114" s="24" t="s">
        <v>12</v>
      </c>
      <c r="C114" s="24" t="s">
        <v>33</v>
      </c>
      <c r="D114" s="20" t="s">
        <v>62</v>
      </c>
      <c r="E114" s="20" t="s">
        <v>400</v>
      </c>
      <c r="F114" s="20" t="s">
        <v>62</v>
      </c>
      <c r="G114" s="20" t="s">
        <v>401</v>
      </c>
      <c r="H114" s="17" t="s">
        <v>73</v>
      </c>
      <c r="I114" s="17" t="s">
        <v>426</v>
      </c>
      <c r="J114" s="17" t="s">
        <v>8</v>
      </c>
      <c r="K114" s="18" t="s">
        <v>564</v>
      </c>
    </row>
    <row r="115" spans="2:11" x14ac:dyDescent="0.25">
      <c r="B115" s="24" t="s">
        <v>12</v>
      </c>
      <c r="C115" s="24" t="s">
        <v>33</v>
      </c>
      <c r="D115" s="20" t="s">
        <v>62</v>
      </c>
      <c r="E115" s="20" t="s">
        <v>402</v>
      </c>
      <c r="F115" s="20" t="s">
        <v>62</v>
      </c>
      <c r="G115" s="20" t="s">
        <v>403</v>
      </c>
      <c r="H115" s="17" t="s">
        <v>73</v>
      </c>
      <c r="I115" s="17" t="s">
        <v>426</v>
      </c>
      <c r="J115" s="17" t="s">
        <v>8</v>
      </c>
      <c r="K115" s="18" t="s">
        <v>565</v>
      </c>
    </row>
    <row r="116" spans="2:11" x14ac:dyDescent="0.25">
      <c r="B116" s="24" t="s">
        <v>12</v>
      </c>
      <c r="C116" s="24" t="s">
        <v>33</v>
      </c>
      <c r="D116" s="20" t="s">
        <v>62</v>
      </c>
      <c r="E116" s="20" t="s">
        <v>455</v>
      </c>
      <c r="F116" s="20" t="s">
        <v>62</v>
      </c>
      <c r="G116" s="20" t="s">
        <v>475</v>
      </c>
      <c r="H116" s="17" t="s">
        <v>73</v>
      </c>
      <c r="I116" s="17" t="s">
        <v>141</v>
      </c>
      <c r="J116" s="17" t="s">
        <v>8</v>
      </c>
      <c r="K116" s="18" t="s">
        <v>566</v>
      </c>
    </row>
    <row r="117" spans="2:11" x14ac:dyDescent="0.25">
      <c r="B117" s="24" t="s">
        <v>12</v>
      </c>
      <c r="C117" s="24" t="s">
        <v>33</v>
      </c>
      <c r="D117" s="20" t="s">
        <v>62</v>
      </c>
      <c r="E117" s="20" t="s">
        <v>456</v>
      </c>
      <c r="F117" s="20" t="s">
        <v>62</v>
      </c>
      <c r="G117" s="20" t="s">
        <v>476</v>
      </c>
      <c r="H117" s="17" t="s">
        <v>68</v>
      </c>
      <c r="I117" s="17" t="s">
        <v>441</v>
      </c>
      <c r="J117" s="17" t="s">
        <v>8</v>
      </c>
      <c r="K117" s="18" t="s">
        <v>567</v>
      </c>
    </row>
    <row r="118" spans="2:11" x14ac:dyDescent="0.25">
      <c r="B118" s="24" t="s">
        <v>12</v>
      </c>
      <c r="C118" s="24" t="s">
        <v>33</v>
      </c>
      <c r="D118" s="20" t="s">
        <v>62</v>
      </c>
      <c r="E118" s="20" t="s">
        <v>457</v>
      </c>
      <c r="F118" s="20" t="s">
        <v>62</v>
      </c>
      <c r="G118" s="20" t="s">
        <v>477</v>
      </c>
      <c r="H118" s="17" t="s">
        <v>73</v>
      </c>
      <c r="I118" s="17" t="s">
        <v>245</v>
      </c>
      <c r="J118" s="17" t="s">
        <v>8</v>
      </c>
      <c r="K118" s="18" t="s">
        <v>568</v>
      </c>
    </row>
    <row r="119" spans="2:11" x14ac:dyDescent="0.25">
      <c r="B119" s="24" t="s">
        <v>12</v>
      </c>
      <c r="C119" s="24" t="s">
        <v>33</v>
      </c>
      <c r="D119" s="20" t="s">
        <v>62</v>
      </c>
      <c r="E119" s="20" t="s">
        <v>458</v>
      </c>
      <c r="F119" s="20" t="s">
        <v>62</v>
      </c>
      <c r="G119" s="20" t="s">
        <v>478</v>
      </c>
      <c r="H119" s="17" t="s">
        <v>73</v>
      </c>
      <c r="I119" s="17" t="s">
        <v>445</v>
      </c>
      <c r="J119" s="17" t="s">
        <v>8</v>
      </c>
      <c r="K119" s="18" t="s">
        <v>569</v>
      </c>
    </row>
    <row r="120" spans="2:11" x14ac:dyDescent="0.25">
      <c r="B120" s="24" t="s">
        <v>12</v>
      </c>
      <c r="C120" s="24" t="s">
        <v>33</v>
      </c>
      <c r="D120" s="20" t="s">
        <v>62</v>
      </c>
      <c r="E120" s="20" t="s">
        <v>459</v>
      </c>
      <c r="F120" s="20" t="s">
        <v>62</v>
      </c>
      <c r="G120" s="20" t="s">
        <v>479</v>
      </c>
      <c r="H120" s="17" t="s">
        <v>80</v>
      </c>
      <c r="I120" s="17" t="s">
        <v>443</v>
      </c>
      <c r="J120" s="17" t="s">
        <v>8</v>
      </c>
      <c r="K120" s="18" t="s">
        <v>570</v>
      </c>
    </row>
    <row r="121" spans="2:11" x14ac:dyDescent="0.25">
      <c r="B121" s="24" t="s">
        <v>12</v>
      </c>
      <c r="C121" s="24" t="s">
        <v>33</v>
      </c>
      <c r="D121" s="20" t="s">
        <v>62</v>
      </c>
      <c r="E121" s="20" t="s">
        <v>460</v>
      </c>
      <c r="F121" s="20" t="s">
        <v>62</v>
      </c>
      <c r="G121" s="20" t="s">
        <v>480</v>
      </c>
      <c r="H121" s="17" t="s">
        <v>73</v>
      </c>
      <c r="I121" s="17" t="s">
        <v>434</v>
      </c>
      <c r="J121" s="17" t="s">
        <v>8</v>
      </c>
      <c r="K121" s="18" t="s">
        <v>571</v>
      </c>
    </row>
    <row r="122" spans="2:11" x14ac:dyDescent="0.25">
      <c r="B122" s="24" t="s">
        <v>12</v>
      </c>
      <c r="C122" s="24" t="s">
        <v>33</v>
      </c>
      <c r="D122" s="20" t="s">
        <v>62</v>
      </c>
      <c r="E122" s="20" t="s">
        <v>461</v>
      </c>
      <c r="F122" s="20" t="s">
        <v>62</v>
      </c>
      <c r="G122" s="20" t="s">
        <v>481</v>
      </c>
      <c r="H122" s="17" t="s">
        <v>73</v>
      </c>
      <c r="I122" s="17" t="s">
        <v>443</v>
      </c>
      <c r="J122" s="17" t="s">
        <v>8</v>
      </c>
      <c r="K122" s="18" t="s">
        <v>572</v>
      </c>
    </row>
    <row r="123" spans="2:11" x14ac:dyDescent="0.25">
      <c r="B123" s="24" t="s">
        <v>12</v>
      </c>
      <c r="C123" s="24" t="s">
        <v>33</v>
      </c>
      <c r="D123" s="20" t="s">
        <v>62</v>
      </c>
      <c r="E123" s="20" t="s">
        <v>462</v>
      </c>
      <c r="F123" s="20" t="s">
        <v>62</v>
      </c>
      <c r="G123" s="20" t="s">
        <v>482</v>
      </c>
      <c r="H123" s="17" t="s">
        <v>73</v>
      </c>
      <c r="I123" s="17" t="s">
        <v>443</v>
      </c>
      <c r="J123" s="17" t="s">
        <v>8</v>
      </c>
      <c r="K123" s="18" t="s">
        <v>573</v>
      </c>
    </row>
    <row r="124" spans="2:11" x14ac:dyDescent="0.25">
      <c r="B124" s="24" t="s">
        <v>12</v>
      </c>
      <c r="C124" s="24" t="s">
        <v>33</v>
      </c>
      <c r="D124" s="20" t="s">
        <v>62</v>
      </c>
      <c r="E124" s="20" t="s">
        <v>463</v>
      </c>
      <c r="F124" s="20" t="s">
        <v>62</v>
      </c>
      <c r="G124" s="20" t="s">
        <v>483</v>
      </c>
      <c r="H124" s="17" t="s">
        <v>68</v>
      </c>
      <c r="I124" s="17" t="s">
        <v>443</v>
      </c>
      <c r="J124" s="17" t="s">
        <v>8</v>
      </c>
      <c r="K124" s="18" t="s">
        <v>574</v>
      </c>
    </row>
    <row r="125" spans="2:11" x14ac:dyDescent="0.25">
      <c r="B125" s="24" t="s">
        <v>12</v>
      </c>
      <c r="C125" s="24" t="s">
        <v>33</v>
      </c>
      <c r="D125" s="20" t="s">
        <v>62</v>
      </c>
      <c r="E125" s="20" t="s">
        <v>464</v>
      </c>
      <c r="F125" s="20" t="s">
        <v>62</v>
      </c>
      <c r="G125" s="20" t="s">
        <v>484</v>
      </c>
      <c r="H125" s="17" t="s">
        <v>73</v>
      </c>
      <c r="I125" s="17" t="s">
        <v>151</v>
      </c>
      <c r="J125" s="17" t="s">
        <v>8</v>
      </c>
      <c r="K125" s="18" t="s">
        <v>575</v>
      </c>
    </row>
    <row r="126" spans="2:11" x14ac:dyDescent="0.25">
      <c r="B126" s="24" t="s">
        <v>12</v>
      </c>
      <c r="C126" s="24" t="s">
        <v>33</v>
      </c>
      <c r="D126" s="20" t="s">
        <v>62</v>
      </c>
      <c r="E126" s="20" t="s">
        <v>465</v>
      </c>
      <c r="F126" s="20" t="s">
        <v>62</v>
      </c>
      <c r="G126" s="20" t="s">
        <v>485</v>
      </c>
      <c r="H126" s="17" t="s">
        <v>68</v>
      </c>
      <c r="I126" s="17" t="s">
        <v>166</v>
      </c>
      <c r="J126" s="17" t="s">
        <v>8</v>
      </c>
      <c r="K126" s="18" t="s">
        <v>576</v>
      </c>
    </row>
    <row r="127" spans="2:11" x14ac:dyDescent="0.25">
      <c r="B127" s="24" t="s">
        <v>12</v>
      </c>
      <c r="C127" s="24" t="s">
        <v>33</v>
      </c>
      <c r="D127" s="20" t="s">
        <v>62</v>
      </c>
      <c r="E127" s="20" t="s">
        <v>466</v>
      </c>
      <c r="F127" s="20" t="s">
        <v>62</v>
      </c>
      <c r="G127" s="20" t="s">
        <v>486</v>
      </c>
      <c r="H127" s="17" t="s">
        <v>73</v>
      </c>
      <c r="I127" s="17" t="s">
        <v>161</v>
      </c>
      <c r="J127" s="17" t="s">
        <v>8</v>
      </c>
      <c r="K127" s="18" t="s">
        <v>577</v>
      </c>
    </row>
    <row r="128" spans="2:11" x14ac:dyDescent="0.25">
      <c r="B128" s="24" t="s">
        <v>12</v>
      </c>
      <c r="C128" s="24" t="s">
        <v>33</v>
      </c>
      <c r="D128" s="20" t="s">
        <v>62</v>
      </c>
      <c r="E128" s="20" t="s">
        <v>467</v>
      </c>
      <c r="F128" s="20" t="s">
        <v>62</v>
      </c>
      <c r="G128" s="20" t="s">
        <v>487</v>
      </c>
      <c r="H128" s="17" t="s">
        <v>73</v>
      </c>
      <c r="I128" s="17" t="s">
        <v>161</v>
      </c>
      <c r="J128" s="17" t="s">
        <v>8</v>
      </c>
      <c r="K128" s="18" t="s">
        <v>578</v>
      </c>
    </row>
    <row r="129" spans="2:11" x14ac:dyDescent="0.25">
      <c r="B129" s="24" t="s">
        <v>12</v>
      </c>
      <c r="C129" s="24" t="s">
        <v>33</v>
      </c>
      <c r="D129" s="20" t="s">
        <v>62</v>
      </c>
      <c r="E129" s="20" t="s">
        <v>468</v>
      </c>
      <c r="F129" s="20" t="s">
        <v>62</v>
      </c>
      <c r="G129" s="20" t="s">
        <v>488</v>
      </c>
      <c r="H129" s="17" t="s">
        <v>73</v>
      </c>
      <c r="I129" s="17" t="s">
        <v>212</v>
      </c>
      <c r="J129" s="17" t="s">
        <v>8</v>
      </c>
      <c r="K129" s="18" t="s">
        <v>579</v>
      </c>
    </row>
    <row r="130" spans="2:11" x14ac:dyDescent="0.25">
      <c r="B130" s="24" t="s">
        <v>12</v>
      </c>
      <c r="C130" s="24" t="s">
        <v>33</v>
      </c>
      <c r="D130" s="20" t="s">
        <v>62</v>
      </c>
      <c r="E130" s="20" t="s">
        <v>469</v>
      </c>
      <c r="F130" s="20" t="s">
        <v>62</v>
      </c>
      <c r="G130" s="20" t="s">
        <v>489</v>
      </c>
      <c r="H130" s="17" t="s">
        <v>73</v>
      </c>
      <c r="I130" s="17" t="s">
        <v>212</v>
      </c>
      <c r="J130" s="17" t="s">
        <v>8</v>
      </c>
      <c r="K130" s="18" t="s">
        <v>580</v>
      </c>
    </row>
    <row r="131" spans="2:11" x14ac:dyDescent="0.25">
      <c r="B131" s="24" t="s">
        <v>12</v>
      </c>
      <c r="C131" s="24" t="s">
        <v>33</v>
      </c>
      <c r="D131" s="20" t="s">
        <v>62</v>
      </c>
      <c r="E131" s="20" t="s">
        <v>470</v>
      </c>
      <c r="F131" s="20" t="s">
        <v>62</v>
      </c>
      <c r="G131" s="20" t="s">
        <v>490</v>
      </c>
      <c r="H131" s="17" t="s">
        <v>73</v>
      </c>
      <c r="I131" s="17" t="s">
        <v>438</v>
      </c>
      <c r="J131" s="17" t="s">
        <v>8</v>
      </c>
      <c r="K131" s="18" t="s">
        <v>581</v>
      </c>
    </row>
    <row r="132" spans="2:11" x14ac:dyDescent="0.25">
      <c r="B132" s="24" t="s">
        <v>12</v>
      </c>
      <c r="C132" s="24" t="s">
        <v>33</v>
      </c>
      <c r="D132" s="20" t="s">
        <v>62</v>
      </c>
      <c r="E132" s="20" t="s">
        <v>471</v>
      </c>
      <c r="F132" s="20" t="s">
        <v>62</v>
      </c>
      <c r="G132" s="20" t="s">
        <v>491</v>
      </c>
      <c r="H132" s="17" t="s">
        <v>73</v>
      </c>
      <c r="I132" s="17" t="s">
        <v>448</v>
      </c>
      <c r="J132" s="17" t="s">
        <v>8</v>
      </c>
      <c r="K132" s="18" t="s">
        <v>582</v>
      </c>
    </row>
    <row r="133" spans="2:11" x14ac:dyDescent="0.25">
      <c r="B133" s="24" t="s">
        <v>12</v>
      </c>
      <c r="C133" s="24" t="s">
        <v>33</v>
      </c>
      <c r="D133" s="20" t="s">
        <v>62</v>
      </c>
      <c r="E133" s="20" t="s">
        <v>472</v>
      </c>
      <c r="F133" s="20" t="s">
        <v>62</v>
      </c>
      <c r="G133" s="20" t="s">
        <v>492</v>
      </c>
      <c r="H133" s="17" t="s">
        <v>73</v>
      </c>
      <c r="I133" s="17" t="s">
        <v>244</v>
      </c>
      <c r="J133" s="17" t="s">
        <v>8</v>
      </c>
      <c r="K133" s="18" t="s">
        <v>583</v>
      </c>
    </row>
    <row r="134" spans="2:11" x14ac:dyDescent="0.25">
      <c r="B134" s="24" t="s">
        <v>12</v>
      </c>
      <c r="C134" s="24" t="s">
        <v>33</v>
      </c>
      <c r="D134" s="20" t="s">
        <v>62</v>
      </c>
      <c r="E134" s="20" t="s">
        <v>473</v>
      </c>
      <c r="F134" s="20" t="s">
        <v>62</v>
      </c>
      <c r="G134" s="20" t="s">
        <v>493</v>
      </c>
      <c r="H134" s="17" t="s">
        <v>73</v>
      </c>
      <c r="I134" s="17" t="s">
        <v>244</v>
      </c>
      <c r="J134" s="17" t="s">
        <v>8</v>
      </c>
      <c r="K134" s="18" t="s">
        <v>584</v>
      </c>
    </row>
    <row r="135" spans="2:11" x14ac:dyDescent="0.25">
      <c r="B135" s="24" t="s">
        <v>12</v>
      </c>
      <c r="C135" s="24" t="s">
        <v>33</v>
      </c>
      <c r="D135" s="20" t="s">
        <v>62</v>
      </c>
      <c r="E135" s="20" t="s">
        <v>474</v>
      </c>
      <c r="F135" s="20" t="s">
        <v>62</v>
      </c>
      <c r="G135" s="20" t="s">
        <v>494</v>
      </c>
      <c r="H135" s="17" t="s">
        <v>73</v>
      </c>
      <c r="I135" s="17" t="s">
        <v>270</v>
      </c>
      <c r="J135" s="17" t="s">
        <v>8</v>
      </c>
      <c r="K135" s="18" t="s">
        <v>585</v>
      </c>
    </row>
    <row r="136" spans="2:11" x14ac:dyDescent="0.25">
      <c r="E136" s="1"/>
    </row>
    <row r="137" spans="2:11" x14ac:dyDescent="0.25">
      <c r="E137" s="1"/>
    </row>
    <row r="138" spans="2:11" x14ac:dyDescent="0.25">
      <c r="E138" s="1"/>
    </row>
    <row r="139" spans="2:11" x14ac:dyDescent="0.25">
      <c r="E139" s="1"/>
    </row>
    <row r="140" spans="2:11" x14ac:dyDescent="0.25">
      <c r="E140" s="1"/>
    </row>
    <row r="141" spans="2:11" x14ac:dyDescent="0.25">
      <c r="E141" s="1"/>
    </row>
    <row r="142" spans="2:11" x14ac:dyDescent="0.25">
      <c r="E142" s="1"/>
    </row>
    <row r="143" spans="2:11" x14ac:dyDescent="0.25">
      <c r="E143" s="1"/>
    </row>
  </sheetData>
  <phoneticPr fontId="3" type="noConversion"/>
  <hyperlinks>
    <hyperlink ref="K2" r:id="rId1" xr:uid="{B5134F6A-8CFF-4DEA-9F27-1A5F89139CBB}"/>
    <hyperlink ref="K3" r:id="rId2" xr:uid="{826074CE-ABE0-485B-8212-65AE6C7F9D04}"/>
    <hyperlink ref="K4" r:id="rId3" xr:uid="{5BF4E210-9B9E-466D-A865-0B2847051A09}"/>
    <hyperlink ref="K5" r:id="rId4" xr:uid="{E90011E9-FD43-44C4-9985-F8AEFCA4920D}"/>
    <hyperlink ref="K6" r:id="rId5" xr:uid="{FFEF98DD-66AC-40A2-AD76-11BA23F6C71A}"/>
    <hyperlink ref="K7" r:id="rId6" xr:uid="{D0D19D97-09B0-4339-A0CE-FD3D63491F7F}"/>
    <hyperlink ref="K8" r:id="rId7" xr:uid="{011EF6BF-1CD7-480D-990E-A63BF42CA59C}"/>
    <hyperlink ref="K9" r:id="rId8" xr:uid="{F704FADE-47CC-43E3-BC15-094958713A0A}"/>
    <hyperlink ref="K10" r:id="rId9" xr:uid="{FF4E0A6C-5B62-40A3-B05E-93633A77F48C}"/>
    <hyperlink ref="K13" r:id="rId10" xr:uid="{DD752D1A-D60B-421C-93B6-BA4CBDFC20D6}"/>
    <hyperlink ref="K11" r:id="rId11" xr:uid="{65095128-79B8-4755-B25D-851453E7BD5D}"/>
    <hyperlink ref="K12" r:id="rId12" xr:uid="{5EC05147-240B-4AC6-ABC8-9938E0F3E710}"/>
    <hyperlink ref="K14" r:id="rId13" xr:uid="{1D87D87C-B281-4C8A-830A-FFCE211A5584}"/>
    <hyperlink ref="K20" r:id="rId14" xr:uid="{2530298C-5117-4D9A-91CB-27BD4C1F8944}"/>
    <hyperlink ref="K21" r:id="rId15" xr:uid="{70EF3BE3-4538-46AA-BEA2-062DF6C4C12E}"/>
    <hyperlink ref="K27" r:id="rId16" xr:uid="{946EF2F8-B19D-4AEA-A982-E5B87D47C0A3}"/>
    <hyperlink ref="K28" r:id="rId17" xr:uid="{7D5CFA13-70C6-4B3C-ABDF-A2F4B8C5EDE5}"/>
    <hyperlink ref="K34" r:id="rId18" xr:uid="{F7D0506A-6141-4C15-A905-548229E82F0D}"/>
    <hyperlink ref="K35" r:id="rId19" xr:uid="{FB214981-2787-4A75-8756-C98FAE796BF3}"/>
    <hyperlink ref="K36" r:id="rId20" xr:uid="{2593A5AC-5E35-4251-9F34-A78B6E32BEAE}"/>
    <hyperlink ref="K37" r:id="rId21" xr:uid="{6644BD6D-FD52-4E3D-B35B-9E7CB279566D}"/>
    <hyperlink ref="K39" r:id="rId22" xr:uid="{879A8D15-175B-4947-8260-86D91CDB89A7}"/>
    <hyperlink ref="K41" r:id="rId23" xr:uid="{888D9E7D-F221-4006-8A43-ABAB3B72B04A}"/>
    <hyperlink ref="K42" r:id="rId24" xr:uid="{35DF5B4E-264B-4DA0-90BB-6AE0EAD3489F}"/>
    <hyperlink ref="K43" r:id="rId25" xr:uid="{AC2EB5F4-C226-4733-A458-A1FCA6E28F1F}"/>
    <hyperlink ref="K44" r:id="rId26" xr:uid="{6E93595F-420E-4B7F-9914-31AA02494AC2}"/>
    <hyperlink ref="K45" r:id="rId27" xr:uid="{A42C3323-C3B8-48D2-A756-34D3957EDA26}"/>
    <hyperlink ref="K48" r:id="rId28" xr:uid="{9B2A0B2C-4793-4564-AA93-6F1989320D43}"/>
    <hyperlink ref="K49" r:id="rId29" xr:uid="{8C40D6FA-717E-4367-A19B-935BDB98D41E}"/>
    <hyperlink ref="K50" r:id="rId30" xr:uid="{ACA13FFB-69D1-4EDE-AC5A-FF71F5E0D28A}"/>
    <hyperlink ref="K54" r:id="rId31" xr:uid="{D5E4D004-B9F1-4FC0-AA33-0F9C2D48B78C}"/>
    <hyperlink ref="K55" r:id="rId32" xr:uid="{9DAA0533-0015-41EB-ADB5-3084506F954B}"/>
    <hyperlink ref="K56" r:id="rId33" xr:uid="{1EFFB2FC-BAB9-46B7-B5A4-D1CFE9923DB1}"/>
    <hyperlink ref="K57" r:id="rId34" xr:uid="{2E829562-AF76-41C0-9E19-99060AF2DA80}"/>
    <hyperlink ref="K62" r:id="rId35" xr:uid="{EB6587B3-3BAD-4E13-9202-6F44B61F772D}"/>
    <hyperlink ref="K69" r:id="rId36" xr:uid="{7B610A0C-6733-4124-AFE3-9D7DE34FD573}"/>
    <hyperlink ref="K71" r:id="rId37" xr:uid="{16D4B6E6-8F3F-422E-AB84-E7537C808B61}"/>
    <hyperlink ref="K72" r:id="rId38" xr:uid="{1DA42DBC-3455-480D-8140-2E044E74C441}"/>
    <hyperlink ref="K73" r:id="rId39" xr:uid="{A9432CF1-CD2E-48AE-899D-5133BA2FC0B1}"/>
    <hyperlink ref="K75" r:id="rId40" xr:uid="{222C5550-E4BA-4A72-98C6-E6C8EB51A9F3}"/>
    <hyperlink ref="K76" r:id="rId41" xr:uid="{4AC8BA91-A082-4498-B362-7EBA5613DAA1}"/>
    <hyperlink ref="K77" r:id="rId42" xr:uid="{AE541971-5500-4C09-97DF-8044CA3C42B4}"/>
    <hyperlink ref="K78" r:id="rId43" xr:uid="{1E41F6F5-BF32-4499-B5A9-412D3701C388}"/>
    <hyperlink ref="K79" r:id="rId44" xr:uid="{5FCF1342-88BC-4ECC-9AE1-14CCF33D2D04}"/>
    <hyperlink ref="K80" r:id="rId45" xr:uid="{3E7A0292-27AD-4F2F-99D3-16CAF64DBCB2}"/>
    <hyperlink ref="K81" r:id="rId46" xr:uid="{BA2010ED-72C1-48D6-81A1-D8F5A7C902B0}"/>
    <hyperlink ref="K82" r:id="rId47" xr:uid="{E94A4409-0072-45DD-8892-6000438F81F0}"/>
    <hyperlink ref="K83" r:id="rId48" xr:uid="{EF5CDE8F-1CCA-415F-86C3-1CDD63FFA0CE}"/>
    <hyperlink ref="K84" r:id="rId49" xr:uid="{BE1D8689-5459-4D8C-8BB6-14DF3D0EF51E}"/>
    <hyperlink ref="K85" r:id="rId50" xr:uid="{8D044634-7343-437F-A7F7-A9C979A44103}"/>
    <hyperlink ref="K86" r:id="rId51" xr:uid="{377BCFD6-4411-4603-841E-DA8A225AD862}"/>
    <hyperlink ref="K87" r:id="rId52" xr:uid="{454363D4-68D1-45FE-A52D-3905F4E7E948}"/>
    <hyperlink ref="K88" r:id="rId53" xr:uid="{03053BAD-0C5E-456A-BA69-0CF979FADEDD}"/>
    <hyperlink ref="K89" r:id="rId54" xr:uid="{48F13F7C-617B-4A5D-8412-80FF0F77BA9C}"/>
    <hyperlink ref="K90" r:id="rId55" xr:uid="{D8E8564B-73E9-42AF-9B7E-076F0EB8D8F3}"/>
    <hyperlink ref="K91" r:id="rId56" xr:uid="{2DA39F62-C90C-41EA-95A7-F8FEF7C3E073}"/>
    <hyperlink ref="K92" r:id="rId57" xr:uid="{AA98C795-CC09-4A71-9B04-145CA5C851A2}"/>
    <hyperlink ref="K93" r:id="rId58" xr:uid="{ED8D29A1-1710-4CEC-89D0-66867BA9BFB1}"/>
    <hyperlink ref="K94" r:id="rId59" xr:uid="{8D17C766-AABA-4A34-8CD6-F3F61C4B1B17}"/>
    <hyperlink ref="K95" r:id="rId60" xr:uid="{F901B52B-362D-4867-8AE7-F637B73E10E5}"/>
    <hyperlink ref="K96" r:id="rId61" xr:uid="{395E7FFC-508E-4147-9EA2-AC8EBE202AEC}"/>
    <hyperlink ref="K97" r:id="rId62" xr:uid="{D455EF63-4764-49EB-BB23-C7C82126E9F4}"/>
    <hyperlink ref="K98" r:id="rId63" xr:uid="{0B2ED9B2-C857-4E9F-BED8-A41DD22A9150}"/>
    <hyperlink ref="K99" r:id="rId64" xr:uid="{DBEAC2BF-0CC8-4793-957F-555BAB613281}"/>
    <hyperlink ref="K100" r:id="rId65" xr:uid="{CB30EBC6-3B85-4860-A638-94FC069D45D9}"/>
    <hyperlink ref="K101" r:id="rId66" xr:uid="{FF94DD6D-40D9-41E3-90AF-7FB8E3930E13}"/>
    <hyperlink ref="K102" r:id="rId67" xr:uid="{9EF3253E-1DC8-4DAC-9AD8-FE8DC734AD1C}"/>
    <hyperlink ref="K103" r:id="rId68" xr:uid="{F377BA76-FDA1-490A-BC35-329CE912E9C3}"/>
    <hyperlink ref="K104" r:id="rId69" xr:uid="{9A197008-F8D0-4D79-9FAE-5B56B2953E40}"/>
    <hyperlink ref="K105" r:id="rId70" xr:uid="{23BFEFD5-B10C-418C-BF94-6808AB5F36E7}"/>
    <hyperlink ref="K106" r:id="rId71" xr:uid="{AF19E4C6-4922-419A-8F71-1F5192AA4EBB}"/>
    <hyperlink ref="K107" r:id="rId72" xr:uid="{1BB427FC-984A-452B-BCC6-F6B0C3AD73F3}"/>
    <hyperlink ref="K108" r:id="rId73" xr:uid="{E5DF3585-01BC-4A7C-BA33-E0FDFD87FD01}"/>
    <hyperlink ref="K109" r:id="rId74" xr:uid="{788D6976-5E97-443A-801D-D6EE40D5539A}"/>
    <hyperlink ref="K110" r:id="rId75" xr:uid="{1AFDA745-2EAA-404B-A121-9DAD97C26C3A}"/>
    <hyperlink ref="K111" r:id="rId76" xr:uid="{47E4DBDE-1083-44E7-9929-F2B1C91F3BE4}"/>
    <hyperlink ref="K112" r:id="rId77" xr:uid="{999B271A-B2EB-4BBF-ADC1-7C750C7453A7}"/>
    <hyperlink ref="K113" r:id="rId78" xr:uid="{3F565B6D-6010-4D2F-AD4F-9820141D8F20}"/>
    <hyperlink ref="K114" r:id="rId79" xr:uid="{A09A0FD6-1531-441B-A912-F958A8BB1AE8}"/>
    <hyperlink ref="K115" r:id="rId80" xr:uid="{FCB5EA4D-59CE-49C1-ACB1-25436B7A9A75}"/>
    <hyperlink ref="K116" r:id="rId81" xr:uid="{6C252000-23BD-4F21-BC1A-4512625EBE84}"/>
    <hyperlink ref="K117" r:id="rId82" xr:uid="{A0CB4C39-55A1-4934-B464-F3A3C095C0B0}"/>
    <hyperlink ref="K118" r:id="rId83" xr:uid="{9582021E-AD8B-4764-A1F8-2D4063DE425C}"/>
    <hyperlink ref="K119" r:id="rId84" xr:uid="{A9C4AFBB-2FD4-4D47-A08F-995C9E233494}"/>
    <hyperlink ref="K120" r:id="rId85" xr:uid="{77C5CBC1-58A2-42C3-BC28-5DA647E92AAD}"/>
    <hyperlink ref="K121" r:id="rId86" xr:uid="{89AE8E83-8262-464B-9C16-60716E88DCF3}"/>
    <hyperlink ref="K122" r:id="rId87" xr:uid="{EBC56B91-9FDE-4571-B95E-6B7D52899FCC}"/>
    <hyperlink ref="K123" r:id="rId88" xr:uid="{6993F89B-6CE1-4146-83E8-89CD2A3B6DAF}"/>
    <hyperlink ref="K124" r:id="rId89" xr:uid="{52838F4E-E0EC-46CA-98AC-ADBEBC87AD4A}"/>
    <hyperlink ref="K125" r:id="rId90" xr:uid="{9B1EE789-47EA-48B4-9768-3392139030BB}"/>
    <hyperlink ref="K126" r:id="rId91" xr:uid="{37BD7796-1FCF-4ADE-B6FF-C6A8F53C12C2}"/>
    <hyperlink ref="K127" r:id="rId92" xr:uid="{ECA0A70C-1ACB-4D2A-B513-D58E9F881527}"/>
    <hyperlink ref="K128" r:id="rId93" xr:uid="{3F306081-AAF9-484E-8258-A83F9564FAE9}"/>
    <hyperlink ref="K129" r:id="rId94" xr:uid="{6EDBB95E-5D84-4139-9F8B-A323B1644792}"/>
    <hyperlink ref="K130" r:id="rId95" xr:uid="{C631490F-1103-4C0C-B3FF-753DE2F0F139}"/>
    <hyperlink ref="K131" r:id="rId96" xr:uid="{36CA4088-9698-4496-89EB-8F9EFD6F03FF}"/>
    <hyperlink ref="K132" r:id="rId97" xr:uid="{EBB29F11-7CAB-4E5D-98FD-5F0F8BD9EEC1}"/>
    <hyperlink ref="K133" r:id="rId98" xr:uid="{CA340B5D-A977-4407-B292-0E39D2D3BC37}"/>
    <hyperlink ref="K134" r:id="rId99" xr:uid="{4EE779AC-621A-4E38-9D1D-1CF3F95017FB}"/>
    <hyperlink ref="K135" r:id="rId100" xr:uid="{B710C4EA-321D-403E-A5C8-877E75CF2E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AA1BA7-2D1F-496C-AB37-E6A109AC0B08}">
          <x14:formula1>
            <xm:f>Listas!$D$3:$D$14</xm:f>
          </x14:formula1>
          <xm:sqref>B2:B135</xm:sqref>
        </x14:dataValidation>
        <x14:dataValidation type="list" allowBlank="1" showInputMessage="1" showErrorMessage="1" xr:uid="{8B19DD54-6E5D-434B-BD54-F7E466E3DC8F}">
          <x14:formula1>
            <xm:f>Listas!$E$3:$E$38</xm:f>
          </x14:formula1>
          <xm:sqref>C2:C135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5181-CF31-4254-8FEB-1466382F3BD3}">
  <sheetPr codeName="Hoja5"/>
  <dimension ref="B1:K1048575"/>
  <sheetViews>
    <sheetView topLeftCell="A202" zoomScaleNormal="100" workbookViewId="0">
      <selection activeCell="B219" sqref="B219"/>
    </sheetView>
  </sheetViews>
  <sheetFormatPr baseColWidth="10" defaultRowHeight="15" x14ac:dyDescent="0.25"/>
  <cols>
    <col min="1" max="1" width="2.5703125" customWidth="1"/>
    <col min="2" max="3" width="37.140625" customWidth="1"/>
    <col min="4" max="4" width="16.140625" bestFit="1" customWidth="1"/>
    <col min="5" max="5" width="14" customWidth="1"/>
    <col min="6" max="6" width="16.140625" bestFit="1" customWidth="1"/>
    <col min="7" max="7" width="53.85546875" customWidth="1"/>
    <col min="11" max="11" width="23" customWidth="1"/>
    <col min="12" max="12" width="2.5703125" customWidth="1"/>
    <col min="16" max="16" width="11.85546875" bestFit="1" customWidth="1"/>
  </cols>
  <sheetData>
    <row r="1" spans="2:11" x14ac:dyDescent="0.25">
      <c r="B1" s="23" t="s">
        <v>6</v>
      </c>
      <c r="C1" s="23" t="s">
        <v>7</v>
      </c>
      <c r="D1" s="23" t="s">
        <v>1</v>
      </c>
      <c r="E1" s="23" t="s">
        <v>2</v>
      </c>
      <c r="F1" s="23" t="s">
        <v>1</v>
      </c>
      <c r="G1" s="23" t="s">
        <v>134</v>
      </c>
      <c r="H1" s="23" t="s">
        <v>4</v>
      </c>
      <c r="I1" s="23" t="s">
        <v>125</v>
      </c>
      <c r="J1" s="23" t="s">
        <v>5</v>
      </c>
      <c r="K1" s="23" t="s">
        <v>142</v>
      </c>
    </row>
    <row r="2" spans="2:11" x14ac:dyDescent="0.25">
      <c r="B2" s="24" t="s">
        <v>16</v>
      </c>
      <c r="C2" s="24" t="s">
        <v>35</v>
      </c>
      <c r="D2" s="20" t="s">
        <v>58</v>
      </c>
      <c r="E2" s="25" t="s">
        <v>586</v>
      </c>
      <c r="F2" s="20" t="s">
        <v>58</v>
      </c>
      <c r="G2" s="24" t="s">
        <v>587</v>
      </c>
      <c r="H2" s="17" t="s">
        <v>73</v>
      </c>
      <c r="I2" s="17" t="s">
        <v>588</v>
      </c>
      <c r="J2" s="17" t="s">
        <v>136</v>
      </c>
      <c r="K2" s="18"/>
    </row>
    <row r="3" spans="2:11" x14ac:dyDescent="0.25">
      <c r="B3" s="24" t="s">
        <v>16</v>
      </c>
      <c r="C3" s="24"/>
      <c r="D3" s="20"/>
      <c r="E3" s="25"/>
      <c r="F3" s="20"/>
      <c r="G3" s="24"/>
      <c r="H3" s="17" t="s">
        <v>68</v>
      </c>
      <c r="I3" s="17" t="s">
        <v>139</v>
      </c>
      <c r="J3" s="17" t="s">
        <v>136</v>
      </c>
      <c r="K3" s="18"/>
    </row>
    <row r="4" spans="2:11" x14ac:dyDescent="0.25">
      <c r="B4" s="24" t="s">
        <v>16</v>
      </c>
      <c r="C4" s="20"/>
      <c r="D4" s="20"/>
      <c r="E4" s="25"/>
      <c r="F4" s="20"/>
      <c r="G4" s="24"/>
      <c r="H4" s="17" t="s">
        <v>74</v>
      </c>
      <c r="I4" s="17" t="s">
        <v>150</v>
      </c>
      <c r="J4" s="17" t="s">
        <v>136</v>
      </c>
      <c r="K4" s="18"/>
    </row>
    <row r="5" spans="2:11" x14ac:dyDescent="0.25">
      <c r="B5" s="24" t="s">
        <v>16</v>
      </c>
      <c r="C5" s="20"/>
      <c r="D5" s="20"/>
      <c r="E5" s="25"/>
      <c r="F5" s="20"/>
      <c r="G5" s="24"/>
      <c r="H5" s="17" t="s">
        <v>75</v>
      </c>
      <c r="I5" s="17" t="s">
        <v>589</v>
      </c>
      <c r="J5" s="17" t="s">
        <v>8</v>
      </c>
      <c r="K5" s="18" t="s">
        <v>640</v>
      </c>
    </row>
    <row r="6" spans="2:11" x14ac:dyDescent="0.25">
      <c r="B6" s="24" t="s">
        <v>16</v>
      </c>
      <c r="C6" s="20"/>
      <c r="D6" s="20" t="s">
        <v>60</v>
      </c>
      <c r="E6" s="25" t="s">
        <v>590</v>
      </c>
      <c r="F6" s="20" t="s">
        <v>60</v>
      </c>
      <c r="G6" s="24" t="s">
        <v>593</v>
      </c>
      <c r="H6" s="17" t="s">
        <v>73</v>
      </c>
      <c r="I6" s="17" t="s">
        <v>596</v>
      </c>
      <c r="J6" s="17" t="s">
        <v>8</v>
      </c>
      <c r="K6" s="18" t="s">
        <v>641</v>
      </c>
    </row>
    <row r="7" spans="2:11" x14ac:dyDescent="0.25">
      <c r="B7" s="24" t="s">
        <v>16</v>
      </c>
      <c r="C7" s="20"/>
      <c r="D7" s="20" t="s">
        <v>60</v>
      </c>
      <c r="E7" s="25" t="s">
        <v>591</v>
      </c>
      <c r="F7" s="20" t="s">
        <v>60</v>
      </c>
      <c r="G7" s="24" t="s">
        <v>594</v>
      </c>
      <c r="H7" s="17" t="s">
        <v>73</v>
      </c>
      <c r="I7" s="17" t="s">
        <v>152</v>
      </c>
      <c r="J7" s="17" t="s">
        <v>8</v>
      </c>
      <c r="K7" s="18" t="s">
        <v>642</v>
      </c>
    </row>
    <row r="8" spans="2:11" x14ac:dyDescent="0.25">
      <c r="B8" s="24" t="s">
        <v>16</v>
      </c>
      <c r="C8" s="20"/>
      <c r="D8" s="20" t="s">
        <v>60</v>
      </c>
      <c r="E8" s="25" t="s">
        <v>592</v>
      </c>
      <c r="F8" s="20" t="s">
        <v>60</v>
      </c>
      <c r="G8" s="24" t="s">
        <v>595</v>
      </c>
      <c r="H8" s="17" t="s">
        <v>73</v>
      </c>
      <c r="I8" s="17" t="s">
        <v>213</v>
      </c>
      <c r="J8" s="17" t="s">
        <v>8</v>
      </c>
      <c r="K8" s="18" t="s">
        <v>643</v>
      </c>
    </row>
    <row r="9" spans="2:11" x14ac:dyDescent="0.25">
      <c r="B9" s="24" t="s">
        <v>16</v>
      </c>
      <c r="C9" s="20"/>
      <c r="D9" s="20" t="s">
        <v>61</v>
      </c>
      <c r="E9" s="25" t="s">
        <v>597</v>
      </c>
      <c r="F9" s="20" t="s">
        <v>61</v>
      </c>
      <c r="G9" s="24" t="s">
        <v>611</v>
      </c>
      <c r="H9" s="17" t="s">
        <v>73</v>
      </c>
      <c r="I9" s="17" t="s">
        <v>625</v>
      </c>
      <c r="J9" s="17" t="s">
        <v>8</v>
      </c>
      <c r="K9" s="18" t="s">
        <v>644</v>
      </c>
    </row>
    <row r="10" spans="2:11" x14ac:dyDescent="0.25">
      <c r="B10" s="24" t="s">
        <v>16</v>
      </c>
      <c r="C10" s="24"/>
      <c r="D10" s="20" t="s">
        <v>61</v>
      </c>
      <c r="E10" s="25" t="s">
        <v>598</v>
      </c>
      <c r="F10" s="20" t="s">
        <v>61</v>
      </c>
      <c r="G10" s="20" t="s">
        <v>612</v>
      </c>
      <c r="H10" s="17" t="s">
        <v>73</v>
      </c>
      <c r="I10" s="17" t="s">
        <v>625</v>
      </c>
      <c r="J10" s="17" t="s">
        <v>8</v>
      </c>
      <c r="K10" s="18" t="s">
        <v>645</v>
      </c>
    </row>
    <row r="11" spans="2:11" x14ac:dyDescent="0.25">
      <c r="B11" s="24" t="s">
        <v>16</v>
      </c>
      <c r="C11" s="20"/>
      <c r="D11" s="20" t="s">
        <v>61</v>
      </c>
      <c r="E11" s="25" t="s">
        <v>599</v>
      </c>
      <c r="F11" s="20" t="s">
        <v>61</v>
      </c>
      <c r="G11" s="24" t="s">
        <v>613</v>
      </c>
      <c r="H11" s="17" t="s">
        <v>73</v>
      </c>
      <c r="I11" s="17" t="s">
        <v>625</v>
      </c>
      <c r="J11" s="17" t="s">
        <v>8</v>
      </c>
      <c r="K11" s="18" t="s">
        <v>646</v>
      </c>
    </row>
    <row r="12" spans="2:11" x14ac:dyDescent="0.25">
      <c r="B12" s="24" t="s">
        <v>16</v>
      </c>
      <c r="C12" s="20"/>
      <c r="D12" s="20" t="s">
        <v>61</v>
      </c>
      <c r="E12" s="25" t="s">
        <v>600</v>
      </c>
      <c r="F12" s="20" t="s">
        <v>61</v>
      </c>
      <c r="G12" s="20" t="s">
        <v>614</v>
      </c>
      <c r="H12" s="17" t="s">
        <v>73</v>
      </c>
      <c r="I12" s="17" t="s">
        <v>625</v>
      </c>
      <c r="J12" s="17" t="s">
        <v>8</v>
      </c>
      <c r="K12" s="18" t="s">
        <v>647</v>
      </c>
    </row>
    <row r="13" spans="2:11" x14ac:dyDescent="0.25">
      <c r="B13" s="24" t="s">
        <v>16</v>
      </c>
      <c r="C13" s="20"/>
      <c r="D13" s="20" t="s">
        <v>61</v>
      </c>
      <c r="E13" s="25" t="s">
        <v>601</v>
      </c>
      <c r="F13" s="20" t="s">
        <v>61</v>
      </c>
      <c r="G13" s="20" t="s">
        <v>615</v>
      </c>
      <c r="H13" s="17" t="s">
        <v>73</v>
      </c>
      <c r="I13" s="17" t="s">
        <v>625</v>
      </c>
      <c r="J13" s="17" t="s">
        <v>8</v>
      </c>
      <c r="K13" s="18" t="s">
        <v>648</v>
      </c>
    </row>
    <row r="14" spans="2:11" x14ac:dyDescent="0.25">
      <c r="B14" s="24" t="s">
        <v>16</v>
      </c>
      <c r="C14" s="24"/>
      <c r="D14" s="20" t="s">
        <v>61</v>
      </c>
      <c r="E14" s="25" t="s">
        <v>602</v>
      </c>
      <c r="F14" s="20" t="s">
        <v>61</v>
      </c>
      <c r="G14" s="20" t="s">
        <v>616</v>
      </c>
      <c r="H14" s="17" t="s">
        <v>73</v>
      </c>
      <c r="I14" s="17" t="s">
        <v>625</v>
      </c>
      <c r="J14" s="17" t="s">
        <v>8</v>
      </c>
      <c r="K14" s="18" t="s">
        <v>649</v>
      </c>
    </row>
    <row r="15" spans="2:11" x14ac:dyDescent="0.25">
      <c r="B15" s="24" t="s">
        <v>16</v>
      </c>
      <c r="C15" s="20"/>
      <c r="D15" s="20" t="s">
        <v>61</v>
      </c>
      <c r="E15" s="25" t="s">
        <v>603</v>
      </c>
      <c r="F15" s="20" t="s">
        <v>61</v>
      </c>
      <c r="G15" s="20" t="s">
        <v>617</v>
      </c>
      <c r="H15" s="17" t="s">
        <v>73</v>
      </c>
      <c r="I15" s="17" t="s">
        <v>625</v>
      </c>
      <c r="J15" s="17" t="s">
        <v>8</v>
      </c>
      <c r="K15" s="18" t="s">
        <v>650</v>
      </c>
    </row>
    <row r="16" spans="2:11" x14ac:dyDescent="0.25">
      <c r="B16" s="24" t="s">
        <v>16</v>
      </c>
      <c r="C16" s="20"/>
      <c r="D16" s="20" t="s">
        <v>61</v>
      </c>
      <c r="E16" s="25" t="s">
        <v>604</v>
      </c>
      <c r="F16" s="20" t="s">
        <v>61</v>
      </c>
      <c r="G16" s="20" t="s">
        <v>618</v>
      </c>
      <c r="H16" s="17" t="s">
        <v>73</v>
      </c>
      <c r="I16" s="17" t="s">
        <v>625</v>
      </c>
      <c r="J16" s="17" t="s">
        <v>8</v>
      </c>
      <c r="K16" s="18" t="s">
        <v>651</v>
      </c>
    </row>
    <row r="17" spans="2:11" x14ac:dyDescent="0.25">
      <c r="B17" s="24" t="s">
        <v>16</v>
      </c>
      <c r="C17" s="20"/>
      <c r="D17" s="20" t="s">
        <v>61</v>
      </c>
      <c r="E17" s="25" t="s">
        <v>605</v>
      </c>
      <c r="F17" s="20" t="s">
        <v>61</v>
      </c>
      <c r="G17" s="20" t="s">
        <v>619</v>
      </c>
      <c r="H17" s="17" t="s">
        <v>73</v>
      </c>
      <c r="I17" s="17" t="s">
        <v>625</v>
      </c>
      <c r="J17" s="17" t="s">
        <v>8</v>
      </c>
      <c r="K17" s="18" t="s">
        <v>652</v>
      </c>
    </row>
    <row r="18" spans="2:11" x14ac:dyDescent="0.25">
      <c r="B18" s="24" t="s">
        <v>16</v>
      </c>
      <c r="C18" s="20"/>
      <c r="D18" s="20" t="s">
        <v>61</v>
      </c>
      <c r="E18" s="25" t="s">
        <v>606</v>
      </c>
      <c r="F18" s="20" t="s">
        <v>61</v>
      </c>
      <c r="G18" s="20" t="s">
        <v>620</v>
      </c>
      <c r="H18" s="17" t="s">
        <v>73</v>
      </c>
      <c r="I18" s="17" t="s">
        <v>625</v>
      </c>
      <c r="J18" s="17" t="s">
        <v>8</v>
      </c>
      <c r="K18" s="18" t="s">
        <v>653</v>
      </c>
    </row>
    <row r="19" spans="2:11" x14ac:dyDescent="0.25">
      <c r="B19" s="24" t="s">
        <v>16</v>
      </c>
      <c r="C19" s="20"/>
      <c r="D19" s="20" t="s">
        <v>61</v>
      </c>
      <c r="E19" s="25" t="s">
        <v>607</v>
      </c>
      <c r="F19" s="20" t="s">
        <v>61</v>
      </c>
      <c r="G19" s="20" t="s">
        <v>621</v>
      </c>
      <c r="H19" s="17" t="s">
        <v>73</v>
      </c>
      <c r="I19" s="17" t="s">
        <v>625</v>
      </c>
      <c r="J19" s="17" t="s">
        <v>8</v>
      </c>
      <c r="K19" s="18" t="s">
        <v>654</v>
      </c>
    </row>
    <row r="20" spans="2:11" x14ac:dyDescent="0.25">
      <c r="B20" s="24" t="s">
        <v>16</v>
      </c>
      <c r="C20" s="20"/>
      <c r="D20" s="20" t="s">
        <v>61</v>
      </c>
      <c r="E20" s="25" t="s">
        <v>608</v>
      </c>
      <c r="F20" s="20" t="s">
        <v>61</v>
      </c>
      <c r="G20" s="20" t="s">
        <v>622</v>
      </c>
      <c r="H20" s="17" t="s">
        <v>73</v>
      </c>
      <c r="I20" s="17" t="s">
        <v>625</v>
      </c>
      <c r="J20" s="17" t="s">
        <v>8</v>
      </c>
      <c r="K20" s="18" t="s">
        <v>655</v>
      </c>
    </row>
    <row r="21" spans="2:11" x14ac:dyDescent="0.25">
      <c r="B21" s="24" t="s">
        <v>16</v>
      </c>
      <c r="C21" s="20"/>
      <c r="D21" s="20" t="s">
        <v>61</v>
      </c>
      <c r="E21" s="25" t="s">
        <v>609</v>
      </c>
      <c r="F21" s="20" t="s">
        <v>61</v>
      </c>
      <c r="G21" s="20" t="s">
        <v>623</v>
      </c>
      <c r="H21" s="17" t="s">
        <v>73</v>
      </c>
      <c r="I21" s="17" t="s">
        <v>438</v>
      </c>
      <c r="J21" s="17" t="s">
        <v>8</v>
      </c>
      <c r="K21" s="18" t="s">
        <v>656</v>
      </c>
    </row>
    <row r="22" spans="2:11" x14ac:dyDescent="0.25">
      <c r="B22" s="24" t="s">
        <v>16</v>
      </c>
      <c r="C22" s="20"/>
      <c r="D22" s="20" t="s">
        <v>61</v>
      </c>
      <c r="E22" s="25" t="s">
        <v>610</v>
      </c>
      <c r="F22" s="20" t="s">
        <v>61</v>
      </c>
      <c r="G22" s="20" t="s">
        <v>624</v>
      </c>
      <c r="H22" s="17" t="s">
        <v>73</v>
      </c>
      <c r="I22" s="17" t="s">
        <v>244</v>
      </c>
      <c r="J22" s="17" t="s">
        <v>8</v>
      </c>
      <c r="K22" s="18" t="s">
        <v>657</v>
      </c>
    </row>
    <row r="23" spans="2:11" x14ac:dyDescent="0.25">
      <c r="B23" s="24" t="s">
        <v>16</v>
      </c>
      <c r="C23" s="20"/>
      <c r="D23" s="20" t="s">
        <v>62</v>
      </c>
      <c r="E23" s="20" t="s">
        <v>627</v>
      </c>
      <c r="F23" s="20" t="s">
        <v>62</v>
      </c>
      <c r="G23" s="20" t="s">
        <v>633</v>
      </c>
      <c r="H23" s="17" t="s">
        <v>80</v>
      </c>
      <c r="I23" s="17" t="s">
        <v>202</v>
      </c>
      <c r="J23" s="17" t="s">
        <v>8</v>
      </c>
      <c r="K23" s="18" t="s">
        <v>658</v>
      </c>
    </row>
    <row r="24" spans="2:11" x14ac:dyDescent="0.25">
      <c r="B24" s="24" t="s">
        <v>16</v>
      </c>
      <c r="C24" s="20"/>
      <c r="D24" s="20" t="s">
        <v>62</v>
      </c>
      <c r="E24" s="20" t="s">
        <v>628</v>
      </c>
      <c r="F24" s="20" t="s">
        <v>62</v>
      </c>
      <c r="G24" s="20" t="s">
        <v>634</v>
      </c>
      <c r="H24" s="17" t="s">
        <v>73</v>
      </c>
      <c r="I24" s="17" t="s">
        <v>152</v>
      </c>
      <c r="J24" s="17" t="s">
        <v>8</v>
      </c>
      <c r="K24" s="18" t="s">
        <v>659</v>
      </c>
    </row>
    <row r="25" spans="2:11" x14ac:dyDescent="0.25">
      <c r="B25" s="24" t="s">
        <v>16</v>
      </c>
      <c r="C25" s="20"/>
      <c r="D25" s="20" t="s">
        <v>62</v>
      </c>
      <c r="E25" s="20" t="s">
        <v>629</v>
      </c>
      <c r="F25" s="20" t="s">
        <v>62</v>
      </c>
      <c r="G25" s="20" t="s">
        <v>635</v>
      </c>
      <c r="H25" s="17" t="s">
        <v>73</v>
      </c>
      <c r="I25" s="17" t="s">
        <v>152</v>
      </c>
      <c r="J25" s="17" t="s">
        <v>8</v>
      </c>
      <c r="K25" s="18" t="s">
        <v>660</v>
      </c>
    </row>
    <row r="26" spans="2:11" x14ac:dyDescent="0.25">
      <c r="B26" s="24" t="s">
        <v>16</v>
      </c>
      <c r="C26" s="20"/>
      <c r="D26" s="20" t="s">
        <v>62</v>
      </c>
      <c r="E26" s="20" t="s">
        <v>630</v>
      </c>
      <c r="F26" s="20" t="s">
        <v>62</v>
      </c>
      <c r="G26" s="20" t="s">
        <v>636</v>
      </c>
      <c r="H26" s="17" t="s">
        <v>73</v>
      </c>
      <c r="I26" s="17" t="s">
        <v>152</v>
      </c>
      <c r="J26" s="17" t="s">
        <v>8</v>
      </c>
      <c r="K26" s="18" t="s">
        <v>661</v>
      </c>
    </row>
    <row r="27" spans="2:11" x14ac:dyDescent="0.25">
      <c r="B27" s="24" t="s">
        <v>16</v>
      </c>
      <c r="C27" s="20"/>
      <c r="D27" s="20" t="s">
        <v>62</v>
      </c>
      <c r="E27" s="20" t="s">
        <v>631</v>
      </c>
      <c r="F27" s="20" t="s">
        <v>62</v>
      </c>
      <c r="G27" s="20" t="s">
        <v>637</v>
      </c>
      <c r="H27" s="17" t="s">
        <v>73</v>
      </c>
      <c r="I27" s="17" t="s">
        <v>152</v>
      </c>
      <c r="J27" s="17" t="s">
        <v>8</v>
      </c>
      <c r="K27" s="18" t="s">
        <v>662</v>
      </c>
    </row>
    <row r="28" spans="2:11" x14ac:dyDescent="0.25">
      <c r="B28" s="24" t="s">
        <v>16</v>
      </c>
      <c r="C28" s="20"/>
      <c r="D28" s="20" t="s">
        <v>62</v>
      </c>
      <c r="E28" s="20" t="s">
        <v>632</v>
      </c>
      <c r="F28" s="20" t="s">
        <v>62</v>
      </c>
      <c r="G28" s="20" t="s">
        <v>638</v>
      </c>
      <c r="H28" s="17" t="s">
        <v>73</v>
      </c>
      <c r="I28" s="17" t="s">
        <v>152</v>
      </c>
      <c r="J28" s="17" t="s">
        <v>8</v>
      </c>
      <c r="K28" s="18" t="s">
        <v>663</v>
      </c>
    </row>
    <row r="29" spans="2:11" x14ac:dyDescent="0.25">
      <c r="B29" s="24" t="s">
        <v>17</v>
      </c>
      <c r="C29" s="24" t="s">
        <v>36</v>
      </c>
      <c r="D29" s="20" t="s">
        <v>62</v>
      </c>
      <c r="E29" s="20" t="s">
        <v>710</v>
      </c>
      <c r="F29" s="20" t="s">
        <v>62</v>
      </c>
      <c r="G29" s="20" t="s">
        <v>714</v>
      </c>
      <c r="H29" s="17" t="s">
        <v>68</v>
      </c>
      <c r="I29" s="17" t="s">
        <v>161</v>
      </c>
      <c r="J29" s="17" t="s">
        <v>8</v>
      </c>
      <c r="K29" s="18" t="s">
        <v>771</v>
      </c>
    </row>
    <row r="30" spans="2:11" x14ac:dyDescent="0.25">
      <c r="B30" s="24" t="s">
        <v>17</v>
      </c>
      <c r="C30" s="20"/>
      <c r="D30" s="20" t="s">
        <v>62</v>
      </c>
      <c r="E30" s="20" t="s">
        <v>711</v>
      </c>
      <c r="F30" s="20" t="s">
        <v>62</v>
      </c>
      <c r="G30" s="20" t="s">
        <v>715</v>
      </c>
      <c r="H30" s="17" t="s">
        <v>73</v>
      </c>
      <c r="I30" s="17" t="s">
        <v>433</v>
      </c>
      <c r="J30" s="17" t="s">
        <v>8</v>
      </c>
      <c r="K30" s="18" t="s">
        <v>772</v>
      </c>
    </row>
    <row r="31" spans="2:11" x14ac:dyDescent="0.25">
      <c r="B31" s="24" t="s">
        <v>17</v>
      </c>
      <c r="C31" s="20"/>
      <c r="D31" s="20" t="s">
        <v>62</v>
      </c>
      <c r="E31" s="20" t="s">
        <v>712</v>
      </c>
      <c r="F31" s="20" t="s">
        <v>62</v>
      </c>
      <c r="G31" s="20" t="s">
        <v>716</v>
      </c>
      <c r="H31" s="17" t="s">
        <v>73</v>
      </c>
      <c r="I31" s="17" t="s">
        <v>231</v>
      </c>
      <c r="J31" s="17" t="s">
        <v>8</v>
      </c>
      <c r="K31" s="18" t="s">
        <v>773</v>
      </c>
    </row>
    <row r="32" spans="2:11" x14ac:dyDescent="0.25">
      <c r="B32" s="24" t="s">
        <v>17</v>
      </c>
      <c r="C32" s="20"/>
      <c r="D32" s="20" t="s">
        <v>62</v>
      </c>
      <c r="E32" s="20" t="s">
        <v>713</v>
      </c>
      <c r="F32" s="20" t="s">
        <v>62</v>
      </c>
      <c r="G32" s="20" t="s">
        <v>717</v>
      </c>
      <c r="H32" s="17" t="s">
        <v>73</v>
      </c>
      <c r="I32" s="17" t="s">
        <v>589</v>
      </c>
      <c r="J32" s="17" t="s">
        <v>8</v>
      </c>
      <c r="K32" s="18" t="s">
        <v>774</v>
      </c>
    </row>
    <row r="33" spans="2:11" x14ac:dyDescent="0.25">
      <c r="B33" s="24" t="s">
        <v>17</v>
      </c>
      <c r="C33" s="24" t="s">
        <v>37</v>
      </c>
      <c r="D33" s="20" t="s">
        <v>60</v>
      </c>
      <c r="E33" s="20" t="s">
        <v>664</v>
      </c>
      <c r="F33" s="20" t="s">
        <v>60</v>
      </c>
      <c r="G33" s="20" t="s">
        <v>718</v>
      </c>
      <c r="H33" s="17" t="s">
        <v>73</v>
      </c>
      <c r="I33" s="17" t="s">
        <v>719</v>
      </c>
      <c r="J33" s="17" t="s">
        <v>136</v>
      </c>
      <c r="K33" s="20"/>
    </row>
    <row r="34" spans="2:11" x14ac:dyDescent="0.25">
      <c r="B34" s="24" t="s">
        <v>17</v>
      </c>
      <c r="C34" s="20"/>
      <c r="D34" s="20"/>
      <c r="E34" s="20"/>
      <c r="F34" s="20"/>
      <c r="G34" s="20"/>
      <c r="H34" s="17" t="s">
        <v>68</v>
      </c>
      <c r="I34" s="17" t="s">
        <v>446</v>
      </c>
      <c r="J34" s="17" t="s">
        <v>8</v>
      </c>
      <c r="K34" s="18" t="s">
        <v>775</v>
      </c>
    </row>
    <row r="35" spans="2:11" x14ac:dyDescent="0.25">
      <c r="B35" s="24" t="s">
        <v>17</v>
      </c>
      <c r="C35" s="20"/>
      <c r="D35" s="20" t="s">
        <v>60</v>
      </c>
      <c r="E35" s="20" t="s">
        <v>665</v>
      </c>
      <c r="F35" s="20" t="s">
        <v>60</v>
      </c>
      <c r="G35" s="20" t="s">
        <v>720</v>
      </c>
      <c r="H35" s="17" t="s">
        <v>73</v>
      </c>
      <c r="I35" s="17" t="s">
        <v>444</v>
      </c>
      <c r="J35" s="17" t="s">
        <v>8</v>
      </c>
      <c r="K35" s="18" t="s">
        <v>776</v>
      </c>
    </row>
    <row r="36" spans="2:11" x14ac:dyDescent="0.25">
      <c r="B36" s="24" t="s">
        <v>17</v>
      </c>
      <c r="C36" s="20"/>
      <c r="D36" s="20" t="s">
        <v>60</v>
      </c>
      <c r="E36" s="20" t="s">
        <v>666</v>
      </c>
      <c r="F36" s="20" t="s">
        <v>60</v>
      </c>
      <c r="G36" s="20" t="s">
        <v>721</v>
      </c>
      <c r="H36" s="17" t="s">
        <v>73</v>
      </c>
      <c r="I36" s="17" t="s">
        <v>166</v>
      </c>
      <c r="J36" s="17" t="s">
        <v>8</v>
      </c>
      <c r="K36" s="18" t="s">
        <v>777</v>
      </c>
    </row>
    <row r="37" spans="2:11" x14ac:dyDescent="0.25">
      <c r="B37" s="24" t="s">
        <v>17</v>
      </c>
      <c r="C37" s="20"/>
      <c r="D37" s="20" t="s">
        <v>60</v>
      </c>
      <c r="E37" s="20" t="s">
        <v>667</v>
      </c>
      <c r="F37" s="20" t="s">
        <v>60</v>
      </c>
      <c r="G37" s="20" t="s">
        <v>722</v>
      </c>
      <c r="H37" s="17" t="s">
        <v>73</v>
      </c>
      <c r="I37" s="17" t="s">
        <v>445</v>
      </c>
      <c r="J37" s="17" t="s">
        <v>8</v>
      </c>
      <c r="K37" s="18" t="s">
        <v>778</v>
      </c>
    </row>
    <row r="38" spans="2:11" x14ac:dyDescent="0.25">
      <c r="B38" s="24" t="s">
        <v>17</v>
      </c>
      <c r="C38" s="20"/>
      <c r="D38" s="20" t="s">
        <v>60</v>
      </c>
      <c r="E38" s="20" t="s">
        <v>668</v>
      </c>
      <c r="F38" s="20" t="s">
        <v>60</v>
      </c>
      <c r="G38" s="20" t="s">
        <v>723</v>
      </c>
      <c r="H38" s="17" t="s">
        <v>73</v>
      </c>
      <c r="I38" s="17" t="s">
        <v>589</v>
      </c>
      <c r="J38" s="17" t="s">
        <v>8</v>
      </c>
      <c r="K38" s="18" t="s">
        <v>779</v>
      </c>
    </row>
    <row r="39" spans="2:11" x14ac:dyDescent="0.25">
      <c r="B39" s="24" t="s">
        <v>17</v>
      </c>
      <c r="C39" s="20"/>
      <c r="D39" s="20" t="s">
        <v>60</v>
      </c>
      <c r="E39" s="20" t="s">
        <v>669</v>
      </c>
      <c r="F39" s="20" t="s">
        <v>60</v>
      </c>
      <c r="G39" s="20" t="s">
        <v>724</v>
      </c>
      <c r="H39" s="17" t="s">
        <v>73</v>
      </c>
      <c r="I39" s="17" t="s">
        <v>725</v>
      </c>
      <c r="J39" s="17" t="s">
        <v>136</v>
      </c>
      <c r="K39" s="20"/>
    </row>
    <row r="40" spans="2:11" x14ac:dyDescent="0.25">
      <c r="B40" s="24" t="s">
        <v>17</v>
      </c>
      <c r="C40" s="20"/>
      <c r="D40" s="20"/>
      <c r="E40" s="20"/>
      <c r="F40" s="20"/>
      <c r="G40" s="20"/>
      <c r="H40" s="17" t="s">
        <v>68</v>
      </c>
      <c r="I40" s="17" t="s">
        <v>212</v>
      </c>
      <c r="J40" s="17" t="s">
        <v>8</v>
      </c>
      <c r="K40" s="18" t="s">
        <v>780</v>
      </c>
    </row>
    <row r="41" spans="2:11" x14ac:dyDescent="0.25">
      <c r="B41" s="24" t="s">
        <v>17</v>
      </c>
      <c r="C41" s="20"/>
      <c r="D41" s="20" t="s">
        <v>62</v>
      </c>
      <c r="E41" s="20" t="s">
        <v>671</v>
      </c>
      <c r="F41" s="20" t="s">
        <v>62</v>
      </c>
      <c r="G41" s="20" t="s">
        <v>727</v>
      </c>
      <c r="H41" s="17" t="s">
        <v>81</v>
      </c>
      <c r="I41" s="17" t="s">
        <v>625</v>
      </c>
      <c r="J41" s="17" t="s">
        <v>8</v>
      </c>
      <c r="K41" s="18" t="s">
        <v>782</v>
      </c>
    </row>
    <row r="42" spans="2:11" x14ac:dyDescent="0.25">
      <c r="B42" s="24" t="s">
        <v>17</v>
      </c>
      <c r="C42" s="20"/>
      <c r="D42" s="20" t="s">
        <v>62</v>
      </c>
      <c r="E42" s="20" t="s">
        <v>672</v>
      </c>
      <c r="F42" s="20" t="s">
        <v>62</v>
      </c>
      <c r="G42" s="20" t="s">
        <v>728</v>
      </c>
      <c r="H42" s="17" t="s">
        <v>85</v>
      </c>
      <c r="I42" s="17" t="s">
        <v>212</v>
      </c>
      <c r="J42" s="17" t="s">
        <v>8</v>
      </c>
      <c r="K42" s="18" t="s">
        <v>783</v>
      </c>
    </row>
    <row r="43" spans="2:11" x14ac:dyDescent="0.25">
      <c r="B43" s="24" t="s">
        <v>17</v>
      </c>
      <c r="C43" s="20"/>
      <c r="D43" s="20" t="s">
        <v>62</v>
      </c>
      <c r="E43" s="20" t="s">
        <v>673</v>
      </c>
      <c r="F43" s="20" t="s">
        <v>62</v>
      </c>
      <c r="G43" s="20" t="s">
        <v>729</v>
      </c>
      <c r="H43" s="17" t="s">
        <v>68</v>
      </c>
      <c r="I43" s="17" t="s">
        <v>730</v>
      </c>
      <c r="J43" s="17" t="s">
        <v>8</v>
      </c>
      <c r="K43" s="18" t="s">
        <v>784</v>
      </c>
    </row>
    <row r="44" spans="2:11" x14ac:dyDescent="0.25">
      <c r="B44" s="24" t="s">
        <v>17</v>
      </c>
      <c r="C44" s="20"/>
      <c r="D44" s="20" t="s">
        <v>62</v>
      </c>
      <c r="E44" s="20" t="s">
        <v>674</v>
      </c>
      <c r="F44" s="20" t="s">
        <v>62</v>
      </c>
      <c r="G44" s="20" t="s">
        <v>731</v>
      </c>
      <c r="H44" s="17" t="s">
        <v>80</v>
      </c>
      <c r="I44" s="17" t="s">
        <v>212</v>
      </c>
      <c r="J44" s="17" t="s">
        <v>8</v>
      </c>
      <c r="K44" s="18" t="s">
        <v>785</v>
      </c>
    </row>
    <row r="45" spans="2:11" x14ac:dyDescent="0.25">
      <c r="B45" s="24" t="s">
        <v>17</v>
      </c>
      <c r="C45" s="20"/>
      <c r="D45" s="20" t="s">
        <v>62</v>
      </c>
      <c r="E45" s="20" t="s">
        <v>675</v>
      </c>
      <c r="F45" s="20" t="s">
        <v>62</v>
      </c>
      <c r="G45" s="20" t="s">
        <v>732</v>
      </c>
      <c r="H45" s="17" t="s">
        <v>73</v>
      </c>
      <c r="I45" s="17" t="s">
        <v>734</v>
      </c>
      <c r="J45" s="17" t="s">
        <v>8</v>
      </c>
      <c r="K45" s="18" t="s">
        <v>786</v>
      </c>
    </row>
    <row r="46" spans="2:11" x14ac:dyDescent="0.25">
      <c r="B46" s="24" t="s">
        <v>17</v>
      </c>
      <c r="C46" s="20"/>
      <c r="D46" s="20" t="s">
        <v>62</v>
      </c>
      <c r="E46" s="20" t="s">
        <v>676</v>
      </c>
      <c r="F46" s="20" t="s">
        <v>62</v>
      </c>
      <c r="G46" s="20" t="s">
        <v>735</v>
      </c>
      <c r="H46" s="17" t="s">
        <v>68</v>
      </c>
      <c r="I46" s="17" t="s">
        <v>201</v>
      </c>
      <c r="J46" s="17" t="s">
        <v>8</v>
      </c>
      <c r="K46" s="18" t="s">
        <v>787</v>
      </c>
    </row>
    <row r="47" spans="2:11" x14ac:dyDescent="0.25">
      <c r="B47" s="24" t="s">
        <v>17</v>
      </c>
      <c r="C47" s="20"/>
      <c r="D47" s="20" t="s">
        <v>62</v>
      </c>
      <c r="E47" s="20" t="s">
        <v>677</v>
      </c>
      <c r="F47" s="20" t="s">
        <v>62</v>
      </c>
      <c r="G47" s="20" t="s">
        <v>736</v>
      </c>
      <c r="H47" s="17" t="s">
        <v>74</v>
      </c>
      <c r="I47" s="17" t="s">
        <v>440</v>
      </c>
      <c r="J47" s="17" t="s">
        <v>8</v>
      </c>
      <c r="K47" s="18" t="s">
        <v>788</v>
      </c>
    </row>
    <row r="48" spans="2:11" x14ac:dyDescent="0.25">
      <c r="B48" s="24" t="s">
        <v>17</v>
      </c>
      <c r="C48" s="20"/>
      <c r="D48" s="20" t="s">
        <v>62</v>
      </c>
      <c r="E48" s="20" t="s">
        <v>678</v>
      </c>
      <c r="F48" s="20" t="s">
        <v>62</v>
      </c>
      <c r="G48" s="20" t="s">
        <v>737</v>
      </c>
      <c r="H48" s="17" t="s">
        <v>66</v>
      </c>
      <c r="I48" s="17" t="s">
        <v>212</v>
      </c>
      <c r="J48" s="17" t="s">
        <v>8</v>
      </c>
      <c r="K48" s="18" t="s">
        <v>789</v>
      </c>
    </row>
    <row r="49" spans="2:11" x14ac:dyDescent="0.25">
      <c r="B49" s="24" t="s">
        <v>17</v>
      </c>
      <c r="C49" s="20"/>
      <c r="D49" s="20" t="s">
        <v>62</v>
      </c>
      <c r="E49" s="20" t="s">
        <v>679</v>
      </c>
      <c r="F49" s="20" t="s">
        <v>62</v>
      </c>
      <c r="G49" s="20" t="s">
        <v>738</v>
      </c>
      <c r="H49" s="17" t="s">
        <v>75</v>
      </c>
      <c r="I49" s="17" t="s">
        <v>270</v>
      </c>
      <c r="J49" s="17" t="s">
        <v>8</v>
      </c>
      <c r="K49" s="18" t="s">
        <v>790</v>
      </c>
    </row>
    <row r="50" spans="2:11" x14ac:dyDescent="0.25">
      <c r="B50" s="24" t="s">
        <v>17</v>
      </c>
      <c r="C50" s="20"/>
      <c r="D50" s="20" t="s">
        <v>62</v>
      </c>
      <c r="E50" s="20" t="s">
        <v>680</v>
      </c>
      <c r="F50" s="20" t="s">
        <v>62</v>
      </c>
      <c r="G50" s="20" t="s">
        <v>739</v>
      </c>
      <c r="H50" s="17" t="s">
        <v>89</v>
      </c>
      <c r="I50" s="17" t="s">
        <v>438</v>
      </c>
      <c r="J50" s="17" t="s">
        <v>8</v>
      </c>
      <c r="K50" s="18" t="s">
        <v>791</v>
      </c>
    </row>
    <row r="51" spans="2:11" x14ac:dyDescent="0.25">
      <c r="B51" s="24" t="s">
        <v>17</v>
      </c>
      <c r="C51" s="20"/>
      <c r="D51" s="20" t="s">
        <v>62</v>
      </c>
      <c r="E51" s="20" t="s">
        <v>681</v>
      </c>
      <c r="F51" s="20" t="s">
        <v>62</v>
      </c>
      <c r="G51" s="20" t="s">
        <v>740</v>
      </c>
      <c r="H51" s="17" t="s">
        <v>80</v>
      </c>
      <c r="I51" s="17" t="s">
        <v>433</v>
      </c>
      <c r="J51" s="17" t="s">
        <v>8</v>
      </c>
      <c r="K51" s="18" t="s">
        <v>792</v>
      </c>
    </row>
    <row r="52" spans="2:11" x14ac:dyDescent="0.25">
      <c r="B52" s="24" t="s">
        <v>17</v>
      </c>
      <c r="C52" s="20"/>
      <c r="D52" s="20" t="s">
        <v>62</v>
      </c>
      <c r="E52" s="20" t="s">
        <v>682</v>
      </c>
      <c r="F52" s="20" t="s">
        <v>62</v>
      </c>
      <c r="G52" s="20" t="s">
        <v>742</v>
      </c>
      <c r="H52" s="17" t="s">
        <v>73</v>
      </c>
      <c r="I52" s="17" t="s">
        <v>596</v>
      </c>
      <c r="J52" s="17" t="s">
        <v>8</v>
      </c>
      <c r="K52" s="18" t="s">
        <v>793</v>
      </c>
    </row>
    <row r="53" spans="2:11" x14ac:dyDescent="0.25">
      <c r="B53" s="24" t="s">
        <v>17</v>
      </c>
      <c r="C53" s="20"/>
      <c r="D53" s="20" t="s">
        <v>62</v>
      </c>
      <c r="E53" s="20" t="s">
        <v>683</v>
      </c>
      <c r="F53" s="20" t="s">
        <v>62</v>
      </c>
      <c r="G53" s="20" t="s">
        <v>741</v>
      </c>
      <c r="H53" s="17" t="s">
        <v>68</v>
      </c>
      <c r="I53" s="17" t="s">
        <v>212</v>
      </c>
      <c r="J53" s="17" t="s">
        <v>8</v>
      </c>
      <c r="K53" s="18" t="s">
        <v>794</v>
      </c>
    </row>
    <row r="54" spans="2:11" x14ac:dyDescent="0.25">
      <c r="B54" s="24" t="s">
        <v>17</v>
      </c>
      <c r="C54" s="20"/>
      <c r="D54" s="20" t="s">
        <v>62</v>
      </c>
      <c r="E54" s="20" t="s">
        <v>684</v>
      </c>
      <c r="F54" s="20" t="s">
        <v>62</v>
      </c>
      <c r="G54" s="20" t="s">
        <v>743</v>
      </c>
      <c r="H54" s="17" t="s">
        <v>80</v>
      </c>
      <c r="I54" s="17" t="s">
        <v>596</v>
      </c>
      <c r="J54" s="17" t="s">
        <v>8</v>
      </c>
      <c r="K54" s="18" t="s">
        <v>795</v>
      </c>
    </row>
    <row r="55" spans="2:11" x14ac:dyDescent="0.25">
      <c r="B55" s="24" t="s">
        <v>17</v>
      </c>
      <c r="C55" s="20"/>
      <c r="D55" s="20" t="s">
        <v>62</v>
      </c>
      <c r="E55" s="20" t="s">
        <v>685</v>
      </c>
      <c r="F55" s="20" t="s">
        <v>62</v>
      </c>
      <c r="G55" s="20" t="s">
        <v>744</v>
      </c>
      <c r="H55" s="17" t="s">
        <v>73</v>
      </c>
      <c r="I55" s="17" t="s">
        <v>430</v>
      </c>
      <c r="J55" s="17" t="s">
        <v>8</v>
      </c>
      <c r="K55" s="18" t="s">
        <v>796</v>
      </c>
    </row>
    <row r="56" spans="2:11" x14ac:dyDescent="0.25">
      <c r="B56" s="24" t="s">
        <v>17</v>
      </c>
      <c r="C56" s="20"/>
      <c r="D56" s="20" t="s">
        <v>62</v>
      </c>
      <c r="E56" s="20" t="s">
        <v>686</v>
      </c>
      <c r="F56" s="20" t="s">
        <v>62</v>
      </c>
      <c r="G56" s="20" t="s">
        <v>745</v>
      </c>
      <c r="H56" s="17" t="s">
        <v>73</v>
      </c>
      <c r="I56" s="17" t="s">
        <v>430</v>
      </c>
      <c r="J56" s="17" t="s">
        <v>8</v>
      </c>
      <c r="K56" s="18" t="s">
        <v>797</v>
      </c>
    </row>
    <row r="57" spans="2:11" x14ac:dyDescent="0.25">
      <c r="B57" s="24" t="s">
        <v>17</v>
      </c>
      <c r="C57" s="20"/>
      <c r="D57" s="20" t="s">
        <v>62</v>
      </c>
      <c r="E57" s="20" t="s">
        <v>687</v>
      </c>
      <c r="F57" s="20" t="s">
        <v>62</v>
      </c>
      <c r="G57" s="20" t="s">
        <v>746</v>
      </c>
      <c r="H57" s="17" t="s">
        <v>73</v>
      </c>
      <c r="I57" s="17" t="s">
        <v>430</v>
      </c>
      <c r="J57" s="17" t="s">
        <v>8</v>
      </c>
      <c r="K57" s="18" t="s">
        <v>798</v>
      </c>
    </row>
    <row r="58" spans="2:11" x14ac:dyDescent="0.25">
      <c r="B58" s="24" t="s">
        <v>17</v>
      </c>
      <c r="C58" s="20"/>
      <c r="D58" s="20" t="s">
        <v>62</v>
      </c>
      <c r="E58" s="20" t="s">
        <v>688</v>
      </c>
      <c r="F58" s="20" t="s">
        <v>62</v>
      </c>
      <c r="G58" s="20" t="s">
        <v>747</v>
      </c>
      <c r="H58" s="17" t="s">
        <v>82</v>
      </c>
      <c r="I58" s="17" t="s">
        <v>203</v>
      </c>
      <c r="J58" s="17" t="s">
        <v>8</v>
      </c>
      <c r="K58" s="18" t="s">
        <v>799</v>
      </c>
    </row>
    <row r="59" spans="2:11" x14ac:dyDescent="0.25">
      <c r="B59" s="24" t="s">
        <v>17</v>
      </c>
      <c r="C59" s="20"/>
      <c r="D59" s="20" t="s">
        <v>62</v>
      </c>
      <c r="E59" s="20" t="s">
        <v>689</v>
      </c>
      <c r="F59" s="20" t="s">
        <v>62</v>
      </c>
      <c r="G59" s="20" t="s">
        <v>748</v>
      </c>
      <c r="H59" s="17" t="s">
        <v>73</v>
      </c>
      <c r="I59" s="17" t="s">
        <v>261</v>
      </c>
      <c r="J59" s="17" t="s">
        <v>8</v>
      </c>
      <c r="K59" s="18" t="s">
        <v>800</v>
      </c>
    </row>
    <row r="60" spans="2:11" x14ac:dyDescent="0.25">
      <c r="B60" s="24" t="s">
        <v>17</v>
      </c>
      <c r="C60" s="20"/>
      <c r="D60" s="20" t="s">
        <v>62</v>
      </c>
      <c r="E60" s="20" t="s">
        <v>690</v>
      </c>
      <c r="F60" s="20" t="s">
        <v>62</v>
      </c>
      <c r="G60" s="20" t="s">
        <v>749</v>
      </c>
      <c r="H60" s="17" t="s">
        <v>68</v>
      </c>
      <c r="I60" s="17" t="s">
        <v>212</v>
      </c>
      <c r="J60" s="17" t="s">
        <v>8</v>
      </c>
      <c r="K60" s="18" t="s">
        <v>801</v>
      </c>
    </row>
    <row r="61" spans="2:11" x14ac:dyDescent="0.25">
      <c r="B61" s="24" t="s">
        <v>17</v>
      </c>
      <c r="C61" s="20"/>
      <c r="D61" s="20" t="s">
        <v>62</v>
      </c>
      <c r="E61" s="20" t="s">
        <v>691</v>
      </c>
      <c r="F61" s="20" t="s">
        <v>62</v>
      </c>
      <c r="G61" s="20" t="s">
        <v>750</v>
      </c>
      <c r="H61" s="17" t="s">
        <v>73</v>
      </c>
      <c r="I61" s="17" t="s">
        <v>261</v>
      </c>
      <c r="J61" s="17" t="s">
        <v>8</v>
      </c>
      <c r="K61" s="18" t="s">
        <v>802</v>
      </c>
    </row>
    <row r="62" spans="2:11" x14ac:dyDescent="0.25">
      <c r="B62" s="24" t="s">
        <v>17</v>
      </c>
      <c r="C62" s="20"/>
      <c r="D62" s="20" t="s">
        <v>62</v>
      </c>
      <c r="E62" s="20" t="s">
        <v>692</v>
      </c>
      <c r="F62" s="20" t="s">
        <v>62</v>
      </c>
      <c r="G62" s="20" t="s">
        <v>751</v>
      </c>
      <c r="H62" s="17" t="s">
        <v>73</v>
      </c>
      <c r="I62" s="17" t="s">
        <v>426</v>
      </c>
      <c r="J62" s="17" t="s">
        <v>8</v>
      </c>
      <c r="K62" s="18" t="s">
        <v>803</v>
      </c>
    </row>
    <row r="63" spans="2:11" x14ac:dyDescent="0.25">
      <c r="B63" s="24" t="s">
        <v>17</v>
      </c>
      <c r="C63" s="20"/>
      <c r="D63" s="20" t="s">
        <v>62</v>
      </c>
      <c r="E63" s="20" t="s">
        <v>693</v>
      </c>
      <c r="F63" s="20" t="s">
        <v>62</v>
      </c>
      <c r="G63" s="20" t="s">
        <v>752</v>
      </c>
      <c r="H63" s="17" t="s">
        <v>73</v>
      </c>
      <c r="I63" s="17" t="s">
        <v>426</v>
      </c>
      <c r="J63" s="17" t="s">
        <v>8</v>
      </c>
      <c r="K63" s="18" t="s">
        <v>804</v>
      </c>
    </row>
    <row r="64" spans="2:11" x14ac:dyDescent="0.25">
      <c r="B64" s="24" t="s">
        <v>17</v>
      </c>
      <c r="C64" s="20"/>
      <c r="D64" s="20" t="s">
        <v>62</v>
      </c>
      <c r="E64" s="20" t="s">
        <v>694</v>
      </c>
      <c r="F64" s="20" t="s">
        <v>62</v>
      </c>
      <c r="G64" s="20" t="s">
        <v>753</v>
      </c>
      <c r="H64" s="17" t="s">
        <v>73</v>
      </c>
      <c r="I64" s="17" t="s">
        <v>754</v>
      </c>
      <c r="J64" s="17" t="s">
        <v>8</v>
      </c>
      <c r="K64" s="18" t="s">
        <v>805</v>
      </c>
    </row>
    <row r="65" spans="2:11" x14ac:dyDescent="0.25">
      <c r="B65" s="24" t="s">
        <v>17</v>
      </c>
      <c r="C65" s="20"/>
      <c r="D65" s="20" t="s">
        <v>62</v>
      </c>
      <c r="E65" s="20" t="s">
        <v>695</v>
      </c>
      <c r="F65" s="20" t="s">
        <v>62</v>
      </c>
      <c r="G65" s="20" t="s">
        <v>755</v>
      </c>
      <c r="H65" s="17" t="s">
        <v>68</v>
      </c>
      <c r="I65" s="17" t="s">
        <v>212</v>
      </c>
      <c r="J65" s="17" t="s">
        <v>8</v>
      </c>
      <c r="K65" s="18" t="s">
        <v>806</v>
      </c>
    </row>
    <row r="66" spans="2:11" x14ac:dyDescent="0.25">
      <c r="B66" s="24" t="s">
        <v>17</v>
      </c>
      <c r="C66" s="20"/>
      <c r="D66" s="20" t="s">
        <v>62</v>
      </c>
      <c r="E66" s="20" t="s">
        <v>696</v>
      </c>
      <c r="F66" s="20" t="s">
        <v>62</v>
      </c>
      <c r="G66" s="20" t="s">
        <v>756</v>
      </c>
      <c r="H66" s="17" t="s">
        <v>73</v>
      </c>
      <c r="I66" s="17" t="s">
        <v>161</v>
      </c>
      <c r="J66" s="17" t="s">
        <v>8</v>
      </c>
      <c r="K66" s="18" t="s">
        <v>807</v>
      </c>
    </row>
    <row r="67" spans="2:11" x14ac:dyDescent="0.25">
      <c r="B67" s="24" t="s">
        <v>17</v>
      </c>
      <c r="C67" s="20"/>
      <c r="D67" s="20" t="s">
        <v>62</v>
      </c>
      <c r="E67" s="20" t="s">
        <v>697</v>
      </c>
      <c r="F67" s="20" t="s">
        <v>62</v>
      </c>
      <c r="G67" s="20" t="s">
        <v>757</v>
      </c>
      <c r="H67" s="17" t="s">
        <v>73</v>
      </c>
      <c r="I67" s="17" t="s">
        <v>161</v>
      </c>
      <c r="J67" s="17" t="s">
        <v>8</v>
      </c>
      <c r="K67" s="18" t="s">
        <v>808</v>
      </c>
    </row>
    <row r="68" spans="2:11" x14ac:dyDescent="0.25">
      <c r="B68" s="24" t="s">
        <v>17</v>
      </c>
      <c r="C68" s="20"/>
      <c r="D68" s="20" t="s">
        <v>62</v>
      </c>
      <c r="E68" s="20" t="s">
        <v>698</v>
      </c>
      <c r="F68" s="20" t="s">
        <v>62</v>
      </c>
      <c r="G68" s="20" t="s">
        <v>758</v>
      </c>
      <c r="H68" s="17" t="s">
        <v>73</v>
      </c>
      <c r="I68" s="17" t="s">
        <v>161</v>
      </c>
      <c r="J68" s="17" t="s">
        <v>8</v>
      </c>
      <c r="K68" s="18" t="s">
        <v>809</v>
      </c>
    </row>
    <row r="69" spans="2:11" x14ac:dyDescent="0.25">
      <c r="B69" s="24" t="s">
        <v>17</v>
      </c>
      <c r="C69" s="20"/>
      <c r="D69" s="20" t="s">
        <v>62</v>
      </c>
      <c r="E69" s="20" t="s">
        <v>699</v>
      </c>
      <c r="F69" s="20" t="s">
        <v>62</v>
      </c>
      <c r="G69" s="20" t="s">
        <v>759</v>
      </c>
      <c r="H69" s="17" t="s">
        <v>73</v>
      </c>
      <c r="I69" s="17" t="s">
        <v>161</v>
      </c>
      <c r="J69" s="17" t="s">
        <v>8</v>
      </c>
      <c r="K69" s="18" t="s">
        <v>810</v>
      </c>
    </row>
    <row r="70" spans="2:11" x14ac:dyDescent="0.25">
      <c r="B70" s="24" t="s">
        <v>17</v>
      </c>
      <c r="C70" s="20"/>
      <c r="D70" s="20" t="s">
        <v>62</v>
      </c>
      <c r="E70" s="20" t="s">
        <v>700</v>
      </c>
      <c r="F70" s="20" t="s">
        <v>62</v>
      </c>
      <c r="G70" s="20" t="s">
        <v>760</v>
      </c>
      <c r="H70" s="17" t="s">
        <v>73</v>
      </c>
      <c r="I70" s="17" t="s">
        <v>161</v>
      </c>
      <c r="J70" s="17" t="s">
        <v>8</v>
      </c>
      <c r="K70" s="18" t="s">
        <v>811</v>
      </c>
    </row>
    <row r="71" spans="2:11" x14ac:dyDescent="0.25">
      <c r="B71" s="24" t="s">
        <v>17</v>
      </c>
      <c r="C71" s="20"/>
      <c r="D71" s="20" t="s">
        <v>62</v>
      </c>
      <c r="E71" s="20" t="s">
        <v>701</v>
      </c>
      <c r="F71" s="20" t="s">
        <v>62</v>
      </c>
      <c r="G71" s="20" t="s">
        <v>761</v>
      </c>
      <c r="H71" s="17" t="s">
        <v>80</v>
      </c>
      <c r="I71" s="17" t="s">
        <v>589</v>
      </c>
      <c r="J71" s="17" t="s">
        <v>8</v>
      </c>
      <c r="K71" s="18" t="s">
        <v>812</v>
      </c>
    </row>
    <row r="72" spans="2:11" x14ac:dyDescent="0.25">
      <c r="B72" s="24" t="s">
        <v>17</v>
      </c>
      <c r="C72" s="20"/>
      <c r="D72" s="20" t="s">
        <v>62</v>
      </c>
      <c r="E72" s="20" t="s">
        <v>702</v>
      </c>
      <c r="F72" s="20" t="s">
        <v>62</v>
      </c>
      <c r="G72" s="20" t="s">
        <v>762</v>
      </c>
      <c r="H72" s="17" t="s">
        <v>73</v>
      </c>
      <c r="I72" s="17" t="s">
        <v>589</v>
      </c>
      <c r="J72" s="17" t="s">
        <v>8</v>
      </c>
      <c r="K72" s="18" t="s">
        <v>813</v>
      </c>
    </row>
    <row r="73" spans="2:11" x14ac:dyDescent="0.25">
      <c r="B73" s="24" t="s">
        <v>17</v>
      </c>
      <c r="C73" s="20"/>
      <c r="D73" s="20" t="s">
        <v>62</v>
      </c>
      <c r="E73" s="20" t="s">
        <v>703</v>
      </c>
      <c r="F73" s="20" t="s">
        <v>62</v>
      </c>
      <c r="G73" s="20" t="s">
        <v>763</v>
      </c>
      <c r="H73" s="17" t="s">
        <v>73</v>
      </c>
      <c r="I73" s="17" t="s">
        <v>589</v>
      </c>
      <c r="J73" s="17" t="s">
        <v>8</v>
      </c>
      <c r="K73" s="18" t="s">
        <v>814</v>
      </c>
    </row>
    <row r="74" spans="2:11" x14ac:dyDescent="0.25">
      <c r="B74" s="24" t="s">
        <v>17</v>
      </c>
      <c r="C74" s="20"/>
      <c r="D74" s="20" t="s">
        <v>62</v>
      </c>
      <c r="E74" s="20" t="s">
        <v>704</v>
      </c>
      <c r="F74" s="20" t="s">
        <v>62</v>
      </c>
      <c r="G74" s="20" t="s">
        <v>764</v>
      </c>
      <c r="H74" s="17" t="s">
        <v>80</v>
      </c>
      <c r="I74" s="17" t="s">
        <v>626</v>
      </c>
      <c r="J74" s="17" t="s">
        <v>8</v>
      </c>
      <c r="K74" s="18" t="s">
        <v>815</v>
      </c>
    </row>
    <row r="75" spans="2:11" x14ac:dyDescent="0.25">
      <c r="B75" s="24" t="s">
        <v>17</v>
      </c>
      <c r="C75" s="20"/>
      <c r="D75" s="20" t="s">
        <v>62</v>
      </c>
      <c r="E75" s="20" t="s">
        <v>705</v>
      </c>
      <c r="F75" s="20" t="s">
        <v>62</v>
      </c>
      <c r="G75" s="20" t="s">
        <v>765</v>
      </c>
      <c r="H75" s="17" t="s">
        <v>73</v>
      </c>
      <c r="I75" s="17" t="s">
        <v>589</v>
      </c>
      <c r="J75" s="17" t="s">
        <v>8</v>
      </c>
      <c r="K75" s="18" t="s">
        <v>816</v>
      </c>
    </row>
    <row r="76" spans="2:11" x14ac:dyDescent="0.25">
      <c r="B76" s="24" t="s">
        <v>17</v>
      </c>
      <c r="C76" s="20"/>
      <c r="D76" s="20" t="s">
        <v>62</v>
      </c>
      <c r="E76" s="20" t="s">
        <v>706</v>
      </c>
      <c r="F76" s="20" t="s">
        <v>62</v>
      </c>
      <c r="G76" s="20" t="s">
        <v>766</v>
      </c>
      <c r="H76" s="17" t="s">
        <v>767</v>
      </c>
      <c r="I76" s="17" t="s">
        <v>626</v>
      </c>
      <c r="J76" s="17" t="s">
        <v>8</v>
      </c>
      <c r="K76" s="18" t="s">
        <v>817</v>
      </c>
    </row>
    <row r="77" spans="2:11" x14ac:dyDescent="0.25">
      <c r="B77" s="24" t="s">
        <v>17</v>
      </c>
      <c r="C77" s="20"/>
      <c r="D77" s="20" t="s">
        <v>62</v>
      </c>
      <c r="E77" s="20" t="s">
        <v>707</v>
      </c>
      <c r="F77" s="20" t="s">
        <v>62</v>
      </c>
      <c r="G77" s="20" t="s">
        <v>768</v>
      </c>
      <c r="H77" s="17" t="s">
        <v>73</v>
      </c>
      <c r="I77" s="17" t="s">
        <v>625</v>
      </c>
      <c r="J77" s="17" t="s">
        <v>8</v>
      </c>
      <c r="K77" s="18" t="s">
        <v>818</v>
      </c>
    </row>
    <row r="78" spans="2:11" x14ac:dyDescent="0.25">
      <c r="B78" s="24" t="s">
        <v>17</v>
      </c>
      <c r="C78" s="20"/>
      <c r="D78" s="20" t="s">
        <v>62</v>
      </c>
      <c r="E78" s="20" t="s">
        <v>708</v>
      </c>
      <c r="F78" s="20" t="s">
        <v>62</v>
      </c>
      <c r="G78" s="20" t="s">
        <v>769</v>
      </c>
      <c r="H78" s="17" t="s">
        <v>73</v>
      </c>
      <c r="I78" s="17" t="s">
        <v>625</v>
      </c>
      <c r="J78" s="17" t="s">
        <v>8</v>
      </c>
      <c r="K78" s="18" t="s">
        <v>819</v>
      </c>
    </row>
    <row r="79" spans="2:11" x14ac:dyDescent="0.25">
      <c r="B79" s="24" t="s">
        <v>17</v>
      </c>
      <c r="C79" s="20"/>
      <c r="D79" s="20" t="s">
        <v>62</v>
      </c>
      <c r="E79" s="20" t="s">
        <v>709</v>
      </c>
      <c r="F79" s="20" t="s">
        <v>62</v>
      </c>
      <c r="G79" s="20" t="s">
        <v>770</v>
      </c>
      <c r="H79" s="17" t="s">
        <v>73</v>
      </c>
      <c r="I79" s="17" t="s">
        <v>626</v>
      </c>
      <c r="J79" s="17" t="s">
        <v>8</v>
      </c>
      <c r="K79" s="18" t="s">
        <v>820</v>
      </c>
    </row>
    <row r="80" spans="2:11" x14ac:dyDescent="0.25">
      <c r="B80" s="24" t="s">
        <v>17</v>
      </c>
      <c r="C80" s="24" t="s">
        <v>38</v>
      </c>
      <c r="D80" s="20" t="s">
        <v>58</v>
      </c>
      <c r="E80" s="20" t="s">
        <v>670</v>
      </c>
      <c r="F80" s="20" t="s">
        <v>58</v>
      </c>
      <c r="G80" s="20" t="s">
        <v>726</v>
      </c>
      <c r="H80" s="17" t="s">
        <v>73</v>
      </c>
      <c r="I80" s="17" t="s">
        <v>589</v>
      </c>
      <c r="J80" s="17" t="s">
        <v>8</v>
      </c>
      <c r="K80" s="18" t="s">
        <v>781</v>
      </c>
    </row>
    <row r="81" spans="2:11" x14ac:dyDescent="0.25">
      <c r="B81" s="24" t="s">
        <v>17</v>
      </c>
      <c r="C81" s="24" t="s">
        <v>38</v>
      </c>
      <c r="D81" s="20" t="s">
        <v>60</v>
      </c>
      <c r="E81" s="20" t="s">
        <v>1306</v>
      </c>
      <c r="F81" s="20" t="s">
        <v>60</v>
      </c>
      <c r="G81" s="20" t="s">
        <v>1307</v>
      </c>
      <c r="H81" s="17" t="s">
        <v>73</v>
      </c>
      <c r="I81" s="17" t="s">
        <v>1302</v>
      </c>
      <c r="J81" s="17" t="s">
        <v>8</v>
      </c>
      <c r="K81" s="18" t="s">
        <v>1309</v>
      </c>
    </row>
    <row r="82" spans="2:11" x14ac:dyDescent="0.25">
      <c r="B82" s="24" t="s">
        <v>18</v>
      </c>
      <c r="C82" s="24" t="s">
        <v>39</v>
      </c>
      <c r="D82" s="20" t="s">
        <v>60</v>
      </c>
      <c r="E82" s="20" t="s">
        <v>821</v>
      </c>
      <c r="F82" s="20" t="s">
        <v>60</v>
      </c>
      <c r="G82" s="20" t="s">
        <v>822</v>
      </c>
      <c r="H82" s="17" t="s">
        <v>73</v>
      </c>
      <c r="I82" s="17" t="s">
        <v>823</v>
      </c>
      <c r="J82" s="17" t="s">
        <v>136</v>
      </c>
      <c r="K82" s="20"/>
    </row>
    <row r="83" spans="2:11" x14ac:dyDescent="0.25">
      <c r="B83" s="20"/>
      <c r="C83" s="20"/>
      <c r="D83" s="20"/>
      <c r="E83" s="20"/>
      <c r="F83" s="20"/>
      <c r="G83" s="20"/>
      <c r="H83" s="17" t="s">
        <v>68</v>
      </c>
      <c r="I83" s="17" t="s">
        <v>429</v>
      </c>
      <c r="J83" s="17" t="s">
        <v>136</v>
      </c>
      <c r="K83" s="20"/>
    </row>
    <row r="84" spans="2:11" x14ac:dyDescent="0.25">
      <c r="B84" s="20"/>
      <c r="C84" s="20"/>
      <c r="D84" s="20"/>
      <c r="E84" s="20"/>
      <c r="F84" s="20"/>
      <c r="G84" s="20"/>
      <c r="H84" s="17" t="s">
        <v>74</v>
      </c>
      <c r="I84" s="17" t="s">
        <v>824</v>
      </c>
      <c r="J84" s="17" t="s">
        <v>136</v>
      </c>
      <c r="K84" s="20"/>
    </row>
    <row r="85" spans="2:11" x14ac:dyDescent="0.25">
      <c r="B85" s="20"/>
      <c r="C85" s="20"/>
      <c r="D85" s="20"/>
      <c r="E85" s="20"/>
      <c r="F85" s="20"/>
      <c r="G85" s="20"/>
      <c r="H85" s="17" t="s">
        <v>75</v>
      </c>
      <c r="I85" s="17" t="s">
        <v>164</v>
      </c>
      <c r="J85" s="17" t="s">
        <v>136</v>
      </c>
      <c r="K85" s="20"/>
    </row>
    <row r="86" spans="2:11" x14ac:dyDescent="0.25">
      <c r="B86" s="20"/>
      <c r="C86" s="20"/>
      <c r="D86" s="20"/>
      <c r="E86" s="20"/>
      <c r="F86" s="20"/>
      <c r="G86" s="20"/>
      <c r="H86" s="17" t="s">
        <v>67</v>
      </c>
      <c r="I86" s="17" t="s">
        <v>639</v>
      </c>
      <c r="J86" s="17" t="s">
        <v>136</v>
      </c>
      <c r="K86" s="20"/>
    </row>
    <row r="87" spans="2:11" x14ac:dyDescent="0.25">
      <c r="B87" s="20"/>
      <c r="C87" s="20"/>
      <c r="D87" s="20"/>
      <c r="E87" s="20"/>
      <c r="F87" s="20"/>
      <c r="G87" s="20"/>
      <c r="H87" s="17" t="s">
        <v>99</v>
      </c>
      <c r="I87" s="17" t="s">
        <v>221</v>
      </c>
      <c r="J87" s="17" t="s">
        <v>136</v>
      </c>
      <c r="K87" s="20"/>
    </row>
    <row r="88" spans="2:11" x14ac:dyDescent="0.25">
      <c r="B88" s="20"/>
      <c r="C88" s="20"/>
      <c r="D88" s="20"/>
      <c r="E88" s="20"/>
      <c r="F88" s="20"/>
      <c r="G88" s="20"/>
      <c r="H88" s="17" t="s">
        <v>100</v>
      </c>
      <c r="I88" s="17" t="s">
        <v>441</v>
      </c>
      <c r="J88" s="17" t="s">
        <v>136</v>
      </c>
      <c r="K88" s="20"/>
    </row>
    <row r="89" spans="2:11" x14ac:dyDescent="0.25">
      <c r="B89" s="20"/>
      <c r="C89" s="20"/>
      <c r="D89" s="20"/>
      <c r="E89" s="20"/>
      <c r="F89" s="20"/>
      <c r="G89" s="20"/>
      <c r="H89" s="17" t="s">
        <v>101</v>
      </c>
      <c r="I89" s="17" t="s">
        <v>438</v>
      </c>
      <c r="J89" s="17" t="s">
        <v>136</v>
      </c>
      <c r="K89" s="20"/>
    </row>
    <row r="90" spans="2:11" x14ac:dyDescent="0.25">
      <c r="B90" s="20"/>
      <c r="C90" s="20"/>
      <c r="D90" s="20"/>
      <c r="E90" s="20"/>
      <c r="F90" s="20"/>
      <c r="G90" s="20"/>
      <c r="H90" s="17" t="s">
        <v>102</v>
      </c>
      <c r="I90" s="17" t="s">
        <v>442</v>
      </c>
      <c r="J90" s="17" t="s">
        <v>8</v>
      </c>
      <c r="K90" s="18" t="s">
        <v>935</v>
      </c>
    </row>
    <row r="91" spans="2:11" x14ac:dyDescent="0.25">
      <c r="B91" s="20"/>
      <c r="C91" s="20"/>
      <c r="D91" s="20" t="s">
        <v>62</v>
      </c>
      <c r="E91" s="20" t="s">
        <v>825</v>
      </c>
      <c r="F91" s="20" t="s">
        <v>62</v>
      </c>
      <c r="G91" s="20" t="s">
        <v>936</v>
      </c>
      <c r="H91" s="17" t="s">
        <v>104</v>
      </c>
      <c r="I91" s="17" t="s">
        <v>830</v>
      </c>
      <c r="J91" s="17" t="s">
        <v>8</v>
      </c>
      <c r="K91" s="18" t="s">
        <v>937</v>
      </c>
    </row>
    <row r="92" spans="2:11" x14ac:dyDescent="0.25">
      <c r="B92" s="20"/>
      <c r="C92" s="20"/>
      <c r="D92" s="20" t="s">
        <v>62</v>
      </c>
      <c r="E92" s="20" t="s">
        <v>826</v>
      </c>
      <c r="F92" s="20" t="s">
        <v>62</v>
      </c>
      <c r="G92" s="20" t="s">
        <v>831</v>
      </c>
      <c r="H92" s="17" t="s">
        <v>75</v>
      </c>
      <c r="I92" s="17" t="s">
        <v>1302</v>
      </c>
      <c r="J92" s="17" t="s">
        <v>8</v>
      </c>
      <c r="K92" s="18" t="s">
        <v>1305</v>
      </c>
    </row>
    <row r="93" spans="2:11" x14ac:dyDescent="0.25">
      <c r="B93" s="20"/>
      <c r="C93" s="20"/>
      <c r="D93" s="20" t="s">
        <v>62</v>
      </c>
      <c r="E93" s="20" t="s">
        <v>827</v>
      </c>
      <c r="F93" s="20" t="s">
        <v>62</v>
      </c>
      <c r="G93" s="20" t="s">
        <v>832</v>
      </c>
      <c r="H93" s="17" t="s">
        <v>74</v>
      </c>
      <c r="I93" s="17" t="s">
        <v>434</v>
      </c>
      <c r="J93" s="17" t="s">
        <v>8</v>
      </c>
      <c r="K93" s="18" t="s">
        <v>938</v>
      </c>
    </row>
    <row r="94" spans="2:11" x14ac:dyDescent="0.25">
      <c r="B94" s="20"/>
      <c r="C94" s="20"/>
      <c r="D94" s="20" t="s">
        <v>62</v>
      </c>
      <c r="E94" s="20" t="s">
        <v>828</v>
      </c>
      <c r="F94" s="20" t="s">
        <v>62</v>
      </c>
      <c r="G94" s="20" t="s">
        <v>833</v>
      </c>
      <c r="H94" s="17" t="s">
        <v>74</v>
      </c>
      <c r="I94" s="17" t="s">
        <v>434</v>
      </c>
      <c r="J94" s="17" t="s">
        <v>8</v>
      </c>
      <c r="K94" s="18" t="s">
        <v>939</v>
      </c>
    </row>
    <row r="95" spans="2:11" x14ac:dyDescent="0.25">
      <c r="B95" s="20"/>
      <c r="C95" s="20"/>
      <c r="D95" s="20" t="s">
        <v>62</v>
      </c>
      <c r="E95" s="20" t="s">
        <v>829</v>
      </c>
      <c r="F95" s="20" t="s">
        <v>62</v>
      </c>
      <c r="G95" s="20" t="s">
        <v>834</v>
      </c>
      <c r="H95" s="17" t="s">
        <v>74</v>
      </c>
      <c r="I95" s="17" t="s">
        <v>434</v>
      </c>
      <c r="J95" s="17" t="s">
        <v>8</v>
      </c>
      <c r="K95" s="18" t="s">
        <v>940</v>
      </c>
    </row>
    <row r="96" spans="2:11" x14ac:dyDescent="0.25">
      <c r="B96" s="20"/>
      <c r="C96" s="24" t="s">
        <v>40</v>
      </c>
      <c r="D96" s="20" t="s">
        <v>60</v>
      </c>
      <c r="E96" s="20" t="s">
        <v>835</v>
      </c>
      <c r="F96" s="20" t="s">
        <v>60</v>
      </c>
      <c r="G96" s="20" t="s">
        <v>837</v>
      </c>
      <c r="H96" s="17" t="s">
        <v>73</v>
      </c>
      <c r="I96" s="17" t="s">
        <v>836</v>
      </c>
      <c r="J96" s="17" t="s">
        <v>136</v>
      </c>
      <c r="K96" s="20"/>
    </row>
    <row r="97" spans="2:11" x14ac:dyDescent="0.25">
      <c r="B97" s="20"/>
      <c r="C97" s="20"/>
      <c r="D97" s="20"/>
      <c r="E97" s="20"/>
      <c r="F97" s="20"/>
      <c r="G97" s="20"/>
      <c r="H97" s="17" t="s">
        <v>68</v>
      </c>
      <c r="I97" s="17" t="s">
        <v>139</v>
      </c>
      <c r="J97" s="17" t="s">
        <v>136</v>
      </c>
      <c r="K97" s="20"/>
    </row>
    <row r="98" spans="2:11" x14ac:dyDescent="0.25">
      <c r="B98" s="20"/>
      <c r="C98" s="20"/>
      <c r="D98" s="20"/>
      <c r="E98" s="20"/>
      <c r="F98" s="20"/>
      <c r="G98" s="20"/>
      <c r="H98" s="17" t="s">
        <v>74</v>
      </c>
      <c r="I98" s="17" t="s">
        <v>430</v>
      </c>
      <c r="J98" s="17" t="s">
        <v>136</v>
      </c>
      <c r="K98" s="20"/>
    </row>
    <row r="99" spans="2:11" x14ac:dyDescent="0.25">
      <c r="B99" s="20"/>
      <c r="C99" s="20"/>
      <c r="D99" s="20"/>
      <c r="E99" s="20"/>
      <c r="F99" s="20"/>
      <c r="G99" s="20"/>
      <c r="H99" s="17" t="s">
        <v>75</v>
      </c>
      <c r="I99" s="17" t="s">
        <v>141</v>
      </c>
      <c r="J99" s="17" t="s">
        <v>136</v>
      </c>
      <c r="K99" s="20"/>
    </row>
    <row r="100" spans="2:11" x14ac:dyDescent="0.25">
      <c r="B100" s="20"/>
      <c r="C100" s="20"/>
      <c r="D100" s="20"/>
      <c r="E100" s="20"/>
      <c r="F100" s="20"/>
      <c r="G100" s="20"/>
      <c r="H100" s="17" t="s">
        <v>67</v>
      </c>
      <c r="I100" s="17" t="s">
        <v>227</v>
      </c>
      <c r="J100" s="17" t="s">
        <v>136</v>
      </c>
      <c r="K100" s="20"/>
    </row>
    <row r="101" spans="2:11" x14ac:dyDescent="0.25">
      <c r="B101" s="20"/>
      <c r="C101" s="20"/>
      <c r="D101" s="20"/>
      <c r="E101" s="20"/>
      <c r="F101" s="20"/>
      <c r="G101" s="20"/>
      <c r="H101" s="17" t="s">
        <v>76</v>
      </c>
      <c r="I101" s="17" t="s">
        <v>444</v>
      </c>
      <c r="J101" s="17" t="s">
        <v>136</v>
      </c>
      <c r="K101" s="20"/>
    </row>
    <row r="102" spans="2:11" x14ac:dyDescent="0.25">
      <c r="B102" s="20"/>
      <c r="C102" s="20"/>
      <c r="D102" s="20"/>
      <c r="E102" s="20"/>
      <c r="F102" s="20"/>
      <c r="G102" s="20"/>
      <c r="H102" s="17" t="s">
        <v>77</v>
      </c>
      <c r="I102" s="17" t="s">
        <v>449</v>
      </c>
      <c r="J102" s="17" t="s">
        <v>8</v>
      </c>
      <c r="K102" s="18" t="s">
        <v>941</v>
      </c>
    </row>
    <row r="103" spans="2:11" x14ac:dyDescent="0.25">
      <c r="B103" s="20"/>
      <c r="C103" s="20"/>
      <c r="D103" s="20" t="s">
        <v>61</v>
      </c>
      <c r="E103" s="20" t="s">
        <v>838</v>
      </c>
      <c r="F103" s="20" t="s">
        <v>61</v>
      </c>
      <c r="G103" s="20" t="s">
        <v>850</v>
      </c>
      <c r="H103" s="17" t="s">
        <v>73</v>
      </c>
      <c r="I103" s="17" t="s">
        <v>434</v>
      </c>
      <c r="J103" s="17" t="s">
        <v>8</v>
      </c>
      <c r="K103" s="18" t="s">
        <v>942</v>
      </c>
    </row>
    <row r="104" spans="2:11" x14ac:dyDescent="0.25">
      <c r="B104" s="20"/>
      <c r="C104" s="20"/>
      <c r="D104" s="20" t="s">
        <v>61</v>
      </c>
      <c r="E104" s="20" t="s">
        <v>839</v>
      </c>
      <c r="F104" s="20" t="s">
        <v>61</v>
      </c>
      <c r="G104" s="20" t="s">
        <v>851</v>
      </c>
      <c r="H104" s="17" t="s">
        <v>73</v>
      </c>
      <c r="I104" s="17" t="s">
        <v>434</v>
      </c>
      <c r="J104" s="17" t="s">
        <v>8</v>
      </c>
      <c r="K104" s="18" t="s">
        <v>943</v>
      </c>
    </row>
    <row r="105" spans="2:11" x14ac:dyDescent="0.25">
      <c r="B105" s="20"/>
      <c r="C105" s="20"/>
      <c r="D105" s="20" t="s">
        <v>61</v>
      </c>
      <c r="E105" s="20" t="s">
        <v>840</v>
      </c>
      <c r="F105" s="20" t="s">
        <v>61</v>
      </c>
      <c r="G105" s="20" t="s">
        <v>852</v>
      </c>
      <c r="H105" s="17" t="s">
        <v>73</v>
      </c>
      <c r="I105" s="17" t="s">
        <v>452</v>
      </c>
      <c r="J105" s="17" t="s">
        <v>136</v>
      </c>
      <c r="K105" s="20"/>
    </row>
    <row r="106" spans="2:11" x14ac:dyDescent="0.25">
      <c r="B106" s="20"/>
      <c r="C106" s="20"/>
      <c r="D106" s="20"/>
      <c r="E106" s="20"/>
      <c r="F106" s="20"/>
      <c r="G106" s="20"/>
      <c r="H106" s="17" t="s">
        <v>68</v>
      </c>
      <c r="I106" s="17" t="s">
        <v>589</v>
      </c>
      <c r="J106" s="17" t="s">
        <v>8</v>
      </c>
      <c r="K106" s="18" t="s">
        <v>944</v>
      </c>
    </row>
    <row r="107" spans="2:11" x14ac:dyDescent="0.25">
      <c r="B107" s="20"/>
      <c r="C107" s="20"/>
      <c r="D107" s="20" t="s">
        <v>61</v>
      </c>
      <c r="E107" s="20" t="s">
        <v>841</v>
      </c>
      <c r="F107" s="20" t="s">
        <v>61</v>
      </c>
      <c r="G107" s="20" t="s">
        <v>853</v>
      </c>
      <c r="H107" s="17" t="s">
        <v>73</v>
      </c>
      <c r="I107" s="17" t="s">
        <v>443</v>
      </c>
      <c r="J107" s="17" t="s">
        <v>136</v>
      </c>
      <c r="K107" s="20"/>
    </row>
    <row r="108" spans="2:11" x14ac:dyDescent="0.25">
      <c r="B108" s="20"/>
      <c r="C108" s="20"/>
      <c r="D108" s="20"/>
      <c r="E108" s="20"/>
      <c r="F108" s="20"/>
      <c r="G108" s="20"/>
      <c r="H108" s="17" t="s">
        <v>68</v>
      </c>
      <c r="I108" s="17" t="s">
        <v>444</v>
      </c>
      <c r="J108" s="17" t="s">
        <v>136</v>
      </c>
      <c r="K108" s="20"/>
    </row>
    <row r="109" spans="2:11" x14ac:dyDescent="0.25">
      <c r="B109" s="20"/>
      <c r="C109" s="20"/>
      <c r="D109" s="20"/>
      <c r="E109" s="20"/>
      <c r="F109" s="20"/>
      <c r="G109" s="20"/>
      <c r="H109" s="17" t="s">
        <v>74</v>
      </c>
      <c r="I109" s="17" t="s">
        <v>626</v>
      </c>
      <c r="J109" s="17" t="s">
        <v>8</v>
      </c>
      <c r="K109" s="18" t="s">
        <v>945</v>
      </c>
    </row>
    <row r="110" spans="2:11" x14ac:dyDescent="0.25">
      <c r="B110" s="20"/>
      <c r="C110" s="20"/>
      <c r="D110" s="20" t="s">
        <v>61</v>
      </c>
      <c r="E110" s="20" t="s">
        <v>842</v>
      </c>
      <c r="F110" s="20" t="s">
        <v>61</v>
      </c>
      <c r="G110" s="20" t="s">
        <v>854</v>
      </c>
      <c r="H110" s="17" t="s">
        <v>73</v>
      </c>
      <c r="I110" s="17" t="s">
        <v>151</v>
      </c>
      <c r="J110" s="17" t="s">
        <v>136</v>
      </c>
      <c r="K110" s="20"/>
    </row>
    <row r="111" spans="2:11" x14ac:dyDescent="0.25">
      <c r="B111" s="20"/>
      <c r="C111" s="20"/>
      <c r="D111" s="20"/>
      <c r="E111" s="20"/>
      <c r="F111" s="20"/>
      <c r="G111" s="20"/>
      <c r="H111" s="17" t="s">
        <v>68</v>
      </c>
      <c r="I111" s="17" t="s">
        <v>270</v>
      </c>
      <c r="J111" s="17" t="s">
        <v>8</v>
      </c>
      <c r="K111" s="18" t="s">
        <v>946</v>
      </c>
    </row>
    <row r="112" spans="2:11" x14ac:dyDescent="0.25">
      <c r="B112" s="20"/>
      <c r="C112" s="20"/>
      <c r="D112" s="20" t="s">
        <v>61</v>
      </c>
      <c r="E112" s="20" t="s">
        <v>843</v>
      </c>
      <c r="F112" s="20" t="s">
        <v>61</v>
      </c>
      <c r="G112" s="20" t="s">
        <v>855</v>
      </c>
      <c r="H112" s="17" t="s">
        <v>73</v>
      </c>
      <c r="I112" s="17" t="s">
        <v>151</v>
      </c>
      <c r="J112" s="17" t="s">
        <v>136</v>
      </c>
      <c r="K112" s="20"/>
    </row>
    <row r="113" spans="2:11" x14ac:dyDescent="0.25">
      <c r="B113" s="20"/>
      <c r="C113" s="20"/>
      <c r="D113" s="20"/>
      <c r="E113" s="20"/>
      <c r="F113" s="20"/>
      <c r="G113" s="20"/>
      <c r="H113" s="17" t="s">
        <v>68</v>
      </c>
      <c r="I113" s="17" t="s">
        <v>626</v>
      </c>
      <c r="J113" s="17" t="s">
        <v>8</v>
      </c>
      <c r="K113" s="18" t="s">
        <v>948</v>
      </c>
    </row>
    <row r="114" spans="2:11" x14ac:dyDescent="0.25">
      <c r="B114" s="20"/>
      <c r="C114" s="20"/>
      <c r="D114" s="20" t="s">
        <v>61</v>
      </c>
      <c r="E114" s="20" t="s">
        <v>844</v>
      </c>
      <c r="F114" s="20" t="s">
        <v>61</v>
      </c>
      <c r="G114" s="20" t="s">
        <v>856</v>
      </c>
      <c r="H114" s="17" t="s">
        <v>73</v>
      </c>
      <c r="I114" s="17" t="s">
        <v>166</v>
      </c>
      <c r="J114" s="17" t="s">
        <v>136</v>
      </c>
      <c r="K114" s="20"/>
    </row>
    <row r="115" spans="2:11" x14ac:dyDescent="0.25">
      <c r="B115" s="20"/>
      <c r="C115" s="20"/>
      <c r="D115" s="20"/>
      <c r="E115" s="20"/>
      <c r="F115" s="20"/>
      <c r="G115" s="20"/>
      <c r="H115" s="17" t="s">
        <v>68</v>
      </c>
      <c r="I115" s="17" t="s">
        <v>213</v>
      </c>
      <c r="J115" s="17" t="s">
        <v>8</v>
      </c>
      <c r="K115" s="18" t="s">
        <v>947</v>
      </c>
    </row>
    <row r="116" spans="2:11" x14ac:dyDescent="0.25">
      <c r="B116" s="20"/>
      <c r="C116" s="20"/>
      <c r="D116" s="20" t="s">
        <v>61</v>
      </c>
      <c r="E116" s="20" t="s">
        <v>845</v>
      </c>
      <c r="F116" s="20" t="s">
        <v>61</v>
      </c>
      <c r="G116" s="20" t="s">
        <v>857</v>
      </c>
      <c r="H116" s="17" t="s">
        <v>73</v>
      </c>
      <c r="I116" s="17" t="s">
        <v>166</v>
      </c>
      <c r="J116" s="17" t="s">
        <v>8</v>
      </c>
      <c r="K116" s="18" t="s">
        <v>949</v>
      </c>
    </row>
    <row r="117" spans="2:11" x14ac:dyDescent="0.25">
      <c r="B117" s="20"/>
      <c r="C117" s="20"/>
      <c r="D117" s="20" t="s">
        <v>61</v>
      </c>
      <c r="E117" s="20" t="s">
        <v>846</v>
      </c>
      <c r="F117" s="20" t="s">
        <v>61</v>
      </c>
      <c r="G117" s="20" t="s">
        <v>858</v>
      </c>
      <c r="H117" s="17" t="s">
        <v>73</v>
      </c>
      <c r="I117" s="17" t="s">
        <v>626</v>
      </c>
      <c r="J117" s="17" t="s">
        <v>8</v>
      </c>
      <c r="K117" s="18" t="s">
        <v>950</v>
      </c>
    </row>
    <row r="118" spans="2:11" x14ac:dyDescent="0.25">
      <c r="B118" s="20"/>
      <c r="C118" s="20"/>
      <c r="D118" s="20" t="s">
        <v>61</v>
      </c>
      <c r="E118" s="20" t="s">
        <v>847</v>
      </c>
      <c r="F118" s="20" t="s">
        <v>61</v>
      </c>
      <c r="G118" s="20" t="s">
        <v>859</v>
      </c>
      <c r="H118" s="17" t="s">
        <v>73</v>
      </c>
      <c r="I118" s="17" t="s">
        <v>626</v>
      </c>
      <c r="J118" s="17" t="s">
        <v>8</v>
      </c>
      <c r="K118" s="18" t="s">
        <v>951</v>
      </c>
    </row>
    <row r="119" spans="2:11" x14ac:dyDescent="0.25">
      <c r="B119" s="20"/>
      <c r="C119" s="20"/>
      <c r="D119" s="20" t="s">
        <v>61</v>
      </c>
      <c r="E119" s="20" t="s">
        <v>848</v>
      </c>
      <c r="F119" s="20" t="s">
        <v>61</v>
      </c>
      <c r="G119" s="20" t="s">
        <v>860</v>
      </c>
      <c r="H119" s="17" t="s">
        <v>73</v>
      </c>
      <c r="I119" s="17" t="s">
        <v>448</v>
      </c>
      <c r="J119" s="17" t="s">
        <v>8</v>
      </c>
      <c r="K119" s="18" t="s">
        <v>952</v>
      </c>
    </row>
    <row r="120" spans="2:11" x14ac:dyDescent="0.25">
      <c r="B120" s="20"/>
      <c r="C120" s="20"/>
      <c r="D120" s="20" t="s">
        <v>61</v>
      </c>
      <c r="E120" s="20" t="s">
        <v>849</v>
      </c>
      <c r="F120" s="20" t="s">
        <v>61</v>
      </c>
      <c r="G120" s="20" t="s">
        <v>861</v>
      </c>
      <c r="H120" s="17" t="s">
        <v>73</v>
      </c>
      <c r="I120" s="17" t="s">
        <v>449</v>
      </c>
      <c r="J120" s="17" t="s">
        <v>8</v>
      </c>
      <c r="K120" s="18" t="s">
        <v>953</v>
      </c>
    </row>
    <row r="121" spans="2:11" x14ac:dyDescent="0.25">
      <c r="B121" s="20"/>
      <c r="C121" s="20"/>
      <c r="D121" s="20" t="s">
        <v>62</v>
      </c>
      <c r="E121" s="20" t="s">
        <v>862</v>
      </c>
      <c r="F121" s="20" t="s">
        <v>62</v>
      </c>
      <c r="G121" s="20" t="s">
        <v>874</v>
      </c>
      <c r="H121" s="17" t="s">
        <v>74</v>
      </c>
      <c r="I121" s="17" t="s">
        <v>441</v>
      </c>
      <c r="J121" s="17" t="s">
        <v>8</v>
      </c>
      <c r="K121" s="18" t="s">
        <v>954</v>
      </c>
    </row>
    <row r="122" spans="2:11" x14ac:dyDescent="0.25">
      <c r="B122" s="20"/>
      <c r="C122" s="20"/>
      <c r="D122" s="20" t="s">
        <v>62</v>
      </c>
      <c r="E122" s="20" t="s">
        <v>863</v>
      </c>
      <c r="F122" s="20" t="s">
        <v>62</v>
      </c>
      <c r="G122" s="20" t="s">
        <v>875</v>
      </c>
      <c r="H122" s="17" t="s">
        <v>68</v>
      </c>
      <c r="I122" s="17" t="s">
        <v>227</v>
      </c>
      <c r="J122" s="17" t="s">
        <v>8</v>
      </c>
      <c r="K122" s="18" t="s">
        <v>955</v>
      </c>
    </row>
    <row r="123" spans="2:11" x14ac:dyDescent="0.25">
      <c r="B123" s="20"/>
      <c r="C123" s="20"/>
      <c r="D123" s="20" t="s">
        <v>62</v>
      </c>
      <c r="E123" s="20" t="s">
        <v>864</v>
      </c>
      <c r="F123" s="20" t="s">
        <v>62</v>
      </c>
      <c r="G123" s="20" t="s">
        <v>876</v>
      </c>
      <c r="H123" s="17" t="s">
        <v>85</v>
      </c>
      <c r="I123" s="17" t="s">
        <v>227</v>
      </c>
      <c r="J123" s="17" t="s">
        <v>8</v>
      </c>
      <c r="K123" s="18" t="s">
        <v>956</v>
      </c>
    </row>
    <row r="124" spans="2:11" x14ac:dyDescent="0.25">
      <c r="B124" s="20"/>
      <c r="C124" s="20"/>
      <c r="D124" s="20" t="s">
        <v>62</v>
      </c>
      <c r="E124" s="20" t="s">
        <v>865</v>
      </c>
      <c r="F124" s="20" t="s">
        <v>62</v>
      </c>
      <c r="G124" s="20" t="s">
        <v>877</v>
      </c>
      <c r="H124" s="17" t="s">
        <v>73</v>
      </c>
      <c r="I124" s="17" t="s">
        <v>164</v>
      </c>
      <c r="J124" s="17" t="s">
        <v>8</v>
      </c>
      <c r="K124" s="18" t="s">
        <v>957</v>
      </c>
    </row>
    <row r="125" spans="2:11" x14ac:dyDescent="0.25">
      <c r="B125" s="20"/>
      <c r="C125" s="20"/>
      <c r="D125" s="20" t="s">
        <v>62</v>
      </c>
      <c r="E125" s="20" t="s">
        <v>866</v>
      </c>
      <c r="F125" s="20" t="s">
        <v>62</v>
      </c>
      <c r="G125" s="20" t="s">
        <v>878</v>
      </c>
      <c r="H125" s="17" t="s">
        <v>68</v>
      </c>
      <c r="I125" s="17" t="s">
        <v>426</v>
      </c>
      <c r="J125" s="17" t="s">
        <v>8</v>
      </c>
      <c r="K125" s="18" t="s">
        <v>958</v>
      </c>
    </row>
    <row r="126" spans="2:11" x14ac:dyDescent="0.25">
      <c r="B126" s="20"/>
      <c r="C126" s="20"/>
      <c r="D126" s="20" t="s">
        <v>62</v>
      </c>
      <c r="E126" s="20" t="s">
        <v>867</v>
      </c>
      <c r="F126" s="20" t="s">
        <v>62</v>
      </c>
      <c r="G126" s="20" t="s">
        <v>879</v>
      </c>
      <c r="H126" s="17" t="s">
        <v>73</v>
      </c>
      <c r="I126" s="17" t="s">
        <v>434</v>
      </c>
      <c r="J126" s="17" t="s">
        <v>8</v>
      </c>
      <c r="K126" s="18" t="s">
        <v>959</v>
      </c>
    </row>
    <row r="127" spans="2:11" x14ac:dyDescent="0.25">
      <c r="B127" s="20"/>
      <c r="C127" s="20"/>
      <c r="D127" s="20" t="s">
        <v>62</v>
      </c>
      <c r="E127" s="20" t="s">
        <v>868</v>
      </c>
      <c r="F127" s="20" t="s">
        <v>62</v>
      </c>
      <c r="G127" s="20" t="s">
        <v>880</v>
      </c>
      <c r="H127" s="17" t="s">
        <v>73</v>
      </c>
      <c r="I127" s="17" t="s">
        <v>452</v>
      </c>
      <c r="J127" s="17" t="s">
        <v>8</v>
      </c>
      <c r="K127" s="18" t="s">
        <v>960</v>
      </c>
    </row>
    <row r="128" spans="2:11" x14ac:dyDescent="0.25">
      <c r="B128" s="20"/>
      <c r="C128" s="20"/>
      <c r="D128" s="20" t="s">
        <v>62</v>
      </c>
      <c r="E128" s="20" t="s">
        <v>869</v>
      </c>
      <c r="F128" s="20" t="s">
        <v>62</v>
      </c>
      <c r="G128" s="20" t="s">
        <v>881</v>
      </c>
      <c r="H128" s="17" t="s">
        <v>73</v>
      </c>
      <c r="I128" s="17" t="s">
        <v>443</v>
      </c>
      <c r="J128" s="17" t="s">
        <v>8</v>
      </c>
      <c r="K128" s="18" t="s">
        <v>961</v>
      </c>
    </row>
    <row r="129" spans="2:11" x14ac:dyDescent="0.25">
      <c r="B129" s="20"/>
      <c r="C129" s="20"/>
      <c r="D129" s="20" t="s">
        <v>62</v>
      </c>
      <c r="E129" s="20" t="s">
        <v>870</v>
      </c>
      <c r="F129" s="20" t="s">
        <v>62</v>
      </c>
      <c r="G129" s="20" t="s">
        <v>882</v>
      </c>
      <c r="H129" s="17" t="s">
        <v>73</v>
      </c>
      <c r="I129" s="17" t="s">
        <v>444</v>
      </c>
      <c r="J129" s="17" t="s">
        <v>8</v>
      </c>
      <c r="K129" s="18" t="s">
        <v>962</v>
      </c>
    </row>
    <row r="130" spans="2:11" x14ac:dyDescent="0.25">
      <c r="B130" s="20"/>
      <c r="C130" s="20"/>
      <c r="D130" s="20" t="s">
        <v>62</v>
      </c>
      <c r="E130" s="20" t="s">
        <v>871</v>
      </c>
      <c r="F130" s="20" t="s">
        <v>62</v>
      </c>
      <c r="G130" s="20" t="s">
        <v>883</v>
      </c>
      <c r="H130" s="17" t="s">
        <v>73</v>
      </c>
      <c r="I130" s="17" t="s">
        <v>438</v>
      </c>
      <c r="J130" s="17" t="s">
        <v>8</v>
      </c>
      <c r="K130" s="18" t="s">
        <v>963</v>
      </c>
    </row>
    <row r="131" spans="2:11" x14ac:dyDescent="0.25">
      <c r="B131" s="20"/>
      <c r="C131" s="20"/>
      <c r="D131" s="20" t="s">
        <v>62</v>
      </c>
      <c r="E131" s="20" t="s">
        <v>872</v>
      </c>
      <c r="F131" s="20" t="s">
        <v>62</v>
      </c>
      <c r="G131" s="20" t="s">
        <v>884</v>
      </c>
      <c r="H131" s="17" t="s">
        <v>73</v>
      </c>
      <c r="I131" s="17" t="s">
        <v>438</v>
      </c>
      <c r="J131" s="17" t="s">
        <v>8</v>
      </c>
      <c r="K131" s="18" t="s">
        <v>964</v>
      </c>
    </row>
    <row r="132" spans="2:11" x14ac:dyDescent="0.25">
      <c r="B132" s="20"/>
      <c r="C132" s="20"/>
      <c r="D132" s="20" t="s">
        <v>62</v>
      </c>
      <c r="E132" s="20" t="s">
        <v>873</v>
      </c>
      <c r="F132" s="20" t="s">
        <v>62</v>
      </c>
      <c r="G132" s="20" t="s">
        <v>885</v>
      </c>
      <c r="H132" s="17" t="s">
        <v>80</v>
      </c>
      <c r="I132" s="17" t="s">
        <v>442</v>
      </c>
      <c r="J132" s="17" t="s">
        <v>8</v>
      </c>
      <c r="K132" s="18" t="s">
        <v>965</v>
      </c>
    </row>
    <row r="133" spans="2:11" x14ac:dyDescent="0.25">
      <c r="B133" s="20"/>
      <c r="C133" s="24" t="s">
        <v>41</v>
      </c>
      <c r="D133" s="20" t="s">
        <v>60</v>
      </c>
      <c r="E133" s="20" t="s">
        <v>886</v>
      </c>
      <c r="F133" s="20" t="s">
        <v>60</v>
      </c>
      <c r="G133" s="20" t="s">
        <v>887</v>
      </c>
      <c r="H133" s="17" t="s">
        <v>73</v>
      </c>
      <c r="I133" s="17" t="s">
        <v>889</v>
      </c>
      <c r="J133" s="17" t="s">
        <v>136</v>
      </c>
      <c r="K133" s="20"/>
    </row>
    <row r="134" spans="2:11" x14ac:dyDescent="0.25">
      <c r="B134" s="20"/>
      <c r="C134" s="20"/>
      <c r="D134" s="20"/>
      <c r="E134" s="20"/>
      <c r="F134" s="20"/>
      <c r="G134" s="20"/>
      <c r="H134" s="17" t="s">
        <v>68</v>
      </c>
      <c r="I134" s="17" t="s">
        <v>725</v>
      </c>
      <c r="J134" s="17" t="s">
        <v>136</v>
      </c>
      <c r="K134" s="20"/>
    </row>
    <row r="135" spans="2:11" x14ac:dyDescent="0.25">
      <c r="B135" s="20"/>
      <c r="C135" s="20"/>
      <c r="D135" s="20"/>
      <c r="E135" s="20"/>
      <c r="F135" s="20"/>
      <c r="G135" s="20"/>
      <c r="H135" s="17" t="s">
        <v>85</v>
      </c>
      <c r="I135" s="17" t="s">
        <v>430</v>
      </c>
      <c r="J135" s="17" t="s">
        <v>136</v>
      </c>
      <c r="K135" s="20"/>
    </row>
    <row r="136" spans="2:11" x14ac:dyDescent="0.25">
      <c r="B136" s="20"/>
      <c r="C136" s="20"/>
      <c r="D136" s="20"/>
      <c r="E136" s="20"/>
      <c r="F136" s="20"/>
      <c r="G136" s="20"/>
      <c r="H136" s="17" t="s">
        <v>74</v>
      </c>
      <c r="I136" s="17" t="s">
        <v>270</v>
      </c>
      <c r="J136" s="17" t="s">
        <v>8</v>
      </c>
      <c r="K136" s="18" t="s">
        <v>966</v>
      </c>
    </row>
    <row r="137" spans="2:11" x14ac:dyDescent="0.25">
      <c r="B137" s="20"/>
      <c r="C137" s="20"/>
      <c r="D137" s="20" t="s">
        <v>60</v>
      </c>
      <c r="E137" s="20" t="s">
        <v>888</v>
      </c>
      <c r="F137" s="20" t="s">
        <v>60</v>
      </c>
      <c r="G137" s="20" t="s">
        <v>890</v>
      </c>
      <c r="H137" s="17" t="s">
        <v>73</v>
      </c>
      <c r="I137" s="17" t="s">
        <v>221</v>
      </c>
      <c r="J137" s="17" t="s">
        <v>136</v>
      </c>
      <c r="K137" s="20"/>
    </row>
    <row r="138" spans="2:11" x14ac:dyDescent="0.25">
      <c r="B138" s="20"/>
      <c r="C138" s="20"/>
      <c r="D138" s="20"/>
      <c r="E138" s="20"/>
      <c r="F138" s="20"/>
      <c r="G138" s="20"/>
      <c r="H138" s="17" t="s">
        <v>68</v>
      </c>
      <c r="I138" s="17" t="s">
        <v>434</v>
      </c>
      <c r="J138" s="17" t="s">
        <v>136</v>
      </c>
      <c r="K138" s="20"/>
    </row>
    <row r="139" spans="2:11" x14ac:dyDescent="0.25">
      <c r="B139" s="20"/>
      <c r="C139" s="20"/>
      <c r="D139" s="20"/>
      <c r="E139" s="20"/>
      <c r="F139" s="20"/>
      <c r="G139" s="20"/>
      <c r="H139" s="17" t="s">
        <v>85</v>
      </c>
      <c r="I139" s="17" t="s">
        <v>152</v>
      </c>
      <c r="J139" s="17" t="s">
        <v>8</v>
      </c>
      <c r="K139" s="18" t="s">
        <v>967</v>
      </c>
    </row>
    <row r="140" spans="2:11" x14ac:dyDescent="0.25">
      <c r="B140" s="20"/>
      <c r="C140" s="20"/>
      <c r="D140" s="20" t="s">
        <v>61</v>
      </c>
      <c r="E140" s="20" t="s">
        <v>891</v>
      </c>
      <c r="F140" s="20" t="s">
        <v>61</v>
      </c>
      <c r="G140" s="20" t="s">
        <v>892</v>
      </c>
      <c r="H140" s="17" t="s">
        <v>73</v>
      </c>
      <c r="I140" s="17" t="s">
        <v>434</v>
      </c>
      <c r="J140" s="17" t="s">
        <v>136</v>
      </c>
      <c r="K140" s="20"/>
    </row>
    <row r="141" spans="2:11" x14ac:dyDescent="0.25">
      <c r="B141" s="20"/>
      <c r="C141" s="20"/>
      <c r="D141" s="20"/>
      <c r="E141" s="20"/>
      <c r="F141" s="20"/>
      <c r="G141" s="20"/>
      <c r="H141" s="17" t="s">
        <v>68</v>
      </c>
      <c r="I141" s="17" t="s">
        <v>152</v>
      </c>
      <c r="J141" s="17" t="s">
        <v>8</v>
      </c>
      <c r="K141" s="18" t="s">
        <v>968</v>
      </c>
    </row>
    <row r="142" spans="2:11" x14ac:dyDescent="0.25">
      <c r="B142" s="20"/>
      <c r="C142" s="20"/>
      <c r="D142" s="20" t="s">
        <v>62</v>
      </c>
      <c r="E142" s="20" t="s">
        <v>893</v>
      </c>
      <c r="F142" s="20" t="s">
        <v>62</v>
      </c>
      <c r="G142" s="20" t="s">
        <v>910</v>
      </c>
      <c r="H142" s="17" t="s">
        <v>75</v>
      </c>
      <c r="I142" s="17" t="s">
        <v>441</v>
      </c>
      <c r="J142" s="17" t="s">
        <v>8</v>
      </c>
      <c r="K142" s="18" t="s">
        <v>969</v>
      </c>
    </row>
    <row r="143" spans="2:11" x14ac:dyDescent="0.25">
      <c r="B143" s="20"/>
      <c r="C143" s="20"/>
      <c r="D143" s="20" t="s">
        <v>62</v>
      </c>
      <c r="E143" s="20" t="s">
        <v>894</v>
      </c>
      <c r="F143" s="20" t="s">
        <v>62</v>
      </c>
      <c r="G143" s="20" t="s">
        <v>911</v>
      </c>
      <c r="H143" s="17" t="s">
        <v>74</v>
      </c>
      <c r="I143" s="17" t="s">
        <v>221</v>
      </c>
      <c r="J143" s="17" t="s">
        <v>8</v>
      </c>
      <c r="K143" s="18" t="s">
        <v>970</v>
      </c>
    </row>
    <row r="144" spans="2:11" x14ac:dyDescent="0.25">
      <c r="B144" s="20"/>
      <c r="C144" s="20"/>
      <c r="D144" s="20" t="s">
        <v>62</v>
      </c>
      <c r="E144" s="20" t="s">
        <v>895</v>
      </c>
      <c r="F144" s="20" t="s">
        <v>62</v>
      </c>
      <c r="G144" s="20" t="s">
        <v>912</v>
      </c>
      <c r="H144" s="17" t="s">
        <v>75</v>
      </c>
      <c r="I144" s="17" t="s">
        <v>434</v>
      </c>
      <c r="J144" s="17" t="s">
        <v>8</v>
      </c>
      <c r="K144" s="18" t="s">
        <v>971</v>
      </c>
    </row>
    <row r="145" spans="2:11" x14ac:dyDescent="0.25">
      <c r="B145" s="20"/>
      <c r="C145" s="20"/>
      <c r="D145" s="20" t="s">
        <v>62</v>
      </c>
      <c r="E145" s="20" t="s">
        <v>896</v>
      </c>
      <c r="F145" s="20" t="s">
        <v>62</v>
      </c>
      <c r="G145" s="20" t="s">
        <v>913</v>
      </c>
      <c r="H145" s="17" t="s">
        <v>68</v>
      </c>
      <c r="I145" s="17" t="s">
        <v>164</v>
      </c>
      <c r="J145" s="17" t="s">
        <v>8</v>
      </c>
      <c r="K145" s="18" t="s">
        <v>972</v>
      </c>
    </row>
    <row r="146" spans="2:11" x14ac:dyDescent="0.25">
      <c r="B146" s="20"/>
      <c r="C146" s="20"/>
      <c r="D146" s="20" t="s">
        <v>62</v>
      </c>
      <c r="E146" s="20" t="s">
        <v>897</v>
      </c>
      <c r="F146" s="20" t="s">
        <v>62</v>
      </c>
      <c r="G146" s="20" t="s">
        <v>914</v>
      </c>
      <c r="H146" s="17" t="s">
        <v>68</v>
      </c>
      <c r="I146" s="17" t="s">
        <v>434</v>
      </c>
      <c r="J146" s="17" t="s">
        <v>8</v>
      </c>
      <c r="K146" s="18" t="s">
        <v>973</v>
      </c>
    </row>
    <row r="147" spans="2:11" x14ac:dyDescent="0.25">
      <c r="B147" s="20"/>
      <c r="C147" s="20"/>
      <c r="D147" s="20" t="s">
        <v>62</v>
      </c>
      <c r="E147" s="20" t="s">
        <v>898</v>
      </c>
      <c r="F147" s="20" t="s">
        <v>62</v>
      </c>
      <c r="G147" s="20" t="s">
        <v>915</v>
      </c>
      <c r="H147" s="17" t="s">
        <v>73</v>
      </c>
      <c r="I147" s="17" t="s">
        <v>228</v>
      </c>
      <c r="J147" s="17" t="s">
        <v>8</v>
      </c>
      <c r="K147" s="18" t="s">
        <v>974</v>
      </c>
    </row>
    <row r="148" spans="2:11" x14ac:dyDescent="0.25">
      <c r="B148" s="20"/>
      <c r="C148" s="20"/>
      <c r="D148" s="20" t="s">
        <v>62</v>
      </c>
      <c r="E148" s="20" t="s">
        <v>899</v>
      </c>
      <c r="F148" s="20" t="s">
        <v>62</v>
      </c>
      <c r="G148" s="20" t="s">
        <v>916</v>
      </c>
      <c r="H148" s="17" t="s">
        <v>68</v>
      </c>
      <c r="I148" s="17" t="s">
        <v>201</v>
      </c>
      <c r="J148" s="17" t="s">
        <v>8</v>
      </c>
      <c r="K148" s="18" t="s">
        <v>975</v>
      </c>
    </row>
    <row r="149" spans="2:11" x14ac:dyDescent="0.25">
      <c r="B149" s="20"/>
      <c r="C149" s="20"/>
      <c r="D149" s="20" t="s">
        <v>62</v>
      </c>
      <c r="E149" s="20" t="s">
        <v>900</v>
      </c>
      <c r="F149" s="20" t="s">
        <v>62</v>
      </c>
      <c r="G149" s="20" t="s">
        <v>917</v>
      </c>
      <c r="H149" s="17" t="s">
        <v>73</v>
      </c>
      <c r="I149" s="17" t="s">
        <v>221</v>
      </c>
      <c r="J149" s="17" t="s">
        <v>8</v>
      </c>
      <c r="K149" s="18" t="s">
        <v>976</v>
      </c>
    </row>
    <row r="150" spans="2:11" x14ac:dyDescent="0.25">
      <c r="B150" s="20"/>
      <c r="C150" s="20"/>
      <c r="D150" s="20" t="s">
        <v>62</v>
      </c>
      <c r="E150" s="20" t="s">
        <v>901</v>
      </c>
      <c r="F150" s="20" t="s">
        <v>62</v>
      </c>
      <c r="G150" s="20" t="s">
        <v>918</v>
      </c>
      <c r="H150" s="17" t="s">
        <v>73</v>
      </c>
      <c r="I150" s="17" t="s">
        <v>221</v>
      </c>
      <c r="J150" s="17" t="s">
        <v>8</v>
      </c>
      <c r="K150" s="18" t="s">
        <v>977</v>
      </c>
    </row>
    <row r="151" spans="2:11" x14ac:dyDescent="0.25">
      <c r="B151" s="20"/>
      <c r="C151" s="20"/>
      <c r="D151" s="20" t="s">
        <v>62</v>
      </c>
      <c r="E151" s="20" t="s">
        <v>902</v>
      </c>
      <c r="F151" s="20" t="s">
        <v>62</v>
      </c>
      <c r="G151" s="20" t="s">
        <v>919</v>
      </c>
      <c r="H151" s="17" t="s">
        <v>73</v>
      </c>
      <c r="I151" s="17" t="s">
        <v>221</v>
      </c>
      <c r="J151" s="17" t="s">
        <v>8</v>
      </c>
      <c r="K151" s="18" t="s">
        <v>978</v>
      </c>
    </row>
    <row r="152" spans="2:11" x14ac:dyDescent="0.25">
      <c r="B152" s="20"/>
      <c r="C152" s="20"/>
      <c r="D152" s="20" t="s">
        <v>62</v>
      </c>
      <c r="E152" s="20" t="s">
        <v>903</v>
      </c>
      <c r="F152" s="20" t="s">
        <v>62</v>
      </c>
      <c r="G152" s="20" t="s">
        <v>920</v>
      </c>
      <c r="H152" s="17" t="s">
        <v>73</v>
      </c>
      <c r="I152" s="17" t="s">
        <v>445</v>
      </c>
      <c r="J152" s="17" t="s">
        <v>8</v>
      </c>
      <c r="K152" s="18" t="s">
        <v>979</v>
      </c>
    </row>
    <row r="153" spans="2:11" x14ac:dyDescent="0.25">
      <c r="B153" s="20"/>
      <c r="C153" s="20"/>
      <c r="D153" s="20" t="s">
        <v>62</v>
      </c>
      <c r="E153" s="20" t="s">
        <v>904</v>
      </c>
      <c r="F153" s="20" t="s">
        <v>62</v>
      </c>
      <c r="G153" s="20" t="s">
        <v>921</v>
      </c>
      <c r="H153" s="17" t="s">
        <v>73</v>
      </c>
      <c r="I153" s="17" t="s">
        <v>221</v>
      </c>
      <c r="J153" s="17" t="s">
        <v>8</v>
      </c>
      <c r="K153" s="18" t="s">
        <v>980</v>
      </c>
    </row>
    <row r="154" spans="2:11" x14ac:dyDescent="0.25">
      <c r="B154" s="20"/>
      <c r="C154" s="20"/>
      <c r="D154" s="20" t="s">
        <v>62</v>
      </c>
      <c r="E154" s="20" t="s">
        <v>905</v>
      </c>
      <c r="F154" s="20" t="s">
        <v>62</v>
      </c>
      <c r="G154" s="20" t="s">
        <v>922</v>
      </c>
      <c r="H154" s="17" t="s">
        <v>73</v>
      </c>
      <c r="I154" s="17" t="s">
        <v>445</v>
      </c>
      <c r="J154" s="17" t="s">
        <v>8</v>
      </c>
      <c r="K154" s="18" t="s">
        <v>981</v>
      </c>
    </row>
    <row r="155" spans="2:11" x14ac:dyDescent="0.25">
      <c r="B155" s="20"/>
      <c r="C155" s="20"/>
      <c r="D155" s="20" t="s">
        <v>62</v>
      </c>
      <c r="E155" s="20" t="s">
        <v>906</v>
      </c>
      <c r="F155" s="20" t="s">
        <v>62</v>
      </c>
      <c r="G155" s="20" t="s">
        <v>923</v>
      </c>
      <c r="H155" s="17" t="s">
        <v>80</v>
      </c>
      <c r="I155" s="17" t="s">
        <v>151</v>
      </c>
      <c r="J155" s="17" t="s">
        <v>8</v>
      </c>
      <c r="K155" s="18" t="s">
        <v>982</v>
      </c>
    </row>
    <row r="156" spans="2:11" x14ac:dyDescent="0.25">
      <c r="B156" s="20"/>
      <c r="C156" s="20"/>
      <c r="D156" s="20" t="s">
        <v>62</v>
      </c>
      <c r="E156" s="20" t="s">
        <v>907</v>
      </c>
      <c r="F156" s="20" t="s">
        <v>62</v>
      </c>
      <c r="G156" s="20" t="s">
        <v>924</v>
      </c>
      <c r="H156" s="17" t="s">
        <v>73</v>
      </c>
      <c r="I156" s="17" t="s">
        <v>152</v>
      </c>
      <c r="J156" s="17" t="s">
        <v>8</v>
      </c>
      <c r="K156" s="18" t="s">
        <v>983</v>
      </c>
    </row>
    <row r="157" spans="2:11" x14ac:dyDescent="0.25">
      <c r="B157" s="20"/>
      <c r="C157" s="20"/>
      <c r="D157" s="20" t="s">
        <v>62</v>
      </c>
      <c r="E157" s="20" t="s">
        <v>908</v>
      </c>
      <c r="F157" s="20" t="s">
        <v>62</v>
      </c>
      <c r="G157" s="20" t="s">
        <v>925</v>
      </c>
      <c r="H157" s="17" t="s">
        <v>73</v>
      </c>
      <c r="I157" s="17" t="s">
        <v>244</v>
      </c>
      <c r="J157" s="17" t="s">
        <v>8</v>
      </c>
      <c r="K157" s="18" t="s">
        <v>984</v>
      </c>
    </row>
    <row r="158" spans="2:11" x14ac:dyDescent="0.25">
      <c r="B158" s="20"/>
      <c r="C158" s="20"/>
      <c r="D158" s="20" t="s">
        <v>62</v>
      </c>
      <c r="E158" s="20" t="s">
        <v>909</v>
      </c>
      <c r="F158" s="20" t="s">
        <v>62</v>
      </c>
      <c r="G158" s="20" t="s">
        <v>926</v>
      </c>
      <c r="H158" s="17" t="s">
        <v>68</v>
      </c>
      <c r="I158" s="17" t="s">
        <v>270</v>
      </c>
      <c r="J158" s="17" t="s">
        <v>8</v>
      </c>
      <c r="K158" s="18" t="s">
        <v>985</v>
      </c>
    </row>
    <row r="159" spans="2:11" x14ac:dyDescent="0.25">
      <c r="B159" s="20"/>
      <c r="C159" s="24" t="s">
        <v>42</v>
      </c>
      <c r="D159" s="20" t="s">
        <v>59</v>
      </c>
      <c r="E159" s="20" t="s">
        <v>927</v>
      </c>
      <c r="F159" s="20" t="s">
        <v>59</v>
      </c>
      <c r="G159" s="20" t="s">
        <v>928</v>
      </c>
      <c r="H159" s="17" t="s">
        <v>73</v>
      </c>
      <c r="I159" s="17" t="s">
        <v>447</v>
      </c>
      <c r="J159" s="17" t="s">
        <v>8</v>
      </c>
      <c r="K159" s="18" t="s">
        <v>989</v>
      </c>
    </row>
    <row r="160" spans="2:11" x14ac:dyDescent="0.25">
      <c r="B160" s="20"/>
      <c r="C160" s="20"/>
      <c r="D160" s="20" t="s">
        <v>62</v>
      </c>
      <c r="E160" s="20" t="s">
        <v>929</v>
      </c>
      <c r="F160" s="20" t="s">
        <v>62</v>
      </c>
      <c r="G160" s="20" t="s">
        <v>932</v>
      </c>
      <c r="H160" s="17" t="s">
        <v>73</v>
      </c>
      <c r="I160" s="17" t="s">
        <v>445</v>
      </c>
      <c r="J160" s="17" t="s">
        <v>8</v>
      </c>
      <c r="K160" s="18" t="s">
        <v>986</v>
      </c>
    </row>
    <row r="161" spans="2:11" x14ac:dyDescent="0.25">
      <c r="B161" s="20"/>
      <c r="C161" s="20"/>
      <c r="D161" s="20" t="s">
        <v>62</v>
      </c>
      <c r="E161" s="20" t="s">
        <v>930</v>
      </c>
      <c r="F161" s="20" t="s">
        <v>62</v>
      </c>
      <c r="G161" s="20" t="s">
        <v>933</v>
      </c>
      <c r="H161" s="17" t="s">
        <v>68</v>
      </c>
      <c r="I161" s="17" t="s">
        <v>152</v>
      </c>
      <c r="J161" s="17" t="s">
        <v>8</v>
      </c>
      <c r="K161" s="18" t="s">
        <v>987</v>
      </c>
    </row>
    <row r="162" spans="2:11" x14ac:dyDescent="0.25">
      <c r="B162" s="20"/>
      <c r="C162" s="20"/>
      <c r="D162" s="20" t="s">
        <v>62</v>
      </c>
      <c r="E162" s="20" t="s">
        <v>931</v>
      </c>
      <c r="F162" s="20" t="s">
        <v>62</v>
      </c>
      <c r="G162" s="20" t="s">
        <v>934</v>
      </c>
      <c r="H162" s="17" t="s">
        <v>73</v>
      </c>
      <c r="I162" s="17" t="s">
        <v>442</v>
      </c>
      <c r="J162" s="17" t="s">
        <v>8</v>
      </c>
      <c r="K162" s="18" t="s">
        <v>988</v>
      </c>
    </row>
    <row r="163" spans="2:11" x14ac:dyDescent="0.25">
      <c r="B163" s="24" t="s">
        <v>19</v>
      </c>
      <c r="C163" s="24" t="s">
        <v>43</v>
      </c>
      <c r="D163" s="20" t="s">
        <v>60</v>
      </c>
      <c r="E163" s="20" t="s">
        <v>990</v>
      </c>
      <c r="F163" s="20" t="s">
        <v>60</v>
      </c>
      <c r="G163" s="20" t="s">
        <v>991</v>
      </c>
      <c r="H163" s="17" t="s">
        <v>73</v>
      </c>
      <c r="I163" s="17" t="s">
        <v>626</v>
      </c>
      <c r="J163" s="17" t="s">
        <v>8</v>
      </c>
      <c r="K163" s="18" t="s">
        <v>1071</v>
      </c>
    </row>
    <row r="164" spans="2:11" x14ac:dyDescent="0.25">
      <c r="B164" s="20"/>
      <c r="C164" s="20"/>
      <c r="D164" s="20" t="s">
        <v>60</v>
      </c>
      <c r="E164" s="20" t="s">
        <v>992</v>
      </c>
      <c r="F164" s="20" t="s">
        <v>60</v>
      </c>
      <c r="G164" s="20" t="s">
        <v>994</v>
      </c>
      <c r="H164" s="17" t="s">
        <v>73</v>
      </c>
      <c r="I164" s="17" t="s">
        <v>823</v>
      </c>
      <c r="J164" s="17" t="s">
        <v>136</v>
      </c>
      <c r="K164" s="20"/>
    </row>
    <row r="165" spans="2:11" x14ac:dyDescent="0.25">
      <c r="B165" s="20"/>
      <c r="C165" s="20"/>
      <c r="D165" s="20"/>
      <c r="E165" s="20"/>
      <c r="F165" s="20"/>
      <c r="G165" s="20"/>
      <c r="H165" s="17" t="s">
        <v>68</v>
      </c>
      <c r="I165" s="17" t="s">
        <v>446</v>
      </c>
      <c r="J165" s="17" t="s">
        <v>8</v>
      </c>
      <c r="K165" s="18" t="s">
        <v>1073</v>
      </c>
    </row>
    <row r="166" spans="2:11" x14ac:dyDescent="0.25">
      <c r="B166" s="20"/>
      <c r="C166" s="20"/>
      <c r="D166" s="20" t="s">
        <v>60</v>
      </c>
      <c r="E166" s="20" t="s">
        <v>993</v>
      </c>
      <c r="F166" s="20" t="s">
        <v>60</v>
      </c>
      <c r="G166" s="20" t="s">
        <v>995</v>
      </c>
      <c r="H166" s="17" t="s">
        <v>73</v>
      </c>
      <c r="I166" s="17" t="s">
        <v>202</v>
      </c>
      <c r="J166" s="17" t="s">
        <v>8</v>
      </c>
      <c r="K166" s="18" t="s">
        <v>1072</v>
      </c>
    </row>
    <row r="167" spans="2:11" x14ac:dyDescent="0.25">
      <c r="B167" s="20"/>
      <c r="C167" s="24" t="s">
        <v>44</v>
      </c>
      <c r="D167" s="20" t="s">
        <v>60</v>
      </c>
      <c r="E167" s="20" t="s">
        <v>996</v>
      </c>
      <c r="F167" s="20" t="s">
        <v>60</v>
      </c>
      <c r="G167" s="20" t="s">
        <v>998</v>
      </c>
      <c r="H167" s="17" t="s">
        <v>73</v>
      </c>
      <c r="I167" s="17" t="s">
        <v>224</v>
      </c>
      <c r="J167" s="17" t="s">
        <v>136</v>
      </c>
      <c r="K167" s="20"/>
    </row>
    <row r="168" spans="2:11" x14ac:dyDescent="0.25">
      <c r="B168" s="20"/>
      <c r="C168" s="20"/>
      <c r="D168" s="20"/>
      <c r="E168" s="20"/>
      <c r="F168" s="20"/>
      <c r="G168" s="20"/>
      <c r="H168" s="17" t="s">
        <v>68</v>
      </c>
      <c r="I168" s="17" t="s">
        <v>160</v>
      </c>
      <c r="J168" s="17" t="s">
        <v>136</v>
      </c>
      <c r="K168" s="20"/>
    </row>
    <row r="169" spans="2:11" x14ac:dyDescent="0.25">
      <c r="B169" s="20"/>
      <c r="C169" s="20"/>
      <c r="D169" s="20"/>
      <c r="E169" s="20"/>
      <c r="F169" s="20"/>
      <c r="G169" s="20"/>
      <c r="H169" s="17" t="s">
        <v>74</v>
      </c>
      <c r="I169" s="17" t="s">
        <v>165</v>
      </c>
      <c r="J169" s="17" t="s">
        <v>136</v>
      </c>
      <c r="K169" s="20"/>
    </row>
    <row r="170" spans="2:11" x14ac:dyDescent="0.25">
      <c r="B170" s="20"/>
      <c r="C170" s="20"/>
      <c r="D170" s="20"/>
      <c r="E170" s="20"/>
      <c r="F170" s="20"/>
      <c r="G170" s="20"/>
      <c r="H170" s="17" t="s">
        <v>89</v>
      </c>
      <c r="I170" s="17" t="s">
        <v>446</v>
      </c>
      <c r="J170" s="17" t="s">
        <v>136</v>
      </c>
      <c r="K170" s="20"/>
    </row>
    <row r="171" spans="2:11" x14ac:dyDescent="0.25">
      <c r="B171" s="20"/>
      <c r="C171" s="20"/>
      <c r="D171" s="20"/>
      <c r="E171" s="20"/>
      <c r="F171" s="20"/>
      <c r="G171" s="20"/>
      <c r="H171" s="17" t="s">
        <v>90</v>
      </c>
      <c r="I171" s="17" t="s">
        <v>150</v>
      </c>
      <c r="J171" s="17" t="s">
        <v>136</v>
      </c>
      <c r="K171" s="20"/>
    </row>
    <row r="172" spans="2:11" x14ac:dyDescent="0.25">
      <c r="B172" s="20"/>
      <c r="C172" s="20"/>
      <c r="D172" s="20"/>
      <c r="E172" s="20"/>
      <c r="F172" s="20"/>
      <c r="G172" s="20"/>
      <c r="H172" s="17" t="s">
        <v>91</v>
      </c>
      <c r="I172" s="17" t="s">
        <v>221</v>
      </c>
      <c r="J172" s="17" t="s">
        <v>136</v>
      </c>
      <c r="K172" s="20"/>
    </row>
    <row r="173" spans="2:11" x14ac:dyDescent="0.25">
      <c r="B173" s="20"/>
      <c r="C173" s="20"/>
      <c r="D173" s="20"/>
      <c r="E173" s="20"/>
      <c r="F173" s="20"/>
      <c r="G173" s="20"/>
      <c r="H173" s="17" t="s">
        <v>75</v>
      </c>
      <c r="I173" s="17" t="s">
        <v>451</v>
      </c>
      <c r="J173" s="17" t="s">
        <v>8</v>
      </c>
      <c r="K173" s="18" t="s">
        <v>1074</v>
      </c>
    </row>
    <row r="174" spans="2:11" x14ac:dyDescent="0.25">
      <c r="B174" s="20"/>
      <c r="C174" s="20"/>
      <c r="D174" s="20" t="s">
        <v>60</v>
      </c>
      <c r="E174" s="20" t="s">
        <v>997</v>
      </c>
      <c r="F174" s="20" t="s">
        <v>60</v>
      </c>
      <c r="G174" s="20" t="s">
        <v>999</v>
      </c>
      <c r="H174" s="17" t="s">
        <v>73</v>
      </c>
      <c r="I174" s="17" t="s">
        <v>231</v>
      </c>
      <c r="J174" s="17" t="s">
        <v>8</v>
      </c>
      <c r="K174" s="18" t="s">
        <v>1075</v>
      </c>
    </row>
    <row r="175" spans="2:11" x14ac:dyDescent="0.25">
      <c r="B175" s="20"/>
      <c r="C175" s="20"/>
      <c r="D175" s="20" t="s">
        <v>60</v>
      </c>
      <c r="E175" s="20" t="s">
        <v>1000</v>
      </c>
      <c r="F175" s="20" t="s">
        <v>60</v>
      </c>
      <c r="G175" s="20" t="s">
        <v>1004</v>
      </c>
      <c r="H175" s="17" t="s">
        <v>73</v>
      </c>
      <c r="I175" s="17" t="s">
        <v>211</v>
      </c>
      <c r="J175" s="17" t="s">
        <v>8</v>
      </c>
      <c r="K175" s="18" t="s">
        <v>1076</v>
      </c>
    </row>
    <row r="176" spans="2:11" x14ac:dyDescent="0.25">
      <c r="B176" s="20"/>
      <c r="C176" s="20"/>
      <c r="D176" s="20" t="s">
        <v>60</v>
      </c>
      <c r="E176" s="20" t="s">
        <v>1001</v>
      </c>
      <c r="F176" s="20" t="s">
        <v>60</v>
      </c>
      <c r="G176" s="20" t="s">
        <v>1005</v>
      </c>
      <c r="H176" s="17" t="s">
        <v>73</v>
      </c>
      <c r="I176" s="17" t="s">
        <v>823</v>
      </c>
      <c r="J176" s="17" t="s">
        <v>136</v>
      </c>
      <c r="K176" s="20"/>
    </row>
    <row r="177" spans="2:11" x14ac:dyDescent="0.25">
      <c r="B177" s="20"/>
      <c r="C177" s="20"/>
      <c r="D177" s="20"/>
      <c r="E177" s="20"/>
      <c r="F177" s="20"/>
      <c r="G177" s="20"/>
      <c r="H177" s="17" t="s">
        <v>68</v>
      </c>
      <c r="I177" s="17" t="s">
        <v>1006</v>
      </c>
      <c r="J177" s="17" t="s">
        <v>136</v>
      </c>
      <c r="K177" s="20"/>
    </row>
    <row r="178" spans="2:11" x14ac:dyDescent="0.25">
      <c r="B178" s="20"/>
      <c r="C178" s="20"/>
      <c r="D178" s="20"/>
      <c r="E178" s="20"/>
      <c r="F178" s="20"/>
      <c r="G178" s="20"/>
      <c r="H178" s="17" t="s">
        <v>74</v>
      </c>
      <c r="I178" s="17" t="s">
        <v>446</v>
      </c>
      <c r="J178" s="17" t="s">
        <v>8</v>
      </c>
      <c r="K178" s="18" t="s">
        <v>1077</v>
      </c>
    </row>
    <row r="179" spans="2:11" x14ac:dyDescent="0.25">
      <c r="B179" s="20"/>
      <c r="C179" s="20"/>
      <c r="D179" s="20" t="s">
        <v>60</v>
      </c>
      <c r="E179" s="20" t="s">
        <v>1002</v>
      </c>
      <c r="F179" s="20" t="s">
        <v>60</v>
      </c>
      <c r="G179" s="20" t="s">
        <v>1007</v>
      </c>
      <c r="H179" s="17" t="s">
        <v>73</v>
      </c>
      <c r="I179" s="17" t="s">
        <v>202</v>
      </c>
      <c r="J179" s="17" t="s">
        <v>8</v>
      </c>
      <c r="K179" s="18" t="s">
        <v>1078</v>
      </c>
    </row>
    <row r="180" spans="2:11" x14ac:dyDescent="0.25">
      <c r="B180" s="20"/>
      <c r="C180" s="20"/>
      <c r="D180" s="20" t="s">
        <v>60</v>
      </c>
      <c r="E180" s="20" t="s">
        <v>1003</v>
      </c>
      <c r="F180" s="20" t="s">
        <v>60</v>
      </c>
      <c r="G180" s="20" t="s">
        <v>1008</v>
      </c>
      <c r="H180" s="17" t="s">
        <v>73</v>
      </c>
      <c r="I180" s="17" t="s">
        <v>150</v>
      </c>
      <c r="J180" s="17" t="s">
        <v>8</v>
      </c>
      <c r="K180" s="18" t="s">
        <v>1079</v>
      </c>
    </row>
    <row r="181" spans="2:11" x14ac:dyDescent="0.25">
      <c r="B181" s="20"/>
      <c r="C181" s="20"/>
      <c r="D181" s="20" t="s">
        <v>62</v>
      </c>
      <c r="E181" s="20" t="s">
        <v>1016</v>
      </c>
      <c r="F181" s="20" t="s">
        <v>62</v>
      </c>
      <c r="G181" s="20" t="s">
        <v>1025</v>
      </c>
      <c r="H181" s="17" t="s">
        <v>73</v>
      </c>
      <c r="I181" s="17" t="s">
        <v>231</v>
      </c>
      <c r="J181" s="17" t="s">
        <v>8</v>
      </c>
      <c r="K181" s="18" t="s">
        <v>1080</v>
      </c>
    </row>
    <row r="182" spans="2:11" x14ac:dyDescent="0.25">
      <c r="B182" s="20"/>
      <c r="C182" s="20"/>
      <c r="D182" s="20" t="s">
        <v>62</v>
      </c>
      <c r="E182" s="20" t="s">
        <v>1026</v>
      </c>
      <c r="F182" s="20" t="s">
        <v>62</v>
      </c>
      <c r="G182" s="20" t="s">
        <v>1030</v>
      </c>
      <c r="H182" s="17" t="s">
        <v>73</v>
      </c>
      <c r="I182" s="17" t="s">
        <v>245</v>
      </c>
      <c r="J182" s="17" t="s">
        <v>8</v>
      </c>
      <c r="K182" s="18" t="s">
        <v>1081</v>
      </c>
    </row>
    <row r="183" spans="2:11" x14ac:dyDescent="0.25">
      <c r="B183" s="20"/>
      <c r="C183" s="20"/>
      <c r="D183" s="20" t="s">
        <v>62</v>
      </c>
      <c r="E183" s="20" t="s">
        <v>1027</v>
      </c>
      <c r="F183" s="20" t="s">
        <v>62</v>
      </c>
      <c r="G183" s="20" t="s">
        <v>1031</v>
      </c>
      <c r="H183" s="17" t="s">
        <v>73</v>
      </c>
      <c r="I183" s="17" t="s">
        <v>245</v>
      </c>
      <c r="J183" s="17" t="s">
        <v>8</v>
      </c>
      <c r="K183" s="18" t="s">
        <v>1081</v>
      </c>
    </row>
    <row r="184" spans="2:11" x14ac:dyDescent="0.25">
      <c r="B184" s="20"/>
      <c r="C184" s="20"/>
      <c r="D184" s="20" t="s">
        <v>62</v>
      </c>
      <c r="E184" s="20" t="s">
        <v>1028</v>
      </c>
      <c r="F184" s="20" t="s">
        <v>62</v>
      </c>
      <c r="G184" s="20" t="s">
        <v>1032</v>
      </c>
      <c r="H184" s="17" t="s">
        <v>73</v>
      </c>
      <c r="I184" s="17" t="s">
        <v>245</v>
      </c>
      <c r="J184" s="17" t="s">
        <v>8</v>
      </c>
      <c r="K184" s="18" t="s">
        <v>1081</v>
      </c>
    </row>
    <row r="185" spans="2:11" x14ac:dyDescent="0.25">
      <c r="B185" s="20"/>
      <c r="C185" s="20"/>
      <c r="D185" s="20" t="s">
        <v>62</v>
      </c>
      <c r="E185" s="20" t="s">
        <v>1029</v>
      </c>
      <c r="F185" s="20" t="s">
        <v>62</v>
      </c>
      <c r="G185" s="20" t="s">
        <v>1033</v>
      </c>
      <c r="H185" s="17" t="s">
        <v>73</v>
      </c>
      <c r="I185" s="17" t="s">
        <v>245</v>
      </c>
      <c r="J185" s="17" t="s">
        <v>8</v>
      </c>
      <c r="K185" s="18" t="s">
        <v>1081</v>
      </c>
    </row>
    <row r="186" spans="2:11" x14ac:dyDescent="0.25">
      <c r="B186" s="20"/>
      <c r="C186" s="20"/>
      <c r="D186" s="20" t="s">
        <v>62</v>
      </c>
      <c r="E186" s="20" t="s">
        <v>1017</v>
      </c>
      <c r="F186" s="20" t="s">
        <v>62</v>
      </c>
      <c r="G186" s="20" t="s">
        <v>1034</v>
      </c>
      <c r="H186" s="17" t="s">
        <v>73</v>
      </c>
      <c r="I186" s="17" t="s">
        <v>165</v>
      </c>
      <c r="J186" s="17" t="s">
        <v>8</v>
      </c>
      <c r="K186" s="18" t="s">
        <v>1082</v>
      </c>
    </row>
    <row r="187" spans="2:11" x14ac:dyDescent="0.25">
      <c r="B187" s="20"/>
      <c r="C187" s="20"/>
      <c r="D187" s="20" t="s">
        <v>62</v>
      </c>
      <c r="E187" s="20" t="s">
        <v>1018</v>
      </c>
      <c r="F187" s="20" t="s">
        <v>62</v>
      </c>
      <c r="G187" s="20" t="s">
        <v>1035</v>
      </c>
      <c r="H187" s="17" t="s">
        <v>68</v>
      </c>
      <c r="I187" s="17" t="s">
        <v>261</v>
      </c>
      <c r="J187" s="17" t="s">
        <v>8</v>
      </c>
      <c r="K187" s="18" t="s">
        <v>1083</v>
      </c>
    </row>
    <row r="188" spans="2:11" x14ac:dyDescent="0.25">
      <c r="B188" s="20"/>
      <c r="C188" s="20"/>
      <c r="D188" s="20" t="s">
        <v>62</v>
      </c>
      <c r="E188" s="20" t="s">
        <v>1019</v>
      </c>
      <c r="F188" s="20" t="s">
        <v>62</v>
      </c>
      <c r="G188" s="20" t="s">
        <v>1036</v>
      </c>
      <c r="H188" s="17" t="s">
        <v>68</v>
      </c>
      <c r="I188" s="17" t="s">
        <v>201</v>
      </c>
      <c r="J188" s="17" t="s">
        <v>8</v>
      </c>
      <c r="K188" s="18" t="s">
        <v>1084</v>
      </c>
    </row>
    <row r="189" spans="2:11" x14ac:dyDescent="0.25">
      <c r="B189" s="20"/>
      <c r="C189" s="20"/>
      <c r="D189" s="20" t="s">
        <v>62</v>
      </c>
      <c r="E189" s="20" t="s">
        <v>1020</v>
      </c>
      <c r="F189" s="20" t="s">
        <v>62</v>
      </c>
      <c r="G189" s="20" t="s">
        <v>1037</v>
      </c>
      <c r="H189" s="17" t="s">
        <v>68</v>
      </c>
      <c r="I189" s="17" t="s">
        <v>201</v>
      </c>
      <c r="J189" s="17" t="s">
        <v>8</v>
      </c>
      <c r="K189" s="18" t="s">
        <v>1085</v>
      </c>
    </row>
    <row r="190" spans="2:11" x14ac:dyDescent="0.25">
      <c r="B190" s="20"/>
      <c r="C190" s="20"/>
      <c r="D190" s="20" t="s">
        <v>62</v>
      </c>
      <c r="E190" s="20" t="s">
        <v>1021</v>
      </c>
      <c r="F190" s="20" t="s">
        <v>62</v>
      </c>
      <c r="G190" s="20" t="s">
        <v>1038</v>
      </c>
      <c r="H190" s="17" t="s">
        <v>68</v>
      </c>
      <c r="I190" s="17" t="s">
        <v>201</v>
      </c>
      <c r="J190" s="17" t="s">
        <v>8</v>
      </c>
      <c r="K190" s="18" t="s">
        <v>1086</v>
      </c>
    </row>
    <row r="191" spans="2:11" x14ac:dyDescent="0.25">
      <c r="B191" s="20"/>
      <c r="C191" s="20"/>
      <c r="D191" s="20" t="s">
        <v>62</v>
      </c>
      <c r="E191" s="20" t="s">
        <v>1022</v>
      </c>
      <c r="F191" s="20" t="s">
        <v>62</v>
      </c>
      <c r="G191" s="20" t="s">
        <v>1039</v>
      </c>
      <c r="H191" s="17" t="s">
        <v>68</v>
      </c>
      <c r="I191" s="17" t="s">
        <v>201</v>
      </c>
      <c r="J191" s="17" t="s">
        <v>8</v>
      </c>
      <c r="K191" s="18" t="s">
        <v>1087</v>
      </c>
    </row>
    <row r="192" spans="2:11" x14ac:dyDescent="0.25">
      <c r="B192" s="20"/>
      <c r="C192" s="20"/>
      <c r="D192" s="20" t="s">
        <v>62</v>
      </c>
      <c r="E192" s="20" t="s">
        <v>1023</v>
      </c>
      <c r="F192" s="20" t="s">
        <v>62</v>
      </c>
      <c r="G192" s="20" t="s">
        <v>1040</v>
      </c>
      <c r="H192" s="17" t="s">
        <v>80</v>
      </c>
      <c r="I192" s="17" t="s">
        <v>440</v>
      </c>
      <c r="J192" s="17" t="s">
        <v>8</v>
      </c>
      <c r="K192" s="18" t="s">
        <v>1088</v>
      </c>
    </row>
    <row r="193" spans="2:11" x14ac:dyDescent="0.25">
      <c r="B193" s="20"/>
      <c r="C193" s="20"/>
      <c r="D193" s="20" t="s">
        <v>62</v>
      </c>
      <c r="E193" s="20" t="s">
        <v>1024</v>
      </c>
      <c r="F193" s="20" t="s">
        <v>62</v>
      </c>
      <c r="G193" s="20" t="s">
        <v>1041</v>
      </c>
      <c r="H193" s="17" t="s">
        <v>73</v>
      </c>
      <c r="I193" s="17" t="s">
        <v>150</v>
      </c>
      <c r="J193" s="17" t="s">
        <v>8</v>
      </c>
      <c r="K193" s="18" t="s">
        <v>1089</v>
      </c>
    </row>
    <row r="194" spans="2:11" x14ac:dyDescent="0.25">
      <c r="B194" s="20"/>
      <c r="C194" s="24" t="s">
        <v>45</v>
      </c>
      <c r="D194" s="20" t="s">
        <v>60</v>
      </c>
      <c r="E194" s="20" t="s">
        <v>1009</v>
      </c>
      <c r="F194" s="20" t="s">
        <v>60</v>
      </c>
      <c r="G194" s="20" t="s">
        <v>1042</v>
      </c>
      <c r="H194" s="17" t="s">
        <v>73</v>
      </c>
      <c r="I194" s="17" t="s">
        <v>734</v>
      </c>
      <c r="J194" s="17" t="s">
        <v>136</v>
      </c>
      <c r="K194" s="20"/>
    </row>
    <row r="195" spans="2:11" x14ac:dyDescent="0.25">
      <c r="B195" s="20"/>
      <c r="C195" s="20"/>
      <c r="D195" s="20"/>
      <c r="E195" s="20"/>
      <c r="F195" s="20"/>
      <c r="G195" s="20"/>
      <c r="H195" s="17" t="s">
        <v>68</v>
      </c>
      <c r="I195" s="17" t="s">
        <v>733</v>
      </c>
      <c r="J195" s="17" t="s">
        <v>8</v>
      </c>
      <c r="K195" s="18" t="s">
        <v>1090</v>
      </c>
    </row>
    <row r="196" spans="2:11" x14ac:dyDescent="0.25">
      <c r="B196" s="20"/>
      <c r="C196" s="20"/>
      <c r="D196" s="20" t="s">
        <v>60</v>
      </c>
      <c r="E196" s="20" t="s">
        <v>1010</v>
      </c>
      <c r="F196" s="20" t="s">
        <v>60</v>
      </c>
      <c r="G196" s="20" t="s">
        <v>1043</v>
      </c>
      <c r="H196" s="17" t="s">
        <v>73</v>
      </c>
      <c r="I196" s="17" t="s">
        <v>165</v>
      </c>
      <c r="J196" s="17" t="s">
        <v>8</v>
      </c>
      <c r="K196" s="18" t="s">
        <v>1091</v>
      </c>
    </row>
    <row r="197" spans="2:11" x14ac:dyDescent="0.25">
      <c r="B197" s="20"/>
      <c r="C197" s="20"/>
      <c r="D197" s="20" t="s">
        <v>60</v>
      </c>
      <c r="E197" s="20" t="s">
        <v>1011</v>
      </c>
      <c r="F197" s="20" t="s">
        <v>60</v>
      </c>
      <c r="G197" s="20" t="s">
        <v>1044</v>
      </c>
      <c r="H197" s="17" t="s">
        <v>73</v>
      </c>
      <c r="I197" s="17" t="s">
        <v>424</v>
      </c>
      <c r="J197" s="17" t="s">
        <v>136</v>
      </c>
      <c r="K197" s="20"/>
    </row>
    <row r="198" spans="2:11" x14ac:dyDescent="0.25">
      <c r="B198" s="20"/>
      <c r="C198" s="20"/>
      <c r="D198" s="20"/>
      <c r="E198" s="20"/>
      <c r="F198" s="20"/>
      <c r="G198" s="20"/>
      <c r="H198" s="17" t="s">
        <v>80</v>
      </c>
      <c r="I198" s="17" t="s">
        <v>202</v>
      </c>
      <c r="J198" s="17" t="s">
        <v>8</v>
      </c>
      <c r="K198" s="18" t="s">
        <v>1092</v>
      </c>
    </row>
    <row r="199" spans="2:11" x14ac:dyDescent="0.25">
      <c r="B199" s="20"/>
      <c r="C199" s="20"/>
      <c r="D199" s="20" t="s">
        <v>60</v>
      </c>
      <c r="E199" s="20" t="s">
        <v>1012</v>
      </c>
      <c r="F199" s="20" t="s">
        <v>60</v>
      </c>
      <c r="G199" s="20" t="s">
        <v>1045</v>
      </c>
      <c r="H199" s="17" t="s">
        <v>73</v>
      </c>
      <c r="I199" s="17" t="s">
        <v>823</v>
      </c>
      <c r="J199" s="17" t="s">
        <v>136</v>
      </c>
      <c r="K199" s="20"/>
    </row>
    <row r="200" spans="2:11" x14ac:dyDescent="0.25">
      <c r="B200" s="20"/>
      <c r="C200" s="20"/>
      <c r="D200" s="20"/>
      <c r="E200" s="20"/>
      <c r="F200" s="20"/>
      <c r="G200" s="20"/>
      <c r="H200" s="17" t="s">
        <v>68</v>
      </c>
      <c r="I200" s="17" t="s">
        <v>446</v>
      </c>
      <c r="J200" s="17" t="s">
        <v>136</v>
      </c>
      <c r="K200" s="20"/>
    </row>
    <row r="201" spans="2:11" x14ac:dyDescent="0.25">
      <c r="B201" s="20"/>
      <c r="C201" s="20"/>
      <c r="D201" s="20"/>
      <c r="E201" s="20"/>
      <c r="F201" s="20"/>
      <c r="G201" s="20"/>
      <c r="H201" s="17" t="s">
        <v>85</v>
      </c>
      <c r="I201" s="17" t="s">
        <v>425</v>
      </c>
      <c r="J201" s="17" t="s">
        <v>8</v>
      </c>
      <c r="K201" s="18" t="s">
        <v>1093</v>
      </c>
    </row>
    <row r="202" spans="2:11" x14ac:dyDescent="0.25">
      <c r="B202" s="20"/>
      <c r="C202" s="20"/>
      <c r="D202" s="20" t="s">
        <v>60</v>
      </c>
      <c r="E202" s="20" t="s">
        <v>1013</v>
      </c>
      <c r="F202" s="20" t="s">
        <v>60</v>
      </c>
      <c r="G202" s="20" t="s">
        <v>1046</v>
      </c>
      <c r="H202" s="17" t="s">
        <v>73</v>
      </c>
      <c r="I202" s="17" t="s">
        <v>823</v>
      </c>
      <c r="J202" s="17" t="s">
        <v>136</v>
      </c>
      <c r="K202" s="20"/>
    </row>
    <row r="203" spans="2:11" x14ac:dyDescent="0.25">
      <c r="B203" s="20"/>
      <c r="C203" s="20"/>
      <c r="D203" s="20"/>
      <c r="E203" s="20"/>
      <c r="F203" s="20"/>
      <c r="G203" s="20"/>
      <c r="H203" s="17" t="s">
        <v>80</v>
      </c>
      <c r="I203" s="17" t="s">
        <v>425</v>
      </c>
      <c r="J203" s="17" t="s">
        <v>8</v>
      </c>
      <c r="K203" s="18" t="s">
        <v>1094</v>
      </c>
    </row>
    <row r="204" spans="2:11" x14ac:dyDescent="0.25">
      <c r="B204" s="20"/>
      <c r="C204" s="20"/>
      <c r="D204" s="20" t="s">
        <v>60</v>
      </c>
      <c r="E204" s="20" t="s">
        <v>1014</v>
      </c>
      <c r="F204" s="20" t="s">
        <v>60</v>
      </c>
      <c r="G204" s="20" t="s">
        <v>1047</v>
      </c>
      <c r="H204" s="17" t="s">
        <v>73</v>
      </c>
      <c r="I204" s="17" t="s">
        <v>202</v>
      </c>
      <c r="J204" s="17" t="s">
        <v>8</v>
      </c>
      <c r="K204" s="18" t="s">
        <v>1095</v>
      </c>
    </row>
    <row r="205" spans="2:11" x14ac:dyDescent="0.25">
      <c r="B205" s="20"/>
      <c r="C205" s="20"/>
      <c r="D205" s="20" t="s">
        <v>59</v>
      </c>
      <c r="E205" s="20" t="s">
        <v>1015</v>
      </c>
      <c r="F205" s="20" t="s">
        <v>59</v>
      </c>
      <c r="G205" s="20" t="s">
        <v>1048</v>
      </c>
      <c r="H205" s="17" t="s">
        <v>73</v>
      </c>
      <c r="I205" s="17" t="s">
        <v>201</v>
      </c>
      <c r="J205" s="17" t="s">
        <v>136</v>
      </c>
      <c r="K205" s="20"/>
    </row>
    <row r="206" spans="2:11" x14ac:dyDescent="0.25">
      <c r="B206" s="20"/>
      <c r="C206" s="20"/>
      <c r="D206" s="20"/>
      <c r="E206" s="20"/>
      <c r="F206" s="20"/>
      <c r="G206" s="20"/>
      <c r="H206" s="17" t="s">
        <v>68</v>
      </c>
      <c r="I206" s="17" t="s">
        <v>434</v>
      </c>
      <c r="J206" s="17" t="s">
        <v>8</v>
      </c>
      <c r="K206" s="18" t="s">
        <v>1096</v>
      </c>
    </row>
    <row r="207" spans="2:11" x14ac:dyDescent="0.25">
      <c r="B207" s="20"/>
      <c r="C207" s="20"/>
      <c r="D207" s="20" t="s">
        <v>62</v>
      </c>
      <c r="E207" s="20" t="s">
        <v>1049</v>
      </c>
      <c r="F207" s="20" t="s">
        <v>62</v>
      </c>
      <c r="G207" s="20" t="s">
        <v>1059</v>
      </c>
      <c r="H207" s="17" t="s">
        <v>68</v>
      </c>
      <c r="I207" s="17" t="s">
        <v>416</v>
      </c>
      <c r="J207" s="17" t="s">
        <v>8</v>
      </c>
      <c r="K207" s="18" t="s">
        <v>1097</v>
      </c>
    </row>
    <row r="208" spans="2:11" x14ac:dyDescent="0.25">
      <c r="B208" s="20"/>
      <c r="C208" s="20"/>
      <c r="D208" s="20" t="s">
        <v>62</v>
      </c>
      <c r="E208" s="20" t="s">
        <v>1050</v>
      </c>
      <c r="F208" s="20" t="s">
        <v>62</v>
      </c>
      <c r="G208" s="20" t="s">
        <v>1054</v>
      </c>
      <c r="H208" s="17" t="s">
        <v>80</v>
      </c>
      <c r="I208" s="17" t="s">
        <v>141</v>
      </c>
      <c r="J208" s="17" t="s">
        <v>8</v>
      </c>
      <c r="K208" s="18" t="s">
        <v>1098</v>
      </c>
    </row>
    <row r="209" spans="2:11" x14ac:dyDescent="0.25">
      <c r="B209" s="20"/>
      <c r="C209" s="20"/>
      <c r="D209" s="20" t="s">
        <v>62</v>
      </c>
      <c r="E209" s="20" t="s">
        <v>1051</v>
      </c>
      <c r="F209" s="20" t="s">
        <v>62</v>
      </c>
      <c r="G209" s="20" t="s">
        <v>1055</v>
      </c>
      <c r="H209" s="17" t="s">
        <v>81</v>
      </c>
      <c r="I209" s="17" t="s">
        <v>434</v>
      </c>
      <c r="J209" s="17" t="s">
        <v>8</v>
      </c>
      <c r="K209" s="18" t="s">
        <v>1099</v>
      </c>
    </row>
    <row r="210" spans="2:11" x14ac:dyDescent="0.25">
      <c r="B210" s="20"/>
      <c r="C210" s="20"/>
      <c r="D210" s="20" t="s">
        <v>62</v>
      </c>
      <c r="E210" s="20" t="s">
        <v>1052</v>
      </c>
      <c r="F210" s="20" t="s">
        <v>62</v>
      </c>
      <c r="G210" s="20" t="s">
        <v>1056</v>
      </c>
      <c r="H210" s="17" t="s">
        <v>81</v>
      </c>
      <c r="I210" s="17" t="s">
        <v>434</v>
      </c>
      <c r="J210" s="17" t="s">
        <v>8</v>
      </c>
      <c r="K210" s="18" t="s">
        <v>1100</v>
      </c>
    </row>
    <row r="211" spans="2:11" x14ac:dyDescent="0.25">
      <c r="B211" s="20"/>
      <c r="C211" s="20"/>
      <c r="D211" s="20" t="s">
        <v>62</v>
      </c>
      <c r="E211" s="20" t="s">
        <v>1053</v>
      </c>
      <c r="F211" s="20" t="s">
        <v>62</v>
      </c>
      <c r="G211" s="20" t="s">
        <v>1057</v>
      </c>
      <c r="H211" s="17" t="s">
        <v>73</v>
      </c>
      <c r="I211" s="17" t="s">
        <v>1058</v>
      </c>
      <c r="J211" s="17" t="s">
        <v>8</v>
      </c>
      <c r="K211" s="18" t="s">
        <v>1101</v>
      </c>
    </row>
    <row r="212" spans="2:11" x14ac:dyDescent="0.25">
      <c r="B212" s="20"/>
      <c r="C212" s="24" t="s">
        <v>46</v>
      </c>
      <c r="D212" s="20" t="s">
        <v>60</v>
      </c>
      <c r="E212" s="20" t="s">
        <v>1102</v>
      </c>
      <c r="F212" s="20" t="s">
        <v>60</v>
      </c>
      <c r="G212" s="20" t="s">
        <v>1060</v>
      </c>
      <c r="H212" s="17" t="s">
        <v>73</v>
      </c>
      <c r="I212" s="17" t="s">
        <v>823</v>
      </c>
      <c r="J212" s="17" t="s">
        <v>136</v>
      </c>
      <c r="K212" s="20"/>
    </row>
    <row r="213" spans="2:11" x14ac:dyDescent="0.25">
      <c r="B213" s="20"/>
      <c r="C213" s="20"/>
      <c r="D213" s="20"/>
      <c r="E213" s="20"/>
      <c r="F213" s="20"/>
      <c r="G213" s="20"/>
      <c r="H213" s="17" t="s">
        <v>68</v>
      </c>
      <c r="I213" s="17" t="s">
        <v>446</v>
      </c>
      <c r="J213" s="17" t="s">
        <v>8</v>
      </c>
      <c r="K213" s="18" t="s">
        <v>1103</v>
      </c>
    </row>
    <row r="214" spans="2:11" x14ac:dyDescent="0.25">
      <c r="B214" s="20"/>
      <c r="C214" s="20"/>
      <c r="D214" s="20" t="s">
        <v>62</v>
      </c>
      <c r="E214" s="20" t="s">
        <v>1061</v>
      </c>
      <c r="F214" s="20" t="s">
        <v>62</v>
      </c>
      <c r="G214" s="20" t="s">
        <v>1062</v>
      </c>
      <c r="H214" s="17" t="s">
        <v>68</v>
      </c>
      <c r="I214" s="17" t="s">
        <v>231</v>
      </c>
      <c r="J214" s="17" t="s">
        <v>8</v>
      </c>
      <c r="K214" s="18" t="s">
        <v>1104</v>
      </c>
    </row>
    <row r="215" spans="2:11" x14ac:dyDescent="0.25">
      <c r="B215" s="20"/>
      <c r="C215" s="20"/>
      <c r="D215" s="20" t="s">
        <v>62</v>
      </c>
      <c r="E215" s="20" t="s">
        <v>1063</v>
      </c>
      <c r="F215" s="20" t="s">
        <v>62</v>
      </c>
      <c r="G215" s="20" t="s">
        <v>1067</v>
      </c>
      <c r="H215" s="17" t="s">
        <v>73</v>
      </c>
      <c r="I215" s="17" t="s">
        <v>754</v>
      </c>
      <c r="J215" s="17" t="s">
        <v>8</v>
      </c>
      <c r="K215" s="18" t="s">
        <v>1105</v>
      </c>
    </row>
    <row r="216" spans="2:11" x14ac:dyDescent="0.25">
      <c r="B216" s="20"/>
      <c r="C216" s="20"/>
      <c r="D216" s="20" t="s">
        <v>62</v>
      </c>
      <c r="E216" s="20" t="s">
        <v>1064</v>
      </c>
      <c r="F216" s="20" t="s">
        <v>62</v>
      </c>
      <c r="G216" s="20" t="s">
        <v>1068</v>
      </c>
      <c r="H216" s="17" t="s">
        <v>73</v>
      </c>
      <c r="I216" s="17" t="s">
        <v>754</v>
      </c>
      <c r="J216" s="17" t="s">
        <v>8</v>
      </c>
      <c r="K216" s="18" t="s">
        <v>1106</v>
      </c>
    </row>
    <row r="217" spans="2:11" x14ac:dyDescent="0.25">
      <c r="B217" s="20"/>
      <c r="C217" s="20"/>
      <c r="D217" s="20" t="s">
        <v>62</v>
      </c>
      <c r="E217" s="20" t="s">
        <v>1065</v>
      </c>
      <c r="F217" s="20" t="s">
        <v>62</v>
      </c>
      <c r="G217" s="20" t="s">
        <v>1069</v>
      </c>
      <c r="H217" s="17" t="s">
        <v>73</v>
      </c>
      <c r="I217" s="17" t="s">
        <v>1058</v>
      </c>
      <c r="J217" s="17" t="s">
        <v>8</v>
      </c>
      <c r="K217" s="18" t="s">
        <v>1107</v>
      </c>
    </row>
    <row r="218" spans="2:11" x14ac:dyDescent="0.25">
      <c r="B218" s="20"/>
      <c r="C218" s="20"/>
      <c r="D218" s="20" t="s">
        <v>62</v>
      </c>
      <c r="E218" s="20" t="s">
        <v>1066</v>
      </c>
      <c r="F218" s="20" t="s">
        <v>62</v>
      </c>
      <c r="G218" s="20" t="s">
        <v>1070</v>
      </c>
      <c r="H218" s="17" t="s">
        <v>73</v>
      </c>
      <c r="I218" s="17" t="s">
        <v>1058</v>
      </c>
      <c r="J218" s="17" t="s">
        <v>8</v>
      </c>
      <c r="K218" s="18" t="s">
        <v>1108</v>
      </c>
    </row>
    <row r="219" spans="2:11" x14ac:dyDescent="0.25">
      <c r="B219" s="24" t="s">
        <v>20</v>
      </c>
      <c r="C219" s="24" t="s">
        <v>47</v>
      </c>
      <c r="D219" s="20" t="s">
        <v>58</v>
      </c>
      <c r="E219" s="20" t="s">
        <v>1109</v>
      </c>
      <c r="F219" s="20" t="s">
        <v>58</v>
      </c>
      <c r="G219" s="20" t="s">
        <v>1111</v>
      </c>
      <c r="H219" s="17" t="s">
        <v>73</v>
      </c>
      <c r="I219" s="17" t="s">
        <v>443</v>
      </c>
      <c r="J219" s="17" t="s">
        <v>8</v>
      </c>
      <c r="K219" s="18" t="s">
        <v>1213</v>
      </c>
    </row>
    <row r="220" spans="2:11" x14ac:dyDescent="0.25">
      <c r="B220" s="20"/>
      <c r="C220" s="20"/>
      <c r="D220" s="20" t="s">
        <v>58</v>
      </c>
      <c r="E220" s="20" t="s">
        <v>1110</v>
      </c>
      <c r="F220" s="20" t="s">
        <v>58</v>
      </c>
      <c r="G220" s="20" t="s">
        <v>1112</v>
      </c>
      <c r="H220" s="17" t="s">
        <v>73</v>
      </c>
      <c r="I220" s="17" t="s">
        <v>244</v>
      </c>
      <c r="J220" s="17" t="s">
        <v>8</v>
      </c>
      <c r="K220" s="18" t="s">
        <v>1214</v>
      </c>
    </row>
    <row r="221" spans="2:11" x14ac:dyDescent="0.25">
      <c r="B221" s="20"/>
      <c r="C221" s="20"/>
      <c r="D221" s="20" t="s">
        <v>60</v>
      </c>
      <c r="E221" s="20" t="s">
        <v>1113</v>
      </c>
      <c r="F221" s="20" t="s">
        <v>60</v>
      </c>
      <c r="G221" s="20" t="s">
        <v>1117</v>
      </c>
      <c r="H221" s="17" t="s">
        <v>73</v>
      </c>
      <c r="I221" s="17" t="s">
        <v>165</v>
      </c>
      <c r="J221" s="17" t="s">
        <v>8</v>
      </c>
      <c r="K221" s="18" t="s">
        <v>1215</v>
      </c>
    </row>
    <row r="222" spans="2:11" x14ac:dyDescent="0.25">
      <c r="B222" s="20"/>
      <c r="C222" s="20"/>
      <c r="D222" s="20" t="s">
        <v>60</v>
      </c>
      <c r="E222" s="20" t="s">
        <v>1137</v>
      </c>
      <c r="F222" s="20" t="s">
        <v>60</v>
      </c>
      <c r="G222" s="20" t="s">
        <v>1139</v>
      </c>
      <c r="H222" s="17" t="s">
        <v>73</v>
      </c>
      <c r="I222" s="17" t="s">
        <v>231</v>
      </c>
      <c r="J222" s="17" t="s">
        <v>8</v>
      </c>
      <c r="K222" s="18" t="s">
        <v>1216</v>
      </c>
    </row>
    <row r="223" spans="2:11" x14ac:dyDescent="0.25">
      <c r="B223" s="20"/>
      <c r="C223" s="20"/>
      <c r="D223" s="20" t="s">
        <v>60</v>
      </c>
      <c r="E223" s="20" t="s">
        <v>1138</v>
      </c>
      <c r="F223" s="20" t="s">
        <v>60</v>
      </c>
      <c r="G223" s="20" t="s">
        <v>1140</v>
      </c>
      <c r="H223" s="17" t="s">
        <v>73</v>
      </c>
      <c r="I223" s="17" t="s">
        <v>231</v>
      </c>
      <c r="J223" s="17" t="s">
        <v>8</v>
      </c>
      <c r="K223" s="18" t="s">
        <v>1217</v>
      </c>
    </row>
    <row r="224" spans="2:11" x14ac:dyDescent="0.25">
      <c r="B224" s="20"/>
      <c r="C224" s="20"/>
      <c r="D224" s="20" t="s">
        <v>60</v>
      </c>
      <c r="E224" s="20" t="s">
        <v>1114</v>
      </c>
      <c r="F224" s="20" t="s">
        <v>60</v>
      </c>
      <c r="G224" s="20" t="s">
        <v>1118</v>
      </c>
      <c r="H224" s="17" t="s">
        <v>73</v>
      </c>
      <c r="I224" s="17" t="s">
        <v>451</v>
      </c>
      <c r="J224" s="17" t="s">
        <v>8</v>
      </c>
      <c r="K224" s="18" t="s">
        <v>1218</v>
      </c>
    </row>
    <row r="225" spans="2:11" x14ac:dyDescent="0.25">
      <c r="B225" s="20"/>
      <c r="C225" s="20"/>
      <c r="D225" s="20" t="s">
        <v>60</v>
      </c>
      <c r="E225" s="20" t="s">
        <v>1115</v>
      </c>
      <c r="F225" s="20" t="s">
        <v>60</v>
      </c>
      <c r="G225" s="20" t="s">
        <v>1119</v>
      </c>
      <c r="H225" s="17" t="s">
        <v>73</v>
      </c>
      <c r="I225" s="17" t="s">
        <v>451</v>
      </c>
      <c r="J225" s="17" t="s">
        <v>8</v>
      </c>
      <c r="K225" s="18" t="s">
        <v>1219</v>
      </c>
    </row>
    <row r="226" spans="2:11" x14ac:dyDescent="0.25">
      <c r="B226" s="20"/>
      <c r="C226" s="20"/>
      <c r="D226" s="20" t="s">
        <v>60</v>
      </c>
      <c r="E226" s="20" t="s">
        <v>1116</v>
      </c>
      <c r="F226" s="20" t="s">
        <v>60</v>
      </c>
      <c r="G226" s="20" t="s">
        <v>1120</v>
      </c>
      <c r="H226" s="17" t="s">
        <v>73</v>
      </c>
      <c r="I226" s="17" t="s">
        <v>244</v>
      </c>
      <c r="J226" s="17" t="s">
        <v>8</v>
      </c>
      <c r="K226" s="18" t="s">
        <v>1220</v>
      </c>
    </row>
    <row r="227" spans="2:11" x14ac:dyDescent="0.25">
      <c r="B227" s="20"/>
      <c r="C227" s="20"/>
      <c r="D227" s="20" t="s">
        <v>61</v>
      </c>
      <c r="E227" s="20" t="s">
        <v>1121</v>
      </c>
      <c r="F227" s="20" t="s">
        <v>61</v>
      </c>
      <c r="G227" s="20" t="s">
        <v>1122</v>
      </c>
      <c r="H227" s="17" t="s">
        <v>73</v>
      </c>
      <c r="I227" s="17" t="s">
        <v>270</v>
      </c>
      <c r="J227" s="17" t="s">
        <v>8</v>
      </c>
      <c r="K227" s="18" t="s">
        <v>1221</v>
      </c>
    </row>
    <row r="228" spans="2:11" x14ac:dyDescent="0.25">
      <c r="B228" s="20"/>
      <c r="C228" s="20"/>
      <c r="D228" s="20" t="s">
        <v>61</v>
      </c>
      <c r="E228" s="20" t="s">
        <v>1123</v>
      </c>
      <c r="F228" s="20" t="s">
        <v>61</v>
      </c>
      <c r="G228" s="20" t="s">
        <v>1124</v>
      </c>
      <c r="H228" s="17" t="s">
        <v>73</v>
      </c>
      <c r="I228" s="17" t="s">
        <v>270</v>
      </c>
      <c r="J228" s="17" t="s">
        <v>8</v>
      </c>
      <c r="K228" s="18" t="s">
        <v>1222</v>
      </c>
    </row>
    <row r="229" spans="2:11" x14ac:dyDescent="0.25">
      <c r="B229" s="20"/>
      <c r="C229" s="20"/>
      <c r="D229" s="20" t="s">
        <v>62</v>
      </c>
      <c r="E229" s="20" t="s">
        <v>1125</v>
      </c>
      <c r="F229" s="20" t="s">
        <v>62</v>
      </c>
      <c r="G229" s="20" t="s">
        <v>1141</v>
      </c>
      <c r="H229" s="17" t="s">
        <v>74</v>
      </c>
      <c r="I229" s="17" t="s">
        <v>1302</v>
      </c>
      <c r="J229" s="17" t="s">
        <v>8</v>
      </c>
      <c r="K229" s="18" t="s">
        <v>1303</v>
      </c>
    </row>
    <row r="230" spans="2:11" x14ac:dyDescent="0.25">
      <c r="B230" s="20"/>
      <c r="C230" s="20"/>
      <c r="D230" s="20" t="s">
        <v>62</v>
      </c>
      <c r="E230" s="20" t="s">
        <v>1126</v>
      </c>
      <c r="F230" s="20" t="s">
        <v>62</v>
      </c>
      <c r="G230" s="20" t="s">
        <v>1142</v>
      </c>
      <c r="H230" s="17" t="s">
        <v>80</v>
      </c>
      <c r="I230" s="17" t="s">
        <v>438</v>
      </c>
      <c r="J230" s="17" t="s">
        <v>8</v>
      </c>
      <c r="K230" s="18" t="s">
        <v>1223</v>
      </c>
    </row>
    <row r="231" spans="2:11" x14ac:dyDescent="0.25">
      <c r="B231" s="20"/>
      <c r="C231" s="20"/>
      <c r="D231" s="20" t="s">
        <v>62</v>
      </c>
      <c r="E231" s="20" t="s">
        <v>1127</v>
      </c>
      <c r="F231" s="20" t="s">
        <v>62</v>
      </c>
      <c r="G231" s="20" t="s">
        <v>1143</v>
      </c>
      <c r="H231" s="17" t="s">
        <v>73</v>
      </c>
      <c r="I231" s="17" t="s">
        <v>231</v>
      </c>
      <c r="J231" s="17" t="s">
        <v>8</v>
      </c>
      <c r="K231" s="18" t="s">
        <v>1224</v>
      </c>
    </row>
    <row r="232" spans="2:11" x14ac:dyDescent="0.25">
      <c r="B232" s="20"/>
      <c r="C232" s="20"/>
      <c r="D232" s="20" t="s">
        <v>62</v>
      </c>
      <c r="E232" s="20" t="s">
        <v>1128</v>
      </c>
      <c r="F232" s="20" t="s">
        <v>62</v>
      </c>
      <c r="G232" s="20" t="s">
        <v>1144</v>
      </c>
      <c r="H232" s="17" t="s">
        <v>73</v>
      </c>
      <c r="I232" s="17" t="s">
        <v>231</v>
      </c>
      <c r="J232" s="17" t="s">
        <v>8</v>
      </c>
      <c r="K232" s="18" t="s">
        <v>1225</v>
      </c>
    </row>
    <row r="233" spans="2:11" x14ac:dyDescent="0.25">
      <c r="B233" s="20"/>
      <c r="C233" s="20"/>
      <c r="D233" s="20" t="s">
        <v>62</v>
      </c>
      <c r="E233" s="20" t="s">
        <v>1129</v>
      </c>
      <c r="F233" s="20" t="s">
        <v>62</v>
      </c>
      <c r="G233" s="20" t="s">
        <v>1145</v>
      </c>
      <c r="H233" s="17" t="s">
        <v>73</v>
      </c>
      <c r="I233" s="17" t="s">
        <v>231</v>
      </c>
      <c r="J233" s="17" t="s">
        <v>8</v>
      </c>
      <c r="K233" s="18" t="s">
        <v>1226</v>
      </c>
    </row>
    <row r="234" spans="2:11" x14ac:dyDescent="0.25">
      <c r="B234" s="20"/>
      <c r="C234" s="20"/>
      <c r="D234" s="20" t="s">
        <v>62</v>
      </c>
      <c r="E234" s="20" t="s">
        <v>1130</v>
      </c>
      <c r="F234" s="20" t="s">
        <v>62</v>
      </c>
      <c r="G234" s="20" t="s">
        <v>1146</v>
      </c>
      <c r="H234" s="17" t="s">
        <v>73</v>
      </c>
      <c r="I234" s="17" t="s">
        <v>450</v>
      </c>
      <c r="J234" s="17" t="s">
        <v>8</v>
      </c>
      <c r="K234" s="18" t="s">
        <v>1227</v>
      </c>
    </row>
    <row r="235" spans="2:11" x14ac:dyDescent="0.25">
      <c r="B235" s="20"/>
      <c r="C235" s="20"/>
      <c r="D235" s="20" t="s">
        <v>62</v>
      </c>
      <c r="E235" s="20" t="s">
        <v>1131</v>
      </c>
      <c r="F235" s="20" t="s">
        <v>62</v>
      </c>
      <c r="G235" s="20" t="s">
        <v>1147</v>
      </c>
      <c r="H235" s="17" t="s">
        <v>85</v>
      </c>
      <c r="I235" s="17" t="s">
        <v>626</v>
      </c>
      <c r="J235" s="17" t="s">
        <v>8</v>
      </c>
      <c r="K235" s="18" t="s">
        <v>1228</v>
      </c>
    </row>
    <row r="236" spans="2:11" x14ac:dyDescent="0.25">
      <c r="B236" s="20"/>
      <c r="C236" s="20"/>
      <c r="D236" s="20" t="s">
        <v>62</v>
      </c>
      <c r="E236" s="20" t="s">
        <v>1132</v>
      </c>
      <c r="F236" s="20" t="s">
        <v>62</v>
      </c>
      <c r="G236" s="20" t="s">
        <v>1148</v>
      </c>
      <c r="H236" s="17" t="s">
        <v>73</v>
      </c>
      <c r="I236" s="17" t="s">
        <v>161</v>
      </c>
      <c r="J236" s="17" t="s">
        <v>8</v>
      </c>
      <c r="K236" s="18" t="s">
        <v>1229</v>
      </c>
    </row>
    <row r="237" spans="2:11" x14ac:dyDescent="0.25">
      <c r="B237" s="20"/>
      <c r="C237" s="20"/>
      <c r="D237" s="20" t="s">
        <v>62</v>
      </c>
      <c r="E237" s="20" t="s">
        <v>1133</v>
      </c>
      <c r="F237" s="20" t="s">
        <v>62</v>
      </c>
      <c r="G237" s="20" t="s">
        <v>1149</v>
      </c>
      <c r="H237" s="17" t="s">
        <v>73</v>
      </c>
      <c r="I237" s="17" t="s">
        <v>152</v>
      </c>
      <c r="J237" s="17" t="s">
        <v>8</v>
      </c>
      <c r="K237" s="18" t="s">
        <v>1230</v>
      </c>
    </row>
    <row r="238" spans="2:11" x14ac:dyDescent="0.25">
      <c r="B238" s="20"/>
      <c r="C238" s="20"/>
      <c r="D238" s="20" t="s">
        <v>62</v>
      </c>
      <c r="E238" s="20" t="s">
        <v>1134</v>
      </c>
      <c r="F238" s="20" t="s">
        <v>62</v>
      </c>
      <c r="G238" s="20" t="s">
        <v>1150</v>
      </c>
      <c r="H238" s="17" t="s">
        <v>73</v>
      </c>
      <c r="I238" s="17" t="s">
        <v>448</v>
      </c>
      <c r="J238" s="17" t="s">
        <v>8</v>
      </c>
      <c r="K238" s="18" t="s">
        <v>1231</v>
      </c>
    </row>
    <row r="239" spans="2:11" x14ac:dyDescent="0.25">
      <c r="B239" s="20"/>
      <c r="C239" s="20"/>
      <c r="D239" s="20" t="s">
        <v>62</v>
      </c>
      <c r="E239" s="20" t="s">
        <v>1135</v>
      </c>
      <c r="F239" s="20" t="s">
        <v>62</v>
      </c>
      <c r="G239" s="20" t="s">
        <v>1151</v>
      </c>
      <c r="H239" s="17" t="s">
        <v>73</v>
      </c>
      <c r="I239" s="17" t="s">
        <v>448</v>
      </c>
      <c r="J239" s="17" t="s">
        <v>8</v>
      </c>
      <c r="K239" s="18" t="s">
        <v>1232</v>
      </c>
    </row>
    <row r="240" spans="2:11" x14ac:dyDescent="0.25">
      <c r="B240" s="20"/>
      <c r="C240" s="20"/>
      <c r="D240" s="20" t="s">
        <v>62</v>
      </c>
      <c r="E240" s="20" t="s">
        <v>1136</v>
      </c>
      <c r="F240" s="20" t="s">
        <v>62</v>
      </c>
      <c r="G240" s="20" t="s">
        <v>1152</v>
      </c>
      <c r="H240" s="17" t="s">
        <v>73</v>
      </c>
      <c r="I240" s="17" t="s">
        <v>448</v>
      </c>
      <c r="J240" s="17" t="s">
        <v>8</v>
      </c>
      <c r="K240" s="18" t="s">
        <v>1233</v>
      </c>
    </row>
    <row r="241" spans="2:11" x14ac:dyDescent="0.25">
      <c r="B241" s="20"/>
      <c r="C241" s="24" t="s">
        <v>48</v>
      </c>
      <c r="D241" s="20" t="s">
        <v>59</v>
      </c>
      <c r="E241" s="20" t="s">
        <v>1153</v>
      </c>
      <c r="F241" s="20" t="s">
        <v>59</v>
      </c>
      <c r="G241" s="20" t="s">
        <v>1155</v>
      </c>
      <c r="H241" s="17" t="s">
        <v>73</v>
      </c>
      <c r="I241" s="17" t="s">
        <v>228</v>
      </c>
      <c r="J241" s="17" t="s">
        <v>8</v>
      </c>
      <c r="K241" s="18" t="s">
        <v>1234</v>
      </c>
    </row>
    <row r="242" spans="2:11" x14ac:dyDescent="0.25">
      <c r="B242" s="20"/>
      <c r="C242" s="20"/>
      <c r="D242" s="20" t="s">
        <v>60</v>
      </c>
      <c r="E242" s="20" t="s">
        <v>1154</v>
      </c>
      <c r="F242" s="20" t="s">
        <v>60</v>
      </c>
      <c r="G242" s="20" t="s">
        <v>1156</v>
      </c>
      <c r="H242" s="17" t="s">
        <v>73</v>
      </c>
      <c r="I242" s="17" t="s">
        <v>201</v>
      </c>
      <c r="J242" s="17" t="s">
        <v>136</v>
      </c>
      <c r="K242" s="20"/>
    </row>
    <row r="243" spans="2:11" x14ac:dyDescent="0.25">
      <c r="B243" s="20"/>
      <c r="C243" s="20"/>
      <c r="D243" s="20"/>
      <c r="E243" s="20"/>
      <c r="F243" s="20"/>
      <c r="G243" s="20"/>
      <c r="H243" s="17" t="s">
        <v>68</v>
      </c>
      <c r="I243" s="17" t="s">
        <v>426</v>
      </c>
      <c r="J243" s="17" t="s">
        <v>136</v>
      </c>
      <c r="K243" s="20"/>
    </row>
    <row r="244" spans="2:11" x14ac:dyDescent="0.25">
      <c r="B244" s="20"/>
      <c r="C244" s="20"/>
      <c r="D244" s="20"/>
      <c r="E244" s="20"/>
      <c r="F244" s="20"/>
      <c r="G244" s="20"/>
      <c r="H244" s="17" t="s">
        <v>85</v>
      </c>
      <c r="I244" s="17" t="s">
        <v>141</v>
      </c>
      <c r="J244" s="17" t="s">
        <v>8</v>
      </c>
      <c r="K244" s="18" t="s">
        <v>1235</v>
      </c>
    </row>
    <row r="245" spans="2:11" x14ac:dyDescent="0.25">
      <c r="B245" s="20"/>
      <c r="C245" s="20"/>
      <c r="D245" s="20" t="s">
        <v>61</v>
      </c>
      <c r="E245" s="20" t="s">
        <v>1157</v>
      </c>
      <c r="F245" s="20" t="s">
        <v>61</v>
      </c>
      <c r="G245" s="20" t="s">
        <v>1158</v>
      </c>
      <c r="H245" s="17" t="s">
        <v>73</v>
      </c>
      <c r="I245" s="17" t="s">
        <v>151</v>
      </c>
      <c r="J245" s="17" t="s">
        <v>8</v>
      </c>
      <c r="K245" s="18" t="s">
        <v>1236</v>
      </c>
    </row>
    <row r="246" spans="2:11" x14ac:dyDescent="0.25">
      <c r="B246" s="20"/>
      <c r="C246" s="20"/>
      <c r="D246" s="20" t="s">
        <v>61</v>
      </c>
      <c r="E246" s="20" t="s">
        <v>1159</v>
      </c>
      <c r="F246" s="20" t="s">
        <v>61</v>
      </c>
      <c r="G246" s="20" t="s">
        <v>1165</v>
      </c>
      <c r="H246" s="17" t="s">
        <v>73</v>
      </c>
      <c r="I246" s="17" t="s">
        <v>151</v>
      </c>
      <c r="J246" s="17" t="s">
        <v>8</v>
      </c>
      <c r="K246" s="18" t="s">
        <v>1237</v>
      </c>
    </row>
    <row r="247" spans="2:11" x14ac:dyDescent="0.25">
      <c r="B247" s="20"/>
      <c r="C247" s="20"/>
      <c r="D247" s="20" t="s">
        <v>61</v>
      </c>
      <c r="E247" s="20" t="s">
        <v>1160</v>
      </c>
      <c r="F247" s="20" t="s">
        <v>61</v>
      </c>
      <c r="G247" s="20" t="s">
        <v>1166</v>
      </c>
      <c r="H247" s="17" t="s">
        <v>73</v>
      </c>
      <c r="I247" s="17" t="s">
        <v>151</v>
      </c>
      <c r="J247" s="17" t="s">
        <v>8</v>
      </c>
      <c r="K247" s="18" t="s">
        <v>1238</v>
      </c>
    </row>
    <row r="248" spans="2:11" x14ac:dyDescent="0.25">
      <c r="B248" s="20"/>
      <c r="C248" s="20"/>
      <c r="D248" s="20" t="s">
        <v>61</v>
      </c>
      <c r="E248" s="20" t="s">
        <v>1161</v>
      </c>
      <c r="F248" s="20" t="s">
        <v>61</v>
      </c>
      <c r="G248" s="20" t="s">
        <v>1167</v>
      </c>
      <c r="H248" s="17" t="s">
        <v>73</v>
      </c>
      <c r="I248" s="17" t="s">
        <v>151</v>
      </c>
      <c r="J248" s="17" t="s">
        <v>8</v>
      </c>
      <c r="K248" s="18" t="s">
        <v>1239</v>
      </c>
    </row>
    <row r="249" spans="2:11" x14ac:dyDescent="0.25">
      <c r="B249" s="20"/>
      <c r="C249" s="20"/>
      <c r="D249" s="20" t="s">
        <v>61</v>
      </c>
      <c r="E249" s="20" t="s">
        <v>1162</v>
      </c>
      <c r="F249" s="20" t="s">
        <v>61</v>
      </c>
      <c r="G249" s="20" t="s">
        <v>1168</v>
      </c>
      <c r="H249" s="17" t="s">
        <v>73</v>
      </c>
      <c r="I249" s="17" t="s">
        <v>151</v>
      </c>
      <c r="J249" s="17" t="s">
        <v>8</v>
      </c>
      <c r="K249" s="18" t="s">
        <v>1240</v>
      </c>
    </row>
    <row r="250" spans="2:11" x14ac:dyDescent="0.25">
      <c r="B250" s="20"/>
      <c r="C250" s="20"/>
      <c r="D250" s="20" t="s">
        <v>61</v>
      </c>
      <c r="E250" s="20" t="s">
        <v>1163</v>
      </c>
      <c r="F250" s="20" t="s">
        <v>61</v>
      </c>
      <c r="G250" s="20" t="s">
        <v>1169</v>
      </c>
      <c r="H250" s="17" t="s">
        <v>73</v>
      </c>
      <c r="I250" s="17" t="s">
        <v>151</v>
      </c>
      <c r="J250" s="17" t="s">
        <v>8</v>
      </c>
      <c r="K250" s="18" t="s">
        <v>1241</v>
      </c>
    </row>
    <row r="251" spans="2:11" x14ac:dyDescent="0.25">
      <c r="B251" s="20"/>
      <c r="C251" s="20"/>
      <c r="D251" s="20" t="s">
        <v>61</v>
      </c>
      <c r="E251" s="20" t="s">
        <v>1164</v>
      </c>
      <c r="F251" s="20" t="s">
        <v>61</v>
      </c>
      <c r="G251" s="20" t="s">
        <v>1170</v>
      </c>
      <c r="H251" s="17" t="s">
        <v>73</v>
      </c>
      <c r="I251" s="17" t="s">
        <v>151</v>
      </c>
      <c r="J251" s="17" t="s">
        <v>8</v>
      </c>
      <c r="K251" s="18" t="s">
        <v>1242</v>
      </c>
    </row>
    <row r="252" spans="2:11" x14ac:dyDescent="0.25">
      <c r="B252" s="20"/>
      <c r="C252" s="20"/>
      <c r="D252" s="20" t="s">
        <v>62</v>
      </c>
      <c r="E252" s="20" t="s">
        <v>1171</v>
      </c>
      <c r="F252" s="20" t="s">
        <v>62</v>
      </c>
      <c r="G252" s="20" t="s">
        <v>1185</v>
      </c>
      <c r="H252" s="17" t="s">
        <v>73</v>
      </c>
      <c r="I252" s="17" t="s">
        <v>210</v>
      </c>
      <c r="J252" s="17" t="s">
        <v>8</v>
      </c>
      <c r="K252" s="18" t="s">
        <v>1243</v>
      </c>
    </row>
    <row r="253" spans="2:11" x14ac:dyDescent="0.25">
      <c r="B253" s="20"/>
      <c r="C253" s="20"/>
      <c r="D253" s="20" t="s">
        <v>62</v>
      </c>
      <c r="E253" s="20" t="s">
        <v>1172</v>
      </c>
      <c r="F253" s="20" t="s">
        <v>62</v>
      </c>
      <c r="G253" s="20" t="s">
        <v>1186</v>
      </c>
      <c r="H253" s="17" t="s">
        <v>73</v>
      </c>
      <c r="I253" s="17" t="s">
        <v>210</v>
      </c>
      <c r="J253" s="17" t="s">
        <v>8</v>
      </c>
      <c r="K253" s="18" t="s">
        <v>1244</v>
      </c>
    </row>
    <row r="254" spans="2:11" x14ac:dyDescent="0.25">
      <c r="B254" s="20"/>
      <c r="C254" s="20"/>
      <c r="D254" s="20" t="s">
        <v>62</v>
      </c>
      <c r="E254" s="20" t="s">
        <v>1173</v>
      </c>
      <c r="F254" s="20" t="s">
        <v>62</v>
      </c>
      <c r="G254" s="20" t="s">
        <v>1187</v>
      </c>
      <c r="H254" s="17" t="s">
        <v>73</v>
      </c>
      <c r="I254" s="17" t="s">
        <v>596</v>
      </c>
      <c r="J254" s="17" t="s">
        <v>8</v>
      </c>
      <c r="K254" s="18" t="s">
        <v>1245</v>
      </c>
    </row>
    <row r="255" spans="2:11" x14ac:dyDescent="0.25">
      <c r="B255" s="20"/>
      <c r="C255" s="20"/>
      <c r="D255" s="20" t="s">
        <v>62</v>
      </c>
      <c r="E255" s="20" t="s">
        <v>1174</v>
      </c>
      <c r="F255" s="20" t="s">
        <v>62</v>
      </c>
      <c r="G255" s="20" t="s">
        <v>1188</v>
      </c>
      <c r="H255" s="17" t="s">
        <v>73</v>
      </c>
      <c r="I255" s="17" t="s">
        <v>596</v>
      </c>
      <c r="J255" s="17" t="s">
        <v>8</v>
      </c>
      <c r="K255" s="18" t="s">
        <v>1246</v>
      </c>
    </row>
    <row r="256" spans="2:11" x14ac:dyDescent="0.25">
      <c r="B256" s="20"/>
      <c r="C256" s="20"/>
      <c r="D256" s="20" t="s">
        <v>62</v>
      </c>
      <c r="E256" s="20" t="s">
        <v>1175</v>
      </c>
      <c r="F256" s="20" t="s">
        <v>62</v>
      </c>
      <c r="G256" s="20" t="s">
        <v>1189</v>
      </c>
      <c r="H256" s="17" t="s">
        <v>73</v>
      </c>
      <c r="I256" s="17" t="s">
        <v>596</v>
      </c>
      <c r="J256" s="17" t="s">
        <v>8</v>
      </c>
      <c r="K256" s="18" t="s">
        <v>1247</v>
      </c>
    </row>
    <row r="257" spans="2:11" x14ac:dyDescent="0.25">
      <c r="B257" s="20"/>
      <c r="C257" s="20"/>
      <c r="D257" s="20" t="s">
        <v>62</v>
      </c>
      <c r="E257" s="20" t="s">
        <v>1176</v>
      </c>
      <c r="F257" s="20" t="s">
        <v>62</v>
      </c>
      <c r="G257" s="20" t="s">
        <v>1190</v>
      </c>
      <c r="H257" s="17" t="s">
        <v>73</v>
      </c>
      <c r="I257" s="17" t="s">
        <v>596</v>
      </c>
      <c r="J257" s="17" t="s">
        <v>8</v>
      </c>
      <c r="K257" s="18" t="s">
        <v>1248</v>
      </c>
    </row>
    <row r="258" spans="2:11" x14ac:dyDescent="0.25">
      <c r="B258" s="20"/>
      <c r="C258" s="20"/>
      <c r="D258" s="20" t="s">
        <v>62</v>
      </c>
      <c r="E258" s="20" t="s">
        <v>1177</v>
      </c>
      <c r="F258" s="20" t="s">
        <v>62</v>
      </c>
      <c r="G258" s="20" t="s">
        <v>1191</v>
      </c>
      <c r="H258" s="17" t="s">
        <v>73</v>
      </c>
      <c r="I258" s="17" t="s">
        <v>596</v>
      </c>
      <c r="J258" s="17" t="s">
        <v>8</v>
      </c>
      <c r="K258" s="18" t="s">
        <v>1249</v>
      </c>
    </row>
    <row r="259" spans="2:11" x14ac:dyDescent="0.25">
      <c r="B259" s="20"/>
      <c r="C259" s="20"/>
      <c r="D259" s="20" t="s">
        <v>62</v>
      </c>
      <c r="E259" s="20" t="s">
        <v>1178</v>
      </c>
      <c r="F259" s="20" t="s">
        <v>62</v>
      </c>
      <c r="G259" s="20" t="s">
        <v>1192</v>
      </c>
      <c r="H259" s="17" t="s">
        <v>68</v>
      </c>
      <c r="I259" s="17" t="s">
        <v>438</v>
      </c>
      <c r="J259" s="17" t="s">
        <v>8</v>
      </c>
      <c r="K259" s="18" t="s">
        <v>1250</v>
      </c>
    </row>
    <row r="260" spans="2:11" x14ac:dyDescent="0.25">
      <c r="B260" s="20"/>
      <c r="C260" s="20"/>
      <c r="D260" s="20" t="s">
        <v>62</v>
      </c>
      <c r="E260" s="20" t="s">
        <v>1179</v>
      </c>
      <c r="F260" s="20" t="s">
        <v>62</v>
      </c>
      <c r="G260" s="20" t="s">
        <v>1193</v>
      </c>
      <c r="H260" s="17" t="s">
        <v>73</v>
      </c>
      <c r="I260" s="17" t="s">
        <v>210</v>
      </c>
      <c r="J260" s="17" t="s">
        <v>8</v>
      </c>
      <c r="K260" s="18" t="s">
        <v>1251</v>
      </c>
    </row>
    <row r="261" spans="2:11" x14ac:dyDescent="0.25">
      <c r="B261" s="20"/>
      <c r="C261" s="20"/>
      <c r="D261" s="20" t="s">
        <v>62</v>
      </c>
      <c r="E261" s="20" t="s">
        <v>1180</v>
      </c>
      <c r="F261" s="20" t="s">
        <v>62</v>
      </c>
      <c r="G261" s="20" t="s">
        <v>1194</v>
      </c>
      <c r="H261" s="17" t="s">
        <v>73</v>
      </c>
      <c r="I261" s="17" t="s">
        <v>596</v>
      </c>
      <c r="J261" s="17" t="s">
        <v>8</v>
      </c>
      <c r="K261" s="18" t="s">
        <v>1252</v>
      </c>
    </row>
    <row r="262" spans="2:11" x14ac:dyDescent="0.25">
      <c r="B262" s="20"/>
      <c r="C262" s="20"/>
      <c r="D262" s="20" t="s">
        <v>62</v>
      </c>
      <c r="E262" s="20" t="s">
        <v>1181</v>
      </c>
      <c r="F262" s="20" t="s">
        <v>62</v>
      </c>
      <c r="G262" s="20" t="s">
        <v>1195</v>
      </c>
      <c r="H262" s="17" t="s">
        <v>73</v>
      </c>
      <c r="I262" s="17" t="s">
        <v>596</v>
      </c>
      <c r="J262" s="17" t="s">
        <v>8</v>
      </c>
      <c r="K262" s="18" t="s">
        <v>1253</v>
      </c>
    </row>
    <row r="263" spans="2:11" x14ac:dyDescent="0.25">
      <c r="B263" s="20"/>
      <c r="C263" s="20"/>
      <c r="D263" s="20" t="s">
        <v>62</v>
      </c>
      <c r="E263" s="20" t="s">
        <v>1182</v>
      </c>
      <c r="F263" s="20" t="s">
        <v>62</v>
      </c>
      <c r="G263" s="20" t="s">
        <v>1196</v>
      </c>
      <c r="H263" s="17" t="s">
        <v>73</v>
      </c>
      <c r="I263" s="17" t="s">
        <v>596</v>
      </c>
      <c r="J263" s="17" t="s">
        <v>8</v>
      </c>
      <c r="K263" s="18" t="s">
        <v>1254</v>
      </c>
    </row>
    <row r="264" spans="2:11" x14ac:dyDescent="0.25">
      <c r="B264" s="20"/>
      <c r="C264" s="20"/>
      <c r="D264" s="20" t="s">
        <v>62</v>
      </c>
      <c r="E264" s="20" t="s">
        <v>1183</v>
      </c>
      <c r="F264" s="20" t="s">
        <v>62</v>
      </c>
      <c r="G264" s="20" t="s">
        <v>1197</v>
      </c>
      <c r="H264" s="17" t="s">
        <v>73</v>
      </c>
      <c r="I264" s="17" t="s">
        <v>452</v>
      </c>
      <c r="J264" s="17" t="s">
        <v>8</v>
      </c>
      <c r="K264" s="18" t="s">
        <v>1255</v>
      </c>
    </row>
    <row r="265" spans="2:11" x14ac:dyDescent="0.25">
      <c r="B265" s="20"/>
      <c r="C265" s="20"/>
      <c r="D265" s="20" t="s">
        <v>62</v>
      </c>
      <c r="E265" s="20" t="s">
        <v>1184</v>
      </c>
      <c r="F265" s="20" t="s">
        <v>62</v>
      </c>
      <c r="G265" s="20" t="s">
        <v>1198</v>
      </c>
      <c r="H265" s="17" t="s">
        <v>73</v>
      </c>
      <c r="I265" s="17" t="s">
        <v>447</v>
      </c>
      <c r="J265" s="17" t="s">
        <v>8</v>
      </c>
      <c r="K265" s="18" t="s">
        <v>1256</v>
      </c>
    </row>
    <row r="266" spans="2:11" x14ac:dyDescent="0.25">
      <c r="B266" s="20"/>
      <c r="C266" s="24" t="s">
        <v>49</v>
      </c>
      <c r="D266" s="20" t="s">
        <v>58</v>
      </c>
      <c r="E266" s="20" t="s">
        <v>1199</v>
      </c>
      <c r="F266" s="20" t="s">
        <v>58</v>
      </c>
      <c r="G266" s="20" t="s">
        <v>1200</v>
      </c>
      <c r="H266" s="17" t="s">
        <v>73</v>
      </c>
      <c r="I266" s="17" t="s">
        <v>211</v>
      </c>
      <c r="J266" s="17" t="s">
        <v>136</v>
      </c>
      <c r="K266" s="20"/>
    </row>
    <row r="267" spans="2:11" x14ac:dyDescent="0.25">
      <c r="B267" s="20"/>
      <c r="C267" s="20"/>
      <c r="D267" s="20"/>
      <c r="E267" s="20"/>
      <c r="F267" s="20"/>
      <c r="G267" s="20"/>
      <c r="H267" s="17" t="s">
        <v>68</v>
      </c>
      <c r="I267" s="17" t="s">
        <v>830</v>
      </c>
      <c r="J267" s="17" t="s">
        <v>136</v>
      </c>
      <c r="K267" s="20"/>
    </row>
    <row r="268" spans="2:11" x14ac:dyDescent="0.25">
      <c r="B268" s="20"/>
      <c r="C268" s="20"/>
      <c r="D268" s="20"/>
      <c r="E268" s="20"/>
      <c r="F268" s="20"/>
      <c r="G268" s="20"/>
      <c r="H268" s="17" t="s">
        <v>85</v>
      </c>
      <c r="I268" s="17" t="s">
        <v>451</v>
      </c>
      <c r="J268" s="17" t="s">
        <v>136</v>
      </c>
      <c r="K268" s="20"/>
    </row>
    <row r="269" spans="2:11" x14ac:dyDescent="0.25">
      <c r="B269" s="20"/>
      <c r="C269" s="20"/>
      <c r="D269" s="20"/>
      <c r="E269" s="20"/>
      <c r="F269" s="20"/>
      <c r="G269" s="20"/>
      <c r="H269" s="17" t="s">
        <v>74</v>
      </c>
      <c r="I269" s="17" t="s">
        <v>444</v>
      </c>
      <c r="J269" s="17" t="s">
        <v>8</v>
      </c>
      <c r="K269" s="18" t="s">
        <v>1257</v>
      </c>
    </row>
    <row r="270" spans="2:11" x14ac:dyDescent="0.25">
      <c r="B270" s="20"/>
      <c r="C270" s="20"/>
      <c r="D270" s="20" t="s">
        <v>59</v>
      </c>
      <c r="E270" s="20" t="s">
        <v>1203</v>
      </c>
      <c r="F270" s="20" t="s">
        <v>59</v>
      </c>
      <c r="G270" s="20" t="s">
        <v>1204</v>
      </c>
      <c r="H270" s="17" t="s">
        <v>73</v>
      </c>
      <c r="I270" s="17" t="s">
        <v>433</v>
      </c>
      <c r="J270" s="17" t="s">
        <v>136</v>
      </c>
      <c r="K270" s="20"/>
    </row>
    <row r="271" spans="2:11" x14ac:dyDescent="0.25">
      <c r="B271" s="20"/>
      <c r="C271" s="20"/>
      <c r="D271" s="20"/>
      <c r="E271" s="20"/>
      <c r="F271" s="20"/>
      <c r="G271" s="20"/>
      <c r="H271" s="17" t="s">
        <v>68</v>
      </c>
      <c r="I271" s="17" t="s">
        <v>596</v>
      </c>
      <c r="J271" s="17" t="s">
        <v>136</v>
      </c>
      <c r="K271" s="20"/>
    </row>
    <row r="272" spans="2:11" x14ac:dyDescent="0.25">
      <c r="B272" s="20"/>
      <c r="C272" s="20"/>
      <c r="D272" s="20"/>
      <c r="E272" s="20"/>
      <c r="F272" s="20"/>
      <c r="G272" s="20"/>
      <c r="H272" s="17" t="s">
        <v>74</v>
      </c>
      <c r="I272" s="17" t="s">
        <v>141</v>
      </c>
      <c r="J272" s="17" t="s">
        <v>136</v>
      </c>
      <c r="K272" s="20"/>
    </row>
    <row r="273" spans="2:11" x14ac:dyDescent="0.25">
      <c r="B273" s="20"/>
      <c r="C273" s="20"/>
      <c r="D273" s="20"/>
      <c r="E273" s="20"/>
      <c r="F273" s="20"/>
      <c r="G273" s="20"/>
      <c r="H273" s="17" t="s">
        <v>89</v>
      </c>
      <c r="I273" s="17" t="s">
        <v>754</v>
      </c>
      <c r="J273" s="17" t="s">
        <v>136</v>
      </c>
      <c r="K273" s="20"/>
    </row>
    <row r="274" spans="2:11" x14ac:dyDescent="0.25">
      <c r="B274" s="20"/>
      <c r="C274" s="20"/>
      <c r="D274" s="20"/>
      <c r="E274" s="20"/>
      <c r="F274" s="20"/>
      <c r="G274" s="20"/>
      <c r="H274" s="17" t="s">
        <v>75</v>
      </c>
      <c r="I274" s="17" t="s">
        <v>166</v>
      </c>
      <c r="J274" s="17" t="s">
        <v>8</v>
      </c>
      <c r="K274" s="18" t="s">
        <v>1258</v>
      </c>
    </row>
    <row r="275" spans="2:11" x14ac:dyDescent="0.25">
      <c r="B275" s="20"/>
      <c r="C275" s="20"/>
      <c r="D275" s="20" t="s">
        <v>60</v>
      </c>
      <c r="E275" s="20" t="s">
        <v>1201</v>
      </c>
      <c r="F275" s="20" t="s">
        <v>60</v>
      </c>
      <c r="G275" s="20" t="s">
        <v>1202</v>
      </c>
      <c r="H275" s="17" t="s">
        <v>73</v>
      </c>
      <c r="I275" s="17" t="s">
        <v>166</v>
      </c>
      <c r="J275" s="17" t="s">
        <v>8</v>
      </c>
      <c r="K275" s="18" t="s">
        <v>1259</v>
      </c>
    </row>
    <row r="276" spans="2:11" x14ac:dyDescent="0.25">
      <c r="B276" s="20"/>
      <c r="C276" s="20"/>
      <c r="D276" s="20" t="s">
        <v>61</v>
      </c>
      <c r="E276" s="20" t="s">
        <v>1205</v>
      </c>
      <c r="F276" s="20" t="s">
        <v>61</v>
      </c>
      <c r="G276" s="20" t="s">
        <v>1206</v>
      </c>
      <c r="H276" s="17" t="s">
        <v>73</v>
      </c>
      <c r="I276" s="17" t="s">
        <v>451</v>
      </c>
      <c r="J276" s="17" t="s">
        <v>136</v>
      </c>
      <c r="K276" s="20"/>
    </row>
    <row r="277" spans="2:11" x14ac:dyDescent="0.25">
      <c r="B277" s="20"/>
      <c r="C277" s="20"/>
      <c r="D277" s="20"/>
      <c r="E277" s="20"/>
      <c r="F277" s="20"/>
      <c r="G277" s="20"/>
      <c r="H277" s="17" t="s">
        <v>80</v>
      </c>
      <c r="I277" s="17" t="s">
        <v>754</v>
      </c>
      <c r="J277" s="17" t="s">
        <v>8</v>
      </c>
      <c r="K277" s="18" t="s">
        <v>1260</v>
      </c>
    </row>
    <row r="278" spans="2:11" x14ac:dyDescent="0.25">
      <c r="B278" s="20"/>
      <c r="C278" s="20"/>
      <c r="D278" s="20" t="s">
        <v>62</v>
      </c>
      <c r="E278" s="20" t="s">
        <v>1207</v>
      </c>
      <c r="F278" s="20" t="s">
        <v>62</v>
      </c>
      <c r="G278" s="20" t="s">
        <v>1210</v>
      </c>
      <c r="H278" s="17" t="s">
        <v>74</v>
      </c>
      <c r="I278" s="17" t="s">
        <v>426</v>
      </c>
      <c r="J278" s="17" t="s">
        <v>8</v>
      </c>
      <c r="K278" s="18" t="s">
        <v>1261</v>
      </c>
    </row>
    <row r="279" spans="2:11" x14ac:dyDescent="0.25">
      <c r="B279" s="20"/>
      <c r="C279" s="20"/>
      <c r="D279" s="20" t="s">
        <v>62</v>
      </c>
      <c r="E279" s="20" t="s">
        <v>1208</v>
      </c>
      <c r="F279" s="20" t="s">
        <v>62</v>
      </c>
      <c r="G279" s="20" t="s">
        <v>1211</v>
      </c>
      <c r="H279" s="17" t="s">
        <v>73</v>
      </c>
      <c r="I279" s="17" t="s">
        <v>639</v>
      </c>
      <c r="J279" s="17" t="s">
        <v>8</v>
      </c>
      <c r="K279" s="18" t="s">
        <v>1262</v>
      </c>
    </row>
    <row r="280" spans="2:11" x14ac:dyDescent="0.25">
      <c r="B280" s="20"/>
      <c r="C280" s="20"/>
      <c r="D280" s="20" t="s">
        <v>62</v>
      </c>
      <c r="E280" s="20" t="s">
        <v>1209</v>
      </c>
      <c r="F280" s="20" t="s">
        <v>62</v>
      </c>
      <c r="G280" s="20" t="s">
        <v>1212</v>
      </c>
      <c r="H280" s="17" t="s">
        <v>73</v>
      </c>
      <c r="I280" s="17" t="s">
        <v>201</v>
      </c>
      <c r="J280" s="17" t="s">
        <v>8</v>
      </c>
      <c r="K280" s="18" t="s">
        <v>1263</v>
      </c>
    </row>
    <row r="281" spans="2:11" x14ac:dyDescent="0.25">
      <c r="B281" s="24" t="s">
        <v>21</v>
      </c>
      <c r="C281" s="24" t="s">
        <v>50</v>
      </c>
      <c r="D281" s="20" t="s">
        <v>61</v>
      </c>
      <c r="E281" s="20" t="s">
        <v>1264</v>
      </c>
      <c r="F281" s="20" t="s">
        <v>61</v>
      </c>
      <c r="G281" s="20" t="s">
        <v>1265</v>
      </c>
      <c r="H281" s="17" t="s">
        <v>73</v>
      </c>
      <c r="I281" s="17" t="s">
        <v>439</v>
      </c>
      <c r="J281" s="17" t="s">
        <v>8</v>
      </c>
      <c r="K281" s="18" t="s">
        <v>1275</v>
      </c>
    </row>
    <row r="282" spans="2:11" x14ac:dyDescent="0.25">
      <c r="B282" s="20"/>
      <c r="C282" s="20"/>
      <c r="D282" s="20" t="s">
        <v>62</v>
      </c>
      <c r="E282" s="20" t="s">
        <v>1266</v>
      </c>
      <c r="F282" s="20" t="s">
        <v>62</v>
      </c>
      <c r="G282" s="20" t="s">
        <v>1268</v>
      </c>
      <c r="H282" s="17" t="s">
        <v>73</v>
      </c>
      <c r="I282" s="17" t="s">
        <v>734</v>
      </c>
      <c r="J282" s="17" t="s">
        <v>8</v>
      </c>
      <c r="K282" s="18" t="s">
        <v>1279</v>
      </c>
    </row>
    <row r="283" spans="2:11" x14ac:dyDescent="0.25">
      <c r="B283" s="20"/>
      <c r="C283" s="20"/>
      <c r="D283" s="20" t="s">
        <v>62</v>
      </c>
      <c r="E283" s="20" t="s">
        <v>1267</v>
      </c>
      <c r="F283" s="20" t="s">
        <v>62</v>
      </c>
      <c r="G283" s="20" t="s">
        <v>1269</v>
      </c>
      <c r="H283" s="17" t="s">
        <v>74</v>
      </c>
      <c r="I283" s="17" t="s">
        <v>449</v>
      </c>
      <c r="J283" s="17" t="s">
        <v>8</v>
      </c>
      <c r="K283" s="18" t="s">
        <v>1280</v>
      </c>
    </row>
    <row r="284" spans="2:11" x14ac:dyDescent="0.25">
      <c r="B284" s="20"/>
      <c r="C284" s="24" t="s">
        <v>51</v>
      </c>
      <c r="D284" s="20" t="s">
        <v>60</v>
      </c>
      <c r="E284" s="20" t="s">
        <v>1270</v>
      </c>
      <c r="F284" s="20" t="s">
        <v>60</v>
      </c>
      <c r="G284" s="20" t="s">
        <v>1271</v>
      </c>
      <c r="H284" s="17" t="s">
        <v>73</v>
      </c>
      <c r="I284" s="17" t="s">
        <v>447</v>
      </c>
      <c r="J284" s="17" t="s">
        <v>8</v>
      </c>
      <c r="K284" s="18" t="s">
        <v>1276</v>
      </c>
    </row>
    <row r="285" spans="2:11" x14ac:dyDescent="0.25">
      <c r="B285" s="20"/>
      <c r="C285" s="20"/>
      <c r="D285" s="20" t="s">
        <v>62</v>
      </c>
      <c r="E285" s="20" t="s">
        <v>1272</v>
      </c>
      <c r="F285" s="20" t="s">
        <v>62</v>
      </c>
      <c r="G285" s="20" t="s">
        <v>1273</v>
      </c>
      <c r="H285" s="17" t="s">
        <v>73</v>
      </c>
      <c r="I285" s="17" t="s">
        <v>626</v>
      </c>
      <c r="J285" s="17" t="s">
        <v>8</v>
      </c>
      <c r="K285" s="18" t="s">
        <v>1277</v>
      </c>
    </row>
    <row r="286" spans="2:11" x14ac:dyDescent="0.25">
      <c r="B286" s="20"/>
      <c r="C286" s="24" t="s">
        <v>53</v>
      </c>
      <c r="D286" s="20" t="s">
        <v>62</v>
      </c>
      <c r="E286" s="20" t="s">
        <v>1300</v>
      </c>
      <c r="F286" s="20" t="s">
        <v>62</v>
      </c>
      <c r="G286" s="20" t="s">
        <v>1274</v>
      </c>
      <c r="H286" s="17" t="s">
        <v>73</v>
      </c>
      <c r="I286" s="17" t="s">
        <v>734</v>
      </c>
      <c r="J286" s="17" t="s">
        <v>8</v>
      </c>
      <c r="K286" s="18" t="s">
        <v>1278</v>
      </c>
    </row>
    <row r="287" spans="2:11" x14ac:dyDescent="0.25">
      <c r="B287" s="24" t="s">
        <v>22</v>
      </c>
      <c r="C287" s="24" t="s">
        <v>55</v>
      </c>
      <c r="D287" s="20" t="s">
        <v>62</v>
      </c>
      <c r="E287" s="20" t="s">
        <v>1284</v>
      </c>
      <c r="F287" s="20" t="s">
        <v>62</v>
      </c>
      <c r="G287" s="20" t="s">
        <v>1285</v>
      </c>
      <c r="H287" s="17" t="s">
        <v>73</v>
      </c>
      <c r="I287" s="17" t="s">
        <v>201</v>
      </c>
      <c r="J287" s="17" t="s">
        <v>8</v>
      </c>
      <c r="K287" s="18" t="s">
        <v>1286</v>
      </c>
    </row>
    <row r="288" spans="2:11" x14ac:dyDescent="0.25">
      <c r="B288" s="24" t="s">
        <v>23</v>
      </c>
      <c r="C288" s="24" t="s">
        <v>56</v>
      </c>
      <c r="D288" s="20" t="s">
        <v>59</v>
      </c>
      <c r="E288" s="20" t="s">
        <v>1287</v>
      </c>
      <c r="F288" s="20" t="s">
        <v>59</v>
      </c>
      <c r="G288" s="20" t="s">
        <v>1288</v>
      </c>
      <c r="H288" s="17" t="s">
        <v>73</v>
      </c>
      <c r="I288" s="17" t="s">
        <v>231</v>
      </c>
      <c r="J288" s="17" t="s">
        <v>8</v>
      </c>
      <c r="K288" s="18" t="s">
        <v>1289</v>
      </c>
    </row>
    <row r="289" spans="2:11" x14ac:dyDescent="0.25">
      <c r="B289" s="20"/>
      <c r="C289" s="20"/>
      <c r="D289" s="20" t="s">
        <v>62</v>
      </c>
      <c r="E289" s="20" t="s">
        <v>1293</v>
      </c>
      <c r="F289" s="20" t="s">
        <v>62</v>
      </c>
      <c r="G289" s="20" t="s">
        <v>1296</v>
      </c>
      <c r="H289" s="17" t="s">
        <v>68</v>
      </c>
      <c r="I289" s="17" t="s">
        <v>1058</v>
      </c>
      <c r="J289" s="17" t="s">
        <v>8</v>
      </c>
      <c r="K289" s="18" t="s">
        <v>1295</v>
      </c>
    </row>
    <row r="290" spans="2:11" x14ac:dyDescent="0.25">
      <c r="B290" s="20"/>
      <c r="C290" s="20"/>
      <c r="D290" s="20" t="s">
        <v>62</v>
      </c>
      <c r="E290" s="20" t="s">
        <v>1294</v>
      </c>
      <c r="F290" s="20" t="s">
        <v>62</v>
      </c>
      <c r="G290" s="20" t="s">
        <v>1297</v>
      </c>
      <c r="H290" s="17" t="s">
        <v>73</v>
      </c>
      <c r="I290" s="17" t="s">
        <v>227</v>
      </c>
      <c r="J290" s="17" t="s">
        <v>8</v>
      </c>
      <c r="K290" s="18" t="s">
        <v>1298</v>
      </c>
    </row>
    <row r="291" spans="2:11" x14ac:dyDescent="0.25">
      <c r="B291" s="20"/>
      <c r="C291" s="24" t="s">
        <v>57</v>
      </c>
      <c r="D291" s="20" t="s">
        <v>61</v>
      </c>
      <c r="E291" s="20" t="s">
        <v>1290</v>
      </c>
      <c r="F291" s="20" t="s">
        <v>61</v>
      </c>
      <c r="G291" s="20" t="s">
        <v>1291</v>
      </c>
      <c r="H291" s="17" t="s">
        <v>73</v>
      </c>
      <c r="I291" s="17" t="s">
        <v>442</v>
      </c>
      <c r="J291" s="17" t="s">
        <v>8</v>
      </c>
      <c r="K291" s="18" t="s">
        <v>1292</v>
      </c>
    </row>
    <row r="1048575" spans="8:9" x14ac:dyDescent="0.25">
      <c r="H1048575" s="35"/>
      <c r="I1048575" s="36"/>
    </row>
  </sheetData>
  <phoneticPr fontId="3" type="noConversion"/>
  <hyperlinks>
    <hyperlink ref="K5" r:id="rId1" xr:uid="{01F10224-C896-4520-A97B-46B573E26CDE}"/>
    <hyperlink ref="K6" r:id="rId2" xr:uid="{47F1559D-6A98-43D0-9FDA-D8B2B3A88487}"/>
    <hyperlink ref="K7" r:id="rId3" xr:uid="{FF8AB2C4-4949-4520-98A5-21DE0DCDBCCF}"/>
    <hyperlink ref="K8" r:id="rId4" xr:uid="{E71A3A7A-B19F-4149-9369-71FDC428C31A}"/>
    <hyperlink ref="K9" r:id="rId5" xr:uid="{42214338-6E35-4041-9580-5C4AB92C406A}"/>
    <hyperlink ref="K10" r:id="rId6" xr:uid="{EE32278A-8E6B-414A-926F-4BB7B9704921}"/>
    <hyperlink ref="K11" r:id="rId7" xr:uid="{976093D8-0537-4CBF-A340-6BADEA504A0C}"/>
    <hyperlink ref="K12" r:id="rId8" xr:uid="{4D23FA64-D327-4027-90E6-4D94102877E8}"/>
    <hyperlink ref="K13" r:id="rId9" xr:uid="{088FC34E-A94C-4774-A10A-666DACEA9BAB}"/>
    <hyperlink ref="K14" r:id="rId10" xr:uid="{EA615F33-BA00-4A40-90BA-C6A5FEAB2B5F}"/>
    <hyperlink ref="K15" r:id="rId11" xr:uid="{3D1BEA55-189C-4BF4-B751-72136BC03979}"/>
    <hyperlink ref="K16" r:id="rId12" xr:uid="{F66FE6A1-7841-4EE0-8295-77AEDFD3B3A5}"/>
    <hyperlink ref="K17" r:id="rId13" xr:uid="{EDB6B7E9-1E8A-463F-A99A-1A6E03CE66D8}"/>
    <hyperlink ref="K18" r:id="rId14" xr:uid="{B44CB7F8-BE11-4B02-93BF-8D71A03AA7F6}"/>
    <hyperlink ref="K19" r:id="rId15" xr:uid="{58B60613-E374-4468-B068-14EC9F5F8947}"/>
    <hyperlink ref="K20" r:id="rId16" xr:uid="{247440CC-5EC8-49DD-92A8-DBE962DA9AD4}"/>
    <hyperlink ref="K21" r:id="rId17" xr:uid="{49DFB8DB-2338-49B0-8FA5-A1C78D723B8B}"/>
    <hyperlink ref="K22" r:id="rId18" xr:uid="{7D284ADA-B63B-4D9B-AA6C-F01F828F9051}"/>
    <hyperlink ref="K23" r:id="rId19" xr:uid="{0D419EBB-B82D-4995-B14F-3E0957041F07}"/>
    <hyperlink ref="K24" r:id="rId20" xr:uid="{F9259239-0321-4B0A-A06D-5DB5CB28619F}"/>
    <hyperlink ref="K25" r:id="rId21" xr:uid="{DF4737E4-F2E1-4E75-BD80-23AF56308995}"/>
    <hyperlink ref="K26" r:id="rId22" xr:uid="{3ED149E6-1AF8-4AD9-B38A-5AD8B7E37B66}"/>
    <hyperlink ref="K27" r:id="rId23" xr:uid="{7AFD91E5-98F3-4A30-B201-D0D5A65E45D1}"/>
    <hyperlink ref="K28" r:id="rId24" xr:uid="{8C6D80BD-1328-4484-9656-F96771AC844C}"/>
    <hyperlink ref="K29" r:id="rId25" xr:uid="{22986774-77D3-4C76-8F2C-D5904B09CAF3}"/>
    <hyperlink ref="K30" r:id="rId26" xr:uid="{36CA084A-5C14-41F8-9A26-09D36EC1C4F2}"/>
    <hyperlink ref="K31" r:id="rId27" xr:uid="{96918BDF-9D5B-4331-AB93-881279077560}"/>
    <hyperlink ref="K32" r:id="rId28" xr:uid="{38EA1306-442A-4E3D-9AA3-E4559CDD4A38}"/>
    <hyperlink ref="K34" r:id="rId29" xr:uid="{F87A7FED-19EC-41C4-A409-06E7068088E5}"/>
    <hyperlink ref="K35" r:id="rId30" xr:uid="{548C542C-A9E0-4BB9-8772-978D61C5283C}"/>
    <hyperlink ref="K36" r:id="rId31" xr:uid="{35C45D08-4272-419C-9A1F-8CD28B2D27B3}"/>
    <hyperlink ref="K37" r:id="rId32" xr:uid="{B5177ED2-E707-42B5-B987-4840D1E2FFA8}"/>
    <hyperlink ref="K38" r:id="rId33" xr:uid="{7B86E65B-5DCD-4BD8-8E9C-5E932BADB4D3}"/>
    <hyperlink ref="K40" r:id="rId34" xr:uid="{2921E139-0443-46BA-9516-8CA4AF9B5CD9}"/>
    <hyperlink ref="K41" r:id="rId35" xr:uid="{96FCF2EB-669B-4A1F-ABA6-A737F169764C}"/>
    <hyperlink ref="K42" r:id="rId36" xr:uid="{D412E8BB-9314-4CC9-AA67-EE3CE988797C}"/>
    <hyperlink ref="K43" r:id="rId37" xr:uid="{D2BD699C-3B95-4AF2-8803-6773AEC93F90}"/>
    <hyperlink ref="K44" r:id="rId38" xr:uid="{52CEC4D7-E342-4791-989C-F3F20C7B4F19}"/>
    <hyperlink ref="K45" r:id="rId39" xr:uid="{C6AE7B9F-FC1B-4E94-9A34-672E5F457F85}"/>
    <hyperlink ref="K46" r:id="rId40" xr:uid="{2CE87472-1C9D-46EC-9EC8-98B124AF0D51}"/>
    <hyperlink ref="K47" r:id="rId41" xr:uid="{0B59ADFB-DD5E-4952-B496-5B08B202B11F}"/>
    <hyperlink ref="K48" r:id="rId42" xr:uid="{B689F924-8BE3-4E68-9694-B815E455ADCC}"/>
    <hyperlink ref="K49" r:id="rId43" xr:uid="{3DCEA8BD-BB4E-4D8D-AB6E-659914965C95}"/>
    <hyperlink ref="K50" r:id="rId44" xr:uid="{541CAE25-5704-4AB0-9D59-CBF362B6758B}"/>
    <hyperlink ref="K51" r:id="rId45" xr:uid="{84A18995-6F68-49DC-8B92-4843F0571442}"/>
    <hyperlink ref="K52" r:id="rId46" xr:uid="{EF6B6050-6AAD-40E8-BE91-1ED25A2E0667}"/>
    <hyperlink ref="K53" r:id="rId47" xr:uid="{8EDC6C26-1ABF-498A-A516-218DFFD2F78A}"/>
    <hyperlink ref="K54" r:id="rId48" xr:uid="{5E643BE1-7A5C-400A-8C74-842BEB599BEE}"/>
    <hyperlink ref="K55" r:id="rId49" xr:uid="{D10E92EB-A797-4349-9E37-6A237D56DA95}"/>
    <hyperlink ref="K56" r:id="rId50" xr:uid="{D5996BDE-20D9-46E7-BDFE-9AD50E01F09C}"/>
    <hyperlink ref="K57" r:id="rId51" xr:uid="{E31B39D1-6FAA-4CBB-AF18-D038E53DE91E}"/>
    <hyperlink ref="K58" r:id="rId52" xr:uid="{730E2B19-A68D-470A-AC0A-362AB6A1DE5F}"/>
    <hyperlink ref="K59" r:id="rId53" xr:uid="{E491187D-DBE4-4C60-B024-5D8541AB4222}"/>
    <hyperlink ref="K60" r:id="rId54" xr:uid="{16DEBD1D-3580-4B0E-9BED-F674E06C0C4E}"/>
    <hyperlink ref="K61" r:id="rId55" xr:uid="{D134C934-0193-4D47-A62C-8F9A32D24578}"/>
    <hyperlink ref="K62" r:id="rId56" xr:uid="{3491EA93-CB14-45F3-8588-1890D395C226}"/>
    <hyperlink ref="K63" r:id="rId57" xr:uid="{993C5862-B87D-484C-AF03-47D24FE56DDF}"/>
    <hyperlink ref="K64" r:id="rId58" xr:uid="{0AC54609-01EB-406B-9B29-AEC47901C39D}"/>
    <hyperlink ref="K65" r:id="rId59" xr:uid="{A4E2CBDD-3648-4161-A856-21851B1D590A}"/>
    <hyperlink ref="K66" r:id="rId60" xr:uid="{8905D9F4-AC49-4A94-8BF2-90504A3B3D5F}"/>
    <hyperlink ref="K67" r:id="rId61" xr:uid="{FAAF3B0A-CC0C-4E80-ACEB-A875C10DD4A7}"/>
    <hyperlink ref="K68" r:id="rId62" xr:uid="{852449C1-1D98-4E7F-9770-A52A16D191E5}"/>
    <hyperlink ref="K69" r:id="rId63" xr:uid="{269BF921-A7BC-43D6-ADCC-ED5CD24DAAFE}"/>
    <hyperlink ref="K70" r:id="rId64" xr:uid="{F38DBB2C-C5BD-49C0-A92B-BAF8F28B8008}"/>
    <hyperlink ref="K71" r:id="rId65" xr:uid="{DF8C0C32-A2B9-4219-99AC-6B6FA57F6C35}"/>
    <hyperlink ref="K72" r:id="rId66" xr:uid="{62B68A9D-D7DD-4123-B570-C3F4744B6C09}"/>
    <hyperlink ref="K73" r:id="rId67" xr:uid="{98143DA6-0D89-4E8F-8F09-8A3377926AB4}"/>
    <hyperlink ref="K74" r:id="rId68" xr:uid="{96DC3BE6-C788-4694-849D-ECFC45682AB0}"/>
    <hyperlink ref="K75" r:id="rId69" xr:uid="{09382698-0B13-4DC4-B9E5-2843D8E05E64}"/>
    <hyperlink ref="K76" r:id="rId70" xr:uid="{6F7A8C4E-021D-4282-B2D2-95A68185F0CD}"/>
    <hyperlink ref="K77" r:id="rId71" xr:uid="{2448FC06-5950-4546-9C11-457F8C429672}"/>
    <hyperlink ref="K78" r:id="rId72" xr:uid="{C3B6B61E-1992-4F44-A55B-49E0EBEE13C5}"/>
    <hyperlink ref="K79" r:id="rId73" xr:uid="{063BB90C-C762-45D4-A684-E05DDF1FC58B}"/>
    <hyperlink ref="K90" r:id="rId74" xr:uid="{66748489-2916-4993-A6D3-2B1E9A777E4B}"/>
    <hyperlink ref="K91" r:id="rId75" xr:uid="{F165A53E-398A-48DD-A3F6-A94737740B8E}"/>
    <hyperlink ref="K92" r:id="rId76" xr:uid="{8CE9C88A-BBD1-482E-BD99-2187962CA697}"/>
    <hyperlink ref="K93" r:id="rId77" xr:uid="{CA33BFE5-1970-4E21-B52F-D55EEE0456E4}"/>
    <hyperlink ref="K94" r:id="rId78" xr:uid="{408685E3-8816-4397-BB50-114D0FF7A9F9}"/>
    <hyperlink ref="K95" r:id="rId79" xr:uid="{C02098E0-42D6-4142-ACBD-7F25B7802B7E}"/>
    <hyperlink ref="K102" r:id="rId80" xr:uid="{A17D2312-18DF-4D2F-ABA0-9B925939E195}"/>
    <hyperlink ref="K103" r:id="rId81" xr:uid="{4E55AA13-F606-4475-8EA2-73FB63C81A06}"/>
    <hyperlink ref="K104" r:id="rId82" xr:uid="{4E425C39-F07F-43CA-8AD9-672B073A3810}"/>
    <hyperlink ref="K106" r:id="rId83" xr:uid="{D2FE193E-2A60-4ED4-8FAC-762FF7019999}"/>
    <hyperlink ref="K109" r:id="rId84" xr:uid="{4A4DC8D7-5011-4E67-8019-A16980163079}"/>
    <hyperlink ref="K111" r:id="rId85" xr:uid="{CE02F265-D2FE-4BCC-BBC4-3AF7E4FF3649}"/>
    <hyperlink ref="K115" r:id="rId86" xr:uid="{20AB9538-F8AA-43E8-B1D4-67E0ACEEDDF7}"/>
    <hyperlink ref="K113" r:id="rId87" xr:uid="{D14FA4B6-8F99-4DD9-9753-96DCAFD4E1AD}"/>
    <hyperlink ref="K116" r:id="rId88" xr:uid="{54FCEA66-0A81-442F-8DDC-CEFD2C2DD4EB}"/>
    <hyperlink ref="K117" r:id="rId89" xr:uid="{F9C61EC2-1E91-48B0-AC0F-084969820EE3}"/>
    <hyperlink ref="K118" r:id="rId90" xr:uid="{83D8C02F-11A8-4156-9DCE-846C6A297965}"/>
    <hyperlink ref="K119" r:id="rId91" xr:uid="{7FA04DE0-EB62-48DC-985A-9334177A585E}"/>
    <hyperlink ref="K120" r:id="rId92" xr:uid="{BA73B357-3E05-4DF6-9E77-9A2F5CAA8A77}"/>
    <hyperlink ref="K121" r:id="rId93" xr:uid="{C2223518-5DD1-43CE-8E3D-1C6E8DBA0CF6}"/>
    <hyperlink ref="K122" r:id="rId94" xr:uid="{C03707B0-F7BE-48D5-9A11-AC92EA8CDA38}"/>
    <hyperlink ref="K123" r:id="rId95" xr:uid="{0E3C644F-704F-4EFC-82DB-ED1698169774}"/>
    <hyperlink ref="K124" r:id="rId96" xr:uid="{071D600E-4451-4A1E-8654-6978C8BD03A7}"/>
    <hyperlink ref="K125" r:id="rId97" xr:uid="{5C901DBC-5AC6-4B49-A2FD-A2FC8CF54893}"/>
    <hyperlink ref="K126" r:id="rId98" xr:uid="{EF086351-0F59-4356-BE7F-A5C422D0827C}"/>
    <hyperlink ref="K127" r:id="rId99" xr:uid="{8BF5E876-D10D-410A-A6F5-9A3B36F1D356}"/>
    <hyperlink ref="K128" r:id="rId100" xr:uid="{FF86037A-BB94-4573-BEEF-48AC48EC4D70}"/>
    <hyperlink ref="K129" r:id="rId101" xr:uid="{64AF41E3-7D53-4328-AE1B-D1C4F5DAECAB}"/>
    <hyperlink ref="K130" r:id="rId102" xr:uid="{93F7DA6F-2513-430B-92BD-3A537825C9A2}"/>
    <hyperlink ref="K131" r:id="rId103" xr:uid="{2757EE18-8E7F-4355-9118-83A7A2EF507D}"/>
    <hyperlink ref="K132" r:id="rId104" xr:uid="{53A303CE-5A6A-4140-B268-C0E04ED738B4}"/>
    <hyperlink ref="K136" r:id="rId105" xr:uid="{D00D4887-1497-489C-B5DA-AAC82F8E880B}"/>
    <hyperlink ref="K139" r:id="rId106" xr:uid="{39EA6E0C-842B-4E2B-B60D-9E1CF8B6A961}"/>
    <hyperlink ref="K141" r:id="rId107" xr:uid="{86FE602E-D923-4CD9-BAF9-5F53D81E9BF3}"/>
    <hyperlink ref="K142" r:id="rId108" xr:uid="{6C11A28E-050D-4025-BC50-7B0930A2D6F6}"/>
    <hyperlink ref="K143" r:id="rId109" xr:uid="{46B28FC3-AE14-423E-9B93-923E605C5A41}"/>
    <hyperlink ref="K144" r:id="rId110" xr:uid="{3387D348-C398-4194-9D95-8B0E0AFE75DC}"/>
    <hyperlink ref="K145" r:id="rId111" xr:uid="{DBD0C7BF-564E-4A0B-8BC8-9C8A865B2F8E}"/>
    <hyperlink ref="K146" r:id="rId112" xr:uid="{E90FFD1F-C2C0-4EB2-8A44-67E5C452A26C}"/>
    <hyperlink ref="K147" r:id="rId113" xr:uid="{03D0FD7A-1CA8-4278-9D26-ED572A9E4B15}"/>
    <hyperlink ref="K148" r:id="rId114" xr:uid="{BEE3B883-229B-4ABC-9CCF-A7971509D3FD}"/>
    <hyperlink ref="K149" r:id="rId115" xr:uid="{AEF0AC22-E6FA-41D3-A790-26335FC9E6F2}"/>
    <hyperlink ref="K150" r:id="rId116" xr:uid="{128B2240-CF92-4522-AE20-AA568DB108CA}"/>
    <hyperlink ref="K151" r:id="rId117" xr:uid="{2F0135C3-5991-4FAD-9923-B405051F2117}"/>
    <hyperlink ref="K152" r:id="rId118" xr:uid="{52BBECB2-7277-4CEF-AA63-789920D3A5A6}"/>
    <hyperlink ref="K153" r:id="rId119" xr:uid="{B7C6BB8A-2955-4953-8783-69DDD7EB8716}"/>
    <hyperlink ref="K154" r:id="rId120" xr:uid="{8B0B1991-9D11-4319-A20D-7E1592DC75C8}"/>
    <hyperlink ref="K155" r:id="rId121" xr:uid="{13282E34-2CD5-4284-B08C-D535A0C5271A}"/>
    <hyperlink ref="K156" r:id="rId122" xr:uid="{D72E7969-FBA4-47B6-9FFB-A31508D84AAF}"/>
    <hyperlink ref="K157" r:id="rId123" xr:uid="{4F86968F-F6F8-4D6D-BB7F-006EDC1C2114}"/>
    <hyperlink ref="K158" r:id="rId124" xr:uid="{BDEAC09A-4CCA-4751-A4C6-424611E2DD5E}"/>
    <hyperlink ref="K160" r:id="rId125" xr:uid="{59E3387D-1D12-40CB-8FDA-EC655367EF3C}"/>
    <hyperlink ref="K161" r:id="rId126" xr:uid="{0D0DCFA2-3B29-450D-827E-D6CF4DA978DF}"/>
    <hyperlink ref="K159" r:id="rId127" xr:uid="{E32A3A97-97F4-4007-BEFC-1EA9E2E2797F}"/>
    <hyperlink ref="K163" r:id="rId128" xr:uid="{07929CE6-36F2-488C-9198-85D7EAA3CBA9}"/>
    <hyperlink ref="K166" r:id="rId129" xr:uid="{DC82121E-3A67-4297-BA7C-D23A789D66FC}"/>
    <hyperlink ref="K165" r:id="rId130" xr:uid="{ED5D7B89-7511-4A24-A741-CD03DDE77D80}"/>
    <hyperlink ref="K173" r:id="rId131" xr:uid="{6D35DF71-FA60-4E0B-A75E-D92568A37C22}"/>
    <hyperlink ref="K174" r:id="rId132" xr:uid="{5C8F246F-0BE9-4106-82D2-3DDD48F03C92}"/>
    <hyperlink ref="K175" r:id="rId133" xr:uid="{3EF0084D-A93A-4D97-AB68-D6CA2A225C68}"/>
    <hyperlink ref="K178" r:id="rId134" xr:uid="{9D0E2553-4561-4966-8CB1-C46E67483D56}"/>
    <hyperlink ref="K179" r:id="rId135" xr:uid="{230D21F2-CF7F-4CDD-BD68-9AE22FF756C9}"/>
    <hyperlink ref="K180" r:id="rId136" xr:uid="{5C762331-55A6-4D23-8D21-09D991014D49}"/>
    <hyperlink ref="K181" r:id="rId137" xr:uid="{1CFA9B6B-F4E0-47DB-86AA-20A8814D8FC2}"/>
    <hyperlink ref="K182" r:id="rId138" xr:uid="{F4AD24D7-86CD-4E3A-A8D0-262E582AEA2C}"/>
    <hyperlink ref="K183" r:id="rId139" xr:uid="{F57F94E5-AF6F-4656-83D0-B20A2AB7B450}"/>
    <hyperlink ref="K184" r:id="rId140" xr:uid="{3DC357AD-C069-41BE-AB38-A7B0EE73F24C}"/>
    <hyperlink ref="K185" r:id="rId141" xr:uid="{44C6DD05-9C5F-4258-89B9-7471E2079990}"/>
    <hyperlink ref="K186" r:id="rId142" xr:uid="{3CF5CE8F-3163-4873-9EA3-F3916884B854}"/>
    <hyperlink ref="K187" r:id="rId143" xr:uid="{FD1E5ADF-371B-4450-B515-6E08AE5755AB}"/>
    <hyperlink ref="K188" r:id="rId144" xr:uid="{647CE21E-A045-4726-B97D-68F0D95307FA}"/>
    <hyperlink ref="K189" r:id="rId145" xr:uid="{2FAE2527-CE3C-4C64-B6BB-D64A3DC6716D}"/>
    <hyperlink ref="K190" r:id="rId146" xr:uid="{6A4F3278-3E1D-472C-9173-48687923A0E0}"/>
    <hyperlink ref="K191" r:id="rId147" xr:uid="{6FED3A07-6193-4AD7-B3F9-C208D39C0F3D}"/>
    <hyperlink ref="K192" r:id="rId148" xr:uid="{27D009CE-9BB1-40A6-BCDD-62DEB7A11088}"/>
    <hyperlink ref="K193" r:id="rId149" xr:uid="{7782C795-0605-4B62-A589-DC71F9109E4B}"/>
    <hyperlink ref="K195" r:id="rId150" xr:uid="{94614B43-80E7-4D49-BB57-41058DAC0771}"/>
    <hyperlink ref="K196" r:id="rId151" xr:uid="{6CBC71E7-010F-4415-B8B8-A44D39C2D75A}"/>
    <hyperlink ref="K198" r:id="rId152" xr:uid="{A7BD49B6-6ECB-4F25-86F2-A3CC6DEC85A4}"/>
    <hyperlink ref="K201" r:id="rId153" xr:uid="{3BC50B27-57F6-4060-A530-036BA4200C95}"/>
    <hyperlink ref="K203" r:id="rId154" xr:uid="{14E7D077-8DF5-435F-9643-DB010FC460C6}"/>
    <hyperlink ref="K204" r:id="rId155" xr:uid="{A1FF0C10-3FFF-44D5-A5AF-D616CD38B19E}"/>
    <hyperlink ref="K206" r:id="rId156" xr:uid="{65AD72F3-CDB4-4A70-8155-2A39B3DC78B5}"/>
    <hyperlink ref="K207" r:id="rId157" xr:uid="{B3D5C092-74A8-4BFF-9952-BA6D3F562B00}"/>
    <hyperlink ref="K208" r:id="rId158" xr:uid="{EE42924A-3D78-43CF-A82A-77F74330E14E}"/>
    <hyperlink ref="K209" r:id="rId159" xr:uid="{AA90965B-6087-4DBE-9AAF-6FC8ED479CDD}"/>
    <hyperlink ref="K210" r:id="rId160" xr:uid="{FE6A4EF1-B4B6-4A6C-911F-4E9ED0A58172}"/>
    <hyperlink ref="K211" r:id="rId161" xr:uid="{C93A8823-D017-4223-AEA1-B520C02FD96E}"/>
    <hyperlink ref="K213" r:id="rId162" xr:uid="{45FD14DA-9163-4E80-A71B-E7049BD910AB}"/>
    <hyperlink ref="K214" r:id="rId163" xr:uid="{0C460AAE-72F0-4CED-AB78-2425D4EBF435}"/>
    <hyperlink ref="K215" r:id="rId164" xr:uid="{2C688B47-7D35-47AB-9688-4FA9C506A018}"/>
    <hyperlink ref="K216" r:id="rId165" xr:uid="{0C10BBF2-A953-40A3-8FD3-BA0FC8D08845}"/>
    <hyperlink ref="K217" r:id="rId166" xr:uid="{EADFECD3-5DC0-4D5A-9834-3AB88D65D3DD}"/>
    <hyperlink ref="K218" r:id="rId167" xr:uid="{4D174BB8-1CDF-40F3-9B8E-E9211132300B}"/>
    <hyperlink ref="K219" r:id="rId168" xr:uid="{655F29C3-2948-4843-9316-996FD157ED16}"/>
    <hyperlink ref="K220" r:id="rId169" xr:uid="{CC55E70D-C6A2-4A0C-829D-5E86CA0158EE}"/>
    <hyperlink ref="K221" r:id="rId170" xr:uid="{C760A7CA-5AEF-4D25-B72E-8B4852064FC9}"/>
    <hyperlink ref="K222" r:id="rId171" xr:uid="{02802D02-0960-4C05-B2E1-98403FFCCB76}"/>
    <hyperlink ref="K223" r:id="rId172" xr:uid="{76D2B531-8F7F-4E21-A344-308D0E7F8BB9}"/>
    <hyperlink ref="K224" r:id="rId173" xr:uid="{14F1CEFD-BA9C-4F6E-9778-8415784CB16D}"/>
    <hyperlink ref="K225" r:id="rId174" xr:uid="{68C3E12B-328B-45C5-96E4-29FB88395942}"/>
    <hyperlink ref="K226" r:id="rId175" xr:uid="{5FE6BD2D-EC6B-47F7-BE12-178CBAB36965}"/>
    <hyperlink ref="K227" r:id="rId176" xr:uid="{649AB1B7-1764-41C5-811F-4C723D78CFAA}"/>
    <hyperlink ref="K228" r:id="rId177" xr:uid="{0A29E649-134E-4097-BE82-00AD5C043B82}"/>
    <hyperlink ref="K230" r:id="rId178" xr:uid="{9A8A7063-56D1-4E59-B977-3761DECDE669}"/>
    <hyperlink ref="K231" r:id="rId179" xr:uid="{5138AF29-5BDB-475E-B6D9-37495EA8C5B1}"/>
    <hyperlink ref="K232" r:id="rId180" xr:uid="{E2C32293-C77B-498D-8129-7C8A9B1DFA5D}"/>
    <hyperlink ref="K233" r:id="rId181" xr:uid="{8365B722-2CF5-4ECB-B4D5-1EAE116A94D7}"/>
    <hyperlink ref="K234" r:id="rId182" xr:uid="{1F1E4430-01BF-4FA8-A6A2-2266E07156C7}"/>
    <hyperlink ref="K235" r:id="rId183" xr:uid="{E53AA971-DA13-4487-8010-0F9211C9675B}"/>
    <hyperlink ref="K236" r:id="rId184" xr:uid="{E4199817-75A1-4CB8-88ED-83522821AA90}"/>
    <hyperlink ref="K237" r:id="rId185" xr:uid="{CD96163A-FD05-4DB1-A6EC-3FAB704956DB}"/>
    <hyperlink ref="K238" r:id="rId186" xr:uid="{26CEACE1-4199-429F-8273-3103FB5F5DE6}"/>
    <hyperlink ref="K239" r:id="rId187" xr:uid="{EC9E75B9-02AA-4A76-9639-11849FB558AF}"/>
    <hyperlink ref="K240" r:id="rId188" xr:uid="{A9478193-CA5A-4CFC-8388-365BB7968856}"/>
    <hyperlink ref="K241" r:id="rId189" xr:uid="{4E26673E-0422-46E6-93C5-6F0ED5B4517F}"/>
    <hyperlink ref="K244" r:id="rId190" xr:uid="{F6EC6806-79D0-49D1-BF5D-EBCCB3DE2717}"/>
    <hyperlink ref="K245" r:id="rId191" xr:uid="{CE837CB1-E1AF-44ED-8087-6077BAF40142}"/>
    <hyperlink ref="K246" r:id="rId192" xr:uid="{F75BBC4C-971D-4888-BAD7-2A0DAD30C3EB}"/>
    <hyperlink ref="K247" r:id="rId193" xr:uid="{29F8E33E-E950-4149-A1E8-9C7D2FBCD186}"/>
    <hyperlink ref="K248" r:id="rId194" xr:uid="{60244CBA-C950-47C0-B6E5-6BFD520B5089}"/>
    <hyperlink ref="K249" r:id="rId195" xr:uid="{27EF4A53-A766-476B-B2AA-85EC0B5D5A82}"/>
    <hyperlink ref="K250" r:id="rId196" xr:uid="{2E2124EA-FDB1-4375-B3EB-95F3FA9D1897}"/>
    <hyperlink ref="K251" r:id="rId197" xr:uid="{FC20AE75-9BDA-44BC-9B75-23F29BED10D4}"/>
    <hyperlink ref="K252" r:id="rId198" xr:uid="{6FA208B6-6647-4CBD-BA0F-4879FBA753CB}"/>
    <hyperlink ref="K253" r:id="rId199" xr:uid="{7955D924-63E3-45DB-BBF4-C4ECA7DFD8F0}"/>
    <hyperlink ref="K254" r:id="rId200" xr:uid="{47825AE4-CA58-45E5-9630-E1FB14680908}"/>
    <hyperlink ref="K255" r:id="rId201" xr:uid="{1458F48A-934A-4983-8AF8-AC95529DC238}"/>
    <hyperlink ref="K256" r:id="rId202" xr:uid="{EEA85E50-EB76-41F8-85E3-A8E0B7FA3B35}"/>
    <hyperlink ref="K257" r:id="rId203" xr:uid="{2A397F8A-EBAE-40F0-A2BE-C635717EFBEC}"/>
    <hyperlink ref="K258" r:id="rId204" xr:uid="{394BE88D-54BB-4BFC-B78E-870A3B45A833}"/>
    <hyperlink ref="K259" r:id="rId205" xr:uid="{F20DEF47-2E8E-44E4-A2F5-7A239D5B35F8}"/>
    <hyperlink ref="K260" r:id="rId206" xr:uid="{310DC1FB-6D8A-487C-AFB2-EF2419215AF5}"/>
    <hyperlink ref="K261" r:id="rId207" xr:uid="{612731D7-9435-4BDD-ACED-2C520B6A7CEA}"/>
    <hyperlink ref="K262" r:id="rId208" xr:uid="{B2DEAC91-9D93-4BCD-8F6A-B27B5BB9BC3F}"/>
    <hyperlink ref="K263" r:id="rId209" xr:uid="{950EFEB8-EFAF-471A-946F-C6E51265A575}"/>
    <hyperlink ref="K264" r:id="rId210" xr:uid="{321E30A8-B243-472F-8B48-BA9F390F4C11}"/>
    <hyperlink ref="K265" r:id="rId211" xr:uid="{59404047-BC38-42B1-B3A0-8F49DECD1C83}"/>
    <hyperlink ref="K269" r:id="rId212" xr:uid="{4A4FEE32-A8B8-4C96-AC85-13C7480A707A}"/>
    <hyperlink ref="K274" r:id="rId213" xr:uid="{659892BB-C1FA-4581-9422-B1A99F05D5C0}"/>
    <hyperlink ref="K275" r:id="rId214" xr:uid="{5CACB1DB-4BC7-4E4F-909D-E523538A01E8}"/>
    <hyperlink ref="K277" r:id="rId215" xr:uid="{E9BE809A-95A2-40CE-904E-B5F58A886328}"/>
    <hyperlink ref="K278" r:id="rId216" xr:uid="{CDDCA97A-B67B-4600-A317-9D3BB107D8BB}"/>
    <hyperlink ref="K279" r:id="rId217" xr:uid="{07744247-EF7F-400C-96C8-C827A79121A3}"/>
    <hyperlink ref="K280" r:id="rId218" xr:uid="{D0DEE660-164D-49CD-8E04-E9D2B7ACA49E}"/>
    <hyperlink ref="K281" r:id="rId219" xr:uid="{147E77C5-CA53-4913-BE7F-9286B3EA6D6D}"/>
    <hyperlink ref="K284" r:id="rId220" xr:uid="{69F62269-3A29-47C3-B1B7-2E0CA35D9635}"/>
    <hyperlink ref="K285" r:id="rId221" xr:uid="{B61225CE-3E4F-46F3-BA58-908B67C52B1D}"/>
    <hyperlink ref="K286" r:id="rId222" xr:uid="{11DD5CBC-38A6-4327-8607-F7E43AD7814E}"/>
    <hyperlink ref="K282" r:id="rId223" xr:uid="{45134DAD-3CF5-45A9-B310-58A2EA157C8E}"/>
    <hyperlink ref="K283" r:id="rId224" xr:uid="{D0910E91-A08A-4936-8A7E-01AFF16A4F9C}"/>
    <hyperlink ref="K287" r:id="rId225" xr:uid="{4CD13589-3364-49A1-8317-D770AD1ABEFF}"/>
    <hyperlink ref="K288" r:id="rId226" xr:uid="{CA6DD235-2D46-40A0-AC1E-63F114AD1DDB}"/>
    <hyperlink ref="K291" r:id="rId227" xr:uid="{35B7E7FA-D4E3-41C7-B932-34EF0C498B1E}"/>
    <hyperlink ref="K289" r:id="rId228" xr:uid="{AA7C6A44-7EFC-46D3-BE04-6C2B8F5D45B3}"/>
    <hyperlink ref="K290" r:id="rId229" xr:uid="{9F5FA5B4-E1CD-4270-A211-FED1D6D2B623}"/>
    <hyperlink ref="K229" r:id="rId230" xr:uid="{6C15B8DF-AF00-42A3-BCEE-B8C3FD16CA9E}"/>
    <hyperlink ref="K81" r:id="rId231" xr:uid="{4FE6DD03-2E78-43FD-8B46-91DC2E8B0B8B}"/>
    <hyperlink ref="K80" r:id="rId232" xr:uid="{35298BB7-FAB3-4E66-A5C3-795B7314E4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3D2130-BFD2-4B56-9632-0F57F39F812C}">
          <x14:formula1>
            <xm:f>Listas!$E$3:$E$38</xm:f>
          </x14:formula1>
          <xm:sqref>C286:C288 C10 C14 C29 C33 C2:C3 C96 C133 C159 C163 C167 C194 C212 C219 C241 C266 C284 C281 C291 C80:C82</xm:sqref>
        </x14:dataValidation>
        <x14:dataValidation type="list" allowBlank="1" showInputMessage="1" showErrorMessage="1" xr:uid="{FD737D1E-C3AC-4C94-A71D-CC41BF901280}">
          <x14:formula1>
            <xm:f>Listas!$D$3:$D$14</xm:f>
          </x14:formula1>
          <xm:sqref>B163 B219 B281 B287:B288 B2:B82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1-PET-F-05</vt:lpstr>
      <vt:lpstr>Listas</vt:lpstr>
      <vt:lpstr>Estratégicos</vt:lpstr>
      <vt:lpstr>Misionales</vt:lpstr>
      <vt:lpstr>Apoyo</vt:lpstr>
      <vt:lpstr>'1-PET-F-05'!Área_de_impresión</vt:lpstr>
      <vt:lpstr>'1-PET-F-05'!Títulos_a_imprimir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Gabriel Amarillo Castro</dc:creator>
  <cp:lastModifiedBy>Luis Gabriel Amarillo Castro</cp:lastModifiedBy>
  <cp:lastPrinted>2022-05-23T20:36:36Z</cp:lastPrinted>
  <dcterms:created xsi:type="dcterms:W3CDTF">2022-03-02T12:58:09Z</dcterms:created>
  <dcterms:modified xsi:type="dcterms:W3CDTF">2022-09-14T21:38:27Z</dcterms:modified>
</cp:coreProperties>
</file>