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75" windowHeight="8220" activeTab="0"/>
  </bookViews>
  <sheets>
    <sheet name="INFOR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<sst xmlns="http://schemas.openxmlformats.org/spreadsheetml/2006/main" count="53" uniqueCount="51">
  <si>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>Concepto</t>
  </si>
  <si>
    <t>Planeado</t>
  </si>
  <si>
    <t>Ejecutado</t>
  </si>
  <si>
    <t>% Ejecución</t>
  </si>
  <si>
    <t>Funcionamiento 2015</t>
  </si>
  <si>
    <t>SERVICIOS PROFESIONALES DE ASESORIA EN MATERIA DE RIESGOS Y SEGUROS</t>
  </si>
  <si>
    <t>SERVICIOS PROFESIONALES DE ASESORIA EN MATERIA DE EXPEDICION NORMATIVA Y CONTRATACION</t>
  </si>
  <si>
    <t xml:space="preserve">SERVICIOS PROFESIONALES DE ABOGADO PARA LA DEFENSA  ADMINISTRATIVA, JUDICIAL O EXTRAJUDICIAL. </t>
  </si>
  <si>
    <t>SERVICIOS DE CONDUCCION Y OPERATIVOS</t>
  </si>
  <si>
    <t xml:space="preserve">SERVICIOS PROFESIONALES FINANCIERO CONTABLE  </t>
  </si>
  <si>
    <t xml:space="preserve">SERVICIOS PROFESIONALES FINANCIERO CONTABLE </t>
  </si>
  <si>
    <t>SERVICIOS PROFESIONALES FINANCIERO PRESUPUESTAL</t>
  </si>
  <si>
    <t>SERVICIOS PROFESIONALES FINANCIERO TESORERIA</t>
  </si>
  <si>
    <t>SERVICIOS DE APOYO  A LA GESTION OPERATIVA DEL AREA CONTABLE</t>
  </si>
  <si>
    <t>SERVICIOS DE APOYO A LA  GESTION OPERATIVA DEL AREA CONTRACTUAL</t>
  </si>
  <si>
    <t xml:space="preserve">SERVICIOS PROFESIONALES DE DEFENSA JUDICIAL Y EXTRAJUDICIAL  </t>
  </si>
  <si>
    <t xml:space="preserve">SERVICIOS PROFESIONALES Y DE APOYO A LA GESTION OPERATIVA DEL AREA FINANCIERA </t>
  </si>
  <si>
    <t>SERVICIOS PROFESIONALES  FINANCIEROS PARA ESTUDIOS DE MERCADO, EVALUACIÓN DE PROPUESTAS Y SUPERVISIONES</t>
  </si>
  <si>
    <t>SERVICIOS PROFESIONALES DE AUDITORIA</t>
  </si>
  <si>
    <t xml:space="preserve"> SERVICIOS PROFESIONALES DE ASESORIA  EN JURISDICCIÓN COACTIVA, SENTENCIAS Y CONCILIACIONES  </t>
  </si>
  <si>
    <t>SERVICIOS PROFESIONALES DE ARQUITECTO</t>
  </si>
  <si>
    <t>SERVICIOS PROFESIONALES O DE APOYO A LA GESTION OPERATIVA  DE LA ENTIDAD</t>
  </si>
  <si>
    <t>SERVICIOS DE WEBMASTER</t>
  </si>
  <si>
    <t xml:space="preserve">SERVICIOS PROFESIONALES DE ABOGADO PARA LA LIQUIDACION DE CONTRATOS </t>
  </si>
  <si>
    <t>SERVICIOS PROFESIONALES DE ABOGADO PARA LA GESTION DISCIPLINARIA</t>
  </si>
  <si>
    <t xml:space="preserve">SERVICIOS PROFESIONALES DE ATENCIÓN AL CIUDADANO EN TEMAS FINANCIEROS </t>
  </si>
  <si>
    <t xml:space="preserve">SERVICIOS PARA LA  SELECCIÓN DE PERSONAL </t>
  </si>
  <si>
    <t>FIRMA DIGITAL</t>
  </si>
  <si>
    <t xml:space="preserve">PAPELERIA </t>
  </si>
  <si>
    <t>GASOLINA</t>
  </si>
  <si>
    <t>VIGILANCIA, SEGURIDAD Y MONITOREO</t>
  </si>
  <si>
    <t xml:space="preserve">CAFETERIA </t>
  </si>
  <si>
    <t>ASEO,  Y MANTENIMIENTO</t>
  </si>
  <si>
    <t>SUSCRIPCIONES PERIODICOS - REVISTAS</t>
  </si>
  <si>
    <t>SUSCRIPCIONES JURIDICAS</t>
  </si>
  <si>
    <t>PUBLICACION ACTOS ADMINISTRATIVOS O EDICTOS</t>
  </si>
  <si>
    <t>IMPRESOS Y COMUNICACIONES (PENDONES Y OTROS)</t>
  </si>
  <si>
    <t>SEGUROS</t>
  </si>
  <si>
    <t>ARRENDAMIENTO Y ADMON SEDE GENERAL</t>
  </si>
  <si>
    <t>PASAJES Y VIATICOS NACIONALES E INTERNACIONALES</t>
  </si>
  <si>
    <t>ADMINISTRACION GESTION DOCUMENTAL</t>
  </si>
  <si>
    <t>MENSAJERIA, CORREO CERTIFICADO Y TRANSPORTE</t>
  </si>
  <si>
    <t>SERVICIOS TI  (WEB, BACKUP CORREO)</t>
  </si>
  <si>
    <t>SERVICIO DE TELEFONIA, INTERNET Y TELEVISION</t>
  </si>
  <si>
    <t>MANTENIMIENTO DE VEHICULOS</t>
  </si>
  <si>
    <t>MANTENIMIENTOS MUEBLES</t>
  </si>
  <si>
    <t>MANTENIMIENTOS LOCATIVOS</t>
  </si>
  <si>
    <t>CAPACITACION</t>
  </si>
  <si>
    <t>BIENESTAR E INCENTIVOS</t>
  </si>
  <si>
    <t xml:space="preserve">EXAMENES MEDICOS </t>
  </si>
  <si>
    <t>RENOVACION 110 LICENCIAS  ANTIVIRUS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</si>
</sst>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3" borderId="1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left" vertical="top" wrapText="1"/>
    </xf>
    <xf numFmtId="44" fontId="2" fillId="34" borderId="12" xfId="48" applyFont="1" applyFill="1" applyBorder="1" applyAlignment="1">
      <alignment wrapText="1"/>
    </xf>
    <xf numFmtId="10" fontId="3" fillId="0" borderId="12" xfId="60" applyNumberFormat="1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10" fontId="3" fillId="0" borderId="13" xfId="6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top" wrapText="1"/>
    </xf>
    <xf numFmtId="44" fontId="2" fillId="0" borderId="12" xfId="52" applyFont="1" applyFill="1" applyBorder="1" applyAlignment="1">
      <alignment horizontal="left" vertical="center" wrapText="1"/>
    </xf>
    <xf numFmtId="0" fontId="2" fillId="0" borderId="12" xfId="56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0" fontId="2" fillId="34" borderId="12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9" fillId="33" borderId="14" xfId="0" applyFont="1" applyFill="1" applyBorder="1" applyAlignment="1">
      <alignment horizontal="left" vertical="center" wrapText="1" readingOrder="1"/>
    </xf>
    <xf numFmtId="0" fontId="39" fillId="33" borderId="15" xfId="0" applyFont="1" applyFill="1" applyBorder="1" applyAlignment="1">
      <alignment horizontal="left" vertical="center" wrapText="1" readingOrder="1"/>
    </xf>
    <xf numFmtId="0" fontId="39" fillId="33" borderId="10" xfId="0" applyFont="1" applyFill="1" applyBorder="1" applyAlignment="1">
      <alignment vertical="center" wrapText="1" readingOrder="1"/>
    </xf>
    <xf numFmtId="0" fontId="39" fillId="33" borderId="11" xfId="0" applyFont="1" applyFill="1" applyBorder="1" applyAlignment="1">
      <alignment vertical="center" wrapText="1" readingOrder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3" xfId="50"/>
    <cellStyle name="Moneda 25" xfId="51"/>
    <cellStyle name="Moneda 9" xfId="52"/>
    <cellStyle name="Neutral" xfId="53"/>
    <cellStyle name="Normal 2 2" xfId="54"/>
    <cellStyle name="Normal 2 5" xfId="55"/>
    <cellStyle name="Normal 4" xfId="56"/>
    <cellStyle name="Normal 4 2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ruiz\Downloads\PLAN%20DE%20COMPRAS%20JUNIO%20BORRADO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OP"/>
      <sheetName val="COMPROMISOS ACTUAL"/>
      <sheetName val="BORRADOR"/>
      <sheetName val="INFORME"/>
      <sheetName val="SIIF"/>
      <sheetName val="DESAGREGADO PPTO"/>
    </sheetNames>
    <sheetDataSet>
      <sheetData sheetId="2">
        <row r="3">
          <cell r="E3">
            <v>150000000</v>
          </cell>
          <cell r="F3">
            <v>139200000</v>
          </cell>
        </row>
        <row r="4">
          <cell r="E4">
            <v>150000000</v>
          </cell>
          <cell r="F4">
            <v>111534000</v>
          </cell>
        </row>
        <row r="5">
          <cell r="F5">
            <v>22435000</v>
          </cell>
        </row>
        <row r="6">
          <cell r="E6">
            <v>100000000</v>
          </cell>
          <cell r="F6">
            <v>0</v>
          </cell>
        </row>
        <row r="7">
          <cell r="E7">
            <v>32000000</v>
          </cell>
          <cell r="F7">
            <v>34790000</v>
          </cell>
        </row>
        <row r="8">
          <cell r="F8">
            <v>28322000</v>
          </cell>
        </row>
        <row r="9">
          <cell r="E9">
            <v>57500000</v>
          </cell>
          <cell r="F9">
            <v>58666666</v>
          </cell>
        </row>
        <row r="10">
          <cell r="E10">
            <v>57400000</v>
          </cell>
          <cell r="F10">
            <v>9000000</v>
          </cell>
        </row>
        <row r="11">
          <cell r="F11">
            <v>50000000</v>
          </cell>
        </row>
        <row r="12">
          <cell r="E12">
            <v>57500000</v>
          </cell>
          <cell r="F12">
            <v>55000000</v>
          </cell>
        </row>
        <row r="13">
          <cell r="E13">
            <v>55000000</v>
          </cell>
          <cell r="F13">
            <v>54833333</v>
          </cell>
        </row>
        <row r="14">
          <cell r="E14">
            <v>50000000</v>
          </cell>
          <cell r="F14">
            <v>37000000</v>
          </cell>
        </row>
        <row r="15">
          <cell r="E15">
            <v>24981800</v>
          </cell>
          <cell r="F15">
            <v>0</v>
          </cell>
        </row>
        <row r="16">
          <cell r="E16">
            <v>79818200</v>
          </cell>
          <cell r="F16">
            <v>6000000</v>
          </cell>
        </row>
        <row r="17">
          <cell r="F17">
            <v>9000000</v>
          </cell>
        </row>
        <row r="18">
          <cell r="E18">
            <v>147200000</v>
          </cell>
          <cell r="F18">
            <v>16500000</v>
          </cell>
        </row>
        <row r="19">
          <cell r="F19">
            <v>16500000</v>
          </cell>
        </row>
        <row r="20">
          <cell r="F20">
            <v>6000000</v>
          </cell>
        </row>
        <row r="21">
          <cell r="F21">
            <v>52983333</v>
          </cell>
        </row>
        <row r="22">
          <cell r="F22">
            <v>10000000</v>
          </cell>
        </row>
        <row r="23">
          <cell r="F23">
            <v>27759850</v>
          </cell>
        </row>
        <row r="24">
          <cell r="E24">
            <v>80000000</v>
          </cell>
          <cell r="F24">
            <v>0</v>
          </cell>
        </row>
        <row r="25">
          <cell r="E25">
            <v>80000000</v>
          </cell>
          <cell r="F25">
            <v>0</v>
          </cell>
        </row>
        <row r="26">
          <cell r="E26">
            <v>80000000</v>
          </cell>
          <cell r="F26">
            <v>79576326</v>
          </cell>
        </row>
        <row r="27">
          <cell r="E27">
            <v>80000000</v>
          </cell>
          <cell r="F27">
            <v>56900000</v>
          </cell>
        </row>
        <row r="28">
          <cell r="E28">
            <v>80000000</v>
          </cell>
          <cell r="F28">
            <v>79818200</v>
          </cell>
        </row>
        <row r="29">
          <cell r="E29">
            <v>100000000</v>
          </cell>
          <cell r="F29">
            <v>48132793</v>
          </cell>
        </row>
        <row r="30">
          <cell r="E30">
            <v>165000000</v>
          </cell>
          <cell r="F30">
            <v>25688880</v>
          </cell>
        </row>
        <row r="31">
          <cell r="F31">
            <v>11000000</v>
          </cell>
        </row>
        <row r="32">
          <cell r="F32">
            <v>37000000</v>
          </cell>
        </row>
        <row r="33">
          <cell r="E33">
            <v>77000000</v>
          </cell>
          <cell r="F33">
            <v>77000000</v>
          </cell>
        </row>
        <row r="34">
          <cell r="E34">
            <v>100000000</v>
          </cell>
          <cell r="F34">
            <v>0</v>
          </cell>
        </row>
        <row r="35">
          <cell r="E35">
            <v>80000000</v>
          </cell>
          <cell r="F35">
            <v>0</v>
          </cell>
        </row>
        <row r="36">
          <cell r="E36">
            <v>50000000</v>
          </cell>
          <cell r="F36">
            <v>17500000</v>
          </cell>
        </row>
        <row r="37">
          <cell r="E37">
            <v>70000000</v>
          </cell>
          <cell r="F37">
            <v>0</v>
          </cell>
        </row>
        <row r="38">
          <cell r="E38">
            <v>500000</v>
          </cell>
          <cell r="F38">
            <v>487200</v>
          </cell>
        </row>
        <row r="39">
          <cell r="E39">
            <v>16834114</v>
          </cell>
          <cell r="F39">
            <v>7984560</v>
          </cell>
        </row>
        <row r="40">
          <cell r="E40">
            <v>10000000</v>
          </cell>
          <cell r="F40">
            <v>9344160</v>
          </cell>
        </row>
        <row r="41">
          <cell r="E41">
            <v>10000000</v>
          </cell>
          <cell r="F41">
            <v>0</v>
          </cell>
        </row>
        <row r="42">
          <cell r="E42">
            <v>9714960</v>
          </cell>
          <cell r="F42">
            <v>9714960</v>
          </cell>
        </row>
        <row r="43">
          <cell r="E43">
            <v>111079320</v>
          </cell>
          <cell r="F43">
            <v>98285040</v>
          </cell>
        </row>
        <row r="44">
          <cell r="E44">
            <v>1500000</v>
          </cell>
          <cell r="F44">
            <v>0</v>
          </cell>
        </row>
        <row r="45">
          <cell r="E45">
            <v>3568000</v>
          </cell>
          <cell r="F45">
            <v>0</v>
          </cell>
        </row>
        <row r="46">
          <cell r="E46">
            <v>5000000</v>
          </cell>
          <cell r="F46">
            <v>0</v>
          </cell>
        </row>
        <row r="47">
          <cell r="E47">
            <v>50000000</v>
          </cell>
          <cell r="F47">
            <v>0</v>
          </cell>
        </row>
        <row r="48">
          <cell r="E48">
            <v>905000000</v>
          </cell>
          <cell r="F48">
            <v>450000000</v>
          </cell>
        </row>
        <row r="49">
          <cell r="E49">
            <v>1100000000</v>
          </cell>
          <cell r="F49">
            <v>264604122</v>
          </cell>
        </row>
        <row r="50">
          <cell r="F50">
            <v>18560000</v>
          </cell>
        </row>
        <row r="51">
          <cell r="F51">
            <v>401665596.4</v>
          </cell>
        </row>
        <row r="52">
          <cell r="F52">
            <v>30000000</v>
          </cell>
        </row>
        <row r="53">
          <cell r="F53">
            <v>93600000</v>
          </cell>
        </row>
        <row r="54">
          <cell r="F54">
            <v>117484313.5</v>
          </cell>
        </row>
        <row r="56">
          <cell r="E56">
            <v>597049956</v>
          </cell>
          <cell r="F56">
            <v>88418761.92</v>
          </cell>
        </row>
        <row r="57">
          <cell r="F57">
            <v>16162278.4</v>
          </cell>
        </row>
        <row r="58">
          <cell r="F58">
            <v>86071156.36</v>
          </cell>
        </row>
        <row r="59">
          <cell r="F59">
            <v>36726080</v>
          </cell>
        </row>
        <row r="60">
          <cell r="E60">
            <v>63725000</v>
          </cell>
          <cell r="F60">
            <v>43470000</v>
          </cell>
        </row>
        <row r="61">
          <cell r="F61">
            <v>33055830</v>
          </cell>
        </row>
        <row r="62">
          <cell r="E62">
            <v>252400000</v>
          </cell>
          <cell r="F62">
            <v>126179454.72</v>
          </cell>
        </row>
        <row r="63">
          <cell r="E63">
            <v>233400000</v>
          </cell>
          <cell r="F63">
            <v>117381903.36</v>
          </cell>
        </row>
        <row r="64">
          <cell r="E64">
            <v>1200000</v>
          </cell>
          <cell r="F64">
            <v>1200000</v>
          </cell>
        </row>
        <row r="65">
          <cell r="E65">
            <v>3000000</v>
          </cell>
          <cell r="F65">
            <v>0</v>
          </cell>
        </row>
        <row r="66">
          <cell r="E66">
            <v>32000000</v>
          </cell>
          <cell r="F66">
            <v>32000000</v>
          </cell>
        </row>
        <row r="67">
          <cell r="E67">
            <v>10000000</v>
          </cell>
          <cell r="F67">
            <v>0</v>
          </cell>
        </row>
        <row r="68">
          <cell r="E68">
            <v>10000000</v>
          </cell>
          <cell r="F68">
            <v>0</v>
          </cell>
        </row>
        <row r="69">
          <cell r="E69">
            <v>5000000</v>
          </cell>
          <cell r="F69">
            <v>0</v>
          </cell>
        </row>
        <row r="70">
          <cell r="E70">
            <v>6500000</v>
          </cell>
          <cell r="F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3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60.00390625" style="14" customWidth="1"/>
    <col min="2" max="2" width="18.140625" style="0" bestFit="1" customWidth="1"/>
    <col min="3" max="3" width="17.8515625" style="0" customWidth="1"/>
    <col min="4" max="4" width="10.8515625" style="15" bestFit="1" customWidth="1"/>
    <col min="5" max="5" width="19.57421875" style="0" customWidth="1"/>
  </cols>
  <sheetData>
    <row r="1" spans="1:4" ht="15">
      <c r="A1" s="16" t="s">
        <v>0</v>
      </c>
      <c r="B1" s="1" t="s">
        <v>1</v>
      </c>
      <c r="C1" s="1" t="s">
        <v>2</v>
      </c>
      <c r="D1" s="18" t="s">
        <v>3</v>
      </c>
    </row>
    <row r="2" spans="1:4" ht="21">
      <c r="A2" s="17"/>
      <c r="B2" s="2" t="s">
        <v>4</v>
      </c>
      <c r="C2" s="2">
        <v>2015</v>
      </c>
      <c r="D2" s="19"/>
    </row>
    <row r="3" spans="1:5" ht="25.5">
      <c r="A3" s="3" t="s">
        <v>5</v>
      </c>
      <c r="B3" s="4">
        <f>+'[1]BORRADOR'!E3</f>
        <v>150000000</v>
      </c>
      <c r="C3" s="4">
        <f>+'[1]BORRADOR'!F3</f>
        <v>139200000</v>
      </c>
      <c r="D3" s="5">
        <f>+C3/B3</f>
        <v>0.928</v>
      </c>
      <c r="E3" s="6"/>
    </row>
    <row r="4" spans="1:5" ht="25.5">
      <c r="A4" s="3" t="s">
        <v>6</v>
      </c>
      <c r="B4" s="4">
        <f>+'[1]BORRADOR'!E4</f>
        <v>150000000</v>
      </c>
      <c r="C4" s="4">
        <f>+'[1]BORRADOR'!F4+'[1]BORRADOR'!F5</f>
        <v>133969000</v>
      </c>
      <c r="D4" s="7">
        <f aca="true" t="shared" si="0" ref="D4:D50">+C4/B4</f>
        <v>0.8931266666666666</v>
      </c>
      <c r="E4" s="6"/>
    </row>
    <row r="5" spans="1:5" ht="25.5">
      <c r="A5" s="3" t="s">
        <v>7</v>
      </c>
      <c r="B5" s="4">
        <f>+'[1]BORRADOR'!E6</f>
        <v>100000000</v>
      </c>
      <c r="C5" s="4">
        <f>+'[1]BORRADOR'!F6</f>
        <v>0</v>
      </c>
      <c r="D5" s="5">
        <f t="shared" si="0"/>
        <v>0</v>
      </c>
      <c r="E5" s="6"/>
    </row>
    <row r="6" spans="1:5" ht="15">
      <c r="A6" s="8" t="s">
        <v>8</v>
      </c>
      <c r="B6" s="4">
        <f>+'[1]BORRADOR'!E7</f>
        <v>32000000</v>
      </c>
      <c r="C6" s="4">
        <f>+'[1]BORRADOR'!F7+'[1]BORRADOR'!F8</f>
        <v>63112000</v>
      </c>
      <c r="D6" s="5">
        <f t="shared" si="0"/>
        <v>1.97225</v>
      </c>
      <c r="E6" s="6"/>
    </row>
    <row r="7" spans="1:5" ht="15">
      <c r="A7" s="8" t="s">
        <v>9</v>
      </c>
      <c r="B7" s="4">
        <f>+'[1]BORRADOR'!E9</f>
        <v>57500000</v>
      </c>
      <c r="C7" s="4">
        <f>+'[1]BORRADOR'!F9</f>
        <v>58666666</v>
      </c>
      <c r="D7" s="5">
        <f t="shared" si="0"/>
        <v>1.0202898434782608</v>
      </c>
      <c r="E7" s="6"/>
    </row>
    <row r="8" spans="1:5" ht="15">
      <c r="A8" s="8" t="s">
        <v>10</v>
      </c>
      <c r="B8" s="4">
        <f>+'[1]BORRADOR'!E10</f>
        <v>57400000</v>
      </c>
      <c r="C8" s="4">
        <f>+'[1]BORRADOR'!F10+'[1]BORRADOR'!F11</f>
        <v>59000000</v>
      </c>
      <c r="D8" s="5">
        <f t="shared" si="0"/>
        <v>1.0278745644599303</v>
      </c>
      <c r="E8" s="6"/>
    </row>
    <row r="9" spans="1:5" ht="15">
      <c r="A9" s="8" t="s">
        <v>11</v>
      </c>
      <c r="B9" s="4">
        <f>+'[1]BORRADOR'!E12</f>
        <v>57500000</v>
      </c>
      <c r="C9" s="4">
        <f>+'[1]BORRADOR'!F12</f>
        <v>55000000</v>
      </c>
      <c r="D9" s="5">
        <f t="shared" si="0"/>
        <v>0.9565217391304348</v>
      </c>
      <c r="E9" s="6"/>
    </row>
    <row r="10" spans="1:5" ht="15">
      <c r="A10" s="8" t="s">
        <v>12</v>
      </c>
      <c r="B10" s="4">
        <f>+'[1]BORRADOR'!E13</f>
        <v>55000000</v>
      </c>
      <c r="C10" s="4">
        <f>+'[1]BORRADOR'!F13</f>
        <v>54833333</v>
      </c>
      <c r="D10" s="5">
        <f t="shared" si="0"/>
        <v>0.9969696909090909</v>
      </c>
      <c r="E10" s="6"/>
    </row>
    <row r="11" spans="1:5" ht="25.5">
      <c r="A11" s="3" t="s">
        <v>13</v>
      </c>
      <c r="B11" s="4">
        <f>+'[1]BORRADOR'!E14</f>
        <v>50000000</v>
      </c>
      <c r="C11" s="4">
        <f>+'[1]BORRADOR'!F14</f>
        <v>37000000</v>
      </c>
      <c r="D11" s="5">
        <f t="shared" si="0"/>
        <v>0.74</v>
      </c>
      <c r="E11" s="6"/>
    </row>
    <row r="12" spans="1:5" ht="25.5">
      <c r="A12" s="3" t="s">
        <v>14</v>
      </c>
      <c r="B12" s="4">
        <f>+'[1]BORRADOR'!E15</f>
        <v>24981800</v>
      </c>
      <c r="C12" s="4">
        <f>+'[1]BORRADOR'!F15</f>
        <v>0</v>
      </c>
      <c r="D12" s="5">
        <f t="shared" si="0"/>
        <v>0</v>
      </c>
      <c r="E12" s="6"/>
    </row>
    <row r="13" spans="1:5" ht="25.5">
      <c r="A13" s="8" t="s">
        <v>15</v>
      </c>
      <c r="B13" s="4">
        <f>+'[1]BORRADOR'!E16</f>
        <v>79818200</v>
      </c>
      <c r="C13" s="4">
        <f>+'[1]BORRADOR'!F16+'[1]BORRADOR'!F17</f>
        <v>15000000</v>
      </c>
      <c r="D13" s="5">
        <f t="shared" si="0"/>
        <v>0.1879270642535161</v>
      </c>
      <c r="E13" s="6"/>
    </row>
    <row r="14" spans="1:5" ht="25.5">
      <c r="A14" s="9" t="s">
        <v>16</v>
      </c>
      <c r="B14" s="4">
        <f>+'[1]BORRADOR'!E18</f>
        <v>147200000</v>
      </c>
      <c r="C14" s="4">
        <f>+'[1]BORRADOR'!F18+'[1]BORRADOR'!F19+'[1]BORRADOR'!F20+'[1]BORRADOR'!F21+'[1]BORRADOR'!F22+'[1]BORRADOR'!F23</f>
        <v>129743183</v>
      </c>
      <c r="D14" s="7">
        <f t="shared" si="0"/>
        <v>0.8814074932065218</v>
      </c>
      <c r="E14" s="6"/>
    </row>
    <row r="15" spans="1:5" ht="38.25">
      <c r="A15" s="3" t="s">
        <v>17</v>
      </c>
      <c r="B15" s="4">
        <f>+'[1]BORRADOR'!E24</f>
        <v>80000000</v>
      </c>
      <c r="C15" s="4">
        <f>+'[1]BORRADOR'!F24</f>
        <v>0</v>
      </c>
      <c r="D15" s="5">
        <f t="shared" si="0"/>
        <v>0</v>
      </c>
      <c r="E15" s="6"/>
    </row>
    <row r="16" spans="1:5" ht="38.25">
      <c r="A16" s="3" t="s">
        <v>17</v>
      </c>
      <c r="B16" s="4">
        <f>+'[1]BORRADOR'!E25</f>
        <v>80000000</v>
      </c>
      <c r="C16" s="4">
        <f>+'[1]BORRADOR'!F25</f>
        <v>0</v>
      </c>
      <c r="D16" s="5">
        <f t="shared" si="0"/>
        <v>0</v>
      </c>
      <c r="E16" s="6"/>
    </row>
    <row r="17" spans="1:5" ht="15">
      <c r="A17" s="8" t="s">
        <v>18</v>
      </c>
      <c r="B17" s="4">
        <f>+'[1]BORRADOR'!E26</f>
        <v>80000000</v>
      </c>
      <c r="C17" s="4">
        <f>+'[1]BORRADOR'!F26</f>
        <v>79576326</v>
      </c>
      <c r="D17" s="5">
        <f t="shared" si="0"/>
        <v>0.994704075</v>
      </c>
      <c r="E17" s="6"/>
    </row>
    <row r="18" spans="1:5" ht="15">
      <c r="A18" s="8" t="s">
        <v>18</v>
      </c>
      <c r="B18" s="4">
        <f>+'[1]BORRADOR'!E27</f>
        <v>80000000</v>
      </c>
      <c r="C18" s="4">
        <f>+'[1]BORRADOR'!F27</f>
        <v>56900000</v>
      </c>
      <c r="D18" s="5">
        <f t="shared" si="0"/>
        <v>0.71125</v>
      </c>
      <c r="E18" s="6"/>
    </row>
    <row r="19" spans="1:5" ht="25.5">
      <c r="A19" s="3" t="s">
        <v>19</v>
      </c>
      <c r="B19" s="4">
        <f>+'[1]BORRADOR'!E28</f>
        <v>80000000</v>
      </c>
      <c r="C19" s="4">
        <f>+'[1]BORRADOR'!F28</f>
        <v>79818200</v>
      </c>
      <c r="D19" s="5">
        <f t="shared" si="0"/>
        <v>0.9977275</v>
      </c>
      <c r="E19" s="6"/>
    </row>
    <row r="20" spans="1:5" ht="15">
      <c r="A20" s="8" t="s">
        <v>20</v>
      </c>
      <c r="B20" s="4">
        <f>+'[1]BORRADOR'!E29</f>
        <v>100000000</v>
      </c>
      <c r="C20" s="4">
        <f>+'[1]BORRADOR'!F29</f>
        <v>48132793</v>
      </c>
      <c r="D20" s="5">
        <f t="shared" si="0"/>
        <v>0.48132793</v>
      </c>
      <c r="E20" s="6"/>
    </row>
    <row r="21" spans="1:5" ht="25.5">
      <c r="A21" s="3" t="s">
        <v>21</v>
      </c>
      <c r="B21" s="4">
        <f>+'[1]BORRADOR'!E30</f>
        <v>165000000</v>
      </c>
      <c r="C21" s="4">
        <f>+'[1]BORRADOR'!F30+'[1]BORRADOR'!F31+'[1]BORRADOR'!F32</f>
        <v>73688880</v>
      </c>
      <c r="D21" s="5">
        <f t="shared" si="0"/>
        <v>0.44659927272727273</v>
      </c>
      <c r="E21" s="6"/>
    </row>
    <row r="22" spans="1:5" ht="15">
      <c r="A22" s="8" t="s">
        <v>22</v>
      </c>
      <c r="B22" s="4">
        <f>+'[1]BORRADOR'!E33</f>
        <v>77000000</v>
      </c>
      <c r="C22" s="4">
        <f>+'[1]BORRADOR'!F33</f>
        <v>77000000</v>
      </c>
      <c r="D22" s="5">
        <f t="shared" si="0"/>
        <v>1</v>
      </c>
      <c r="E22" s="6"/>
    </row>
    <row r="23" spans="1:5" ht="25.5">
      <c r="A23" s="8" t="s">
        <v>23</v>
      </c>
      <c r="B23" s="4">
        <f>+'[1]BORRADOR'!E34</f>
        <v>100000000</v>
      </c>
      <c r="C23" s="4">
        <f>+'[1]BORRADOR'!F34</f>
        <v>0</v>
      </c>
      <c r="D23" s="5">
        <f t="shared" si="0"/>
        <v>0</v>
      </c>
      <c r="E23" s="6"/>
    </row>
    <row r="24" spans="1:5" ht="25.5">
      <c r="A24" s="8" t="s">
        <v>24</v>
      </c>
      <c r="B24" s="4">
        <f>+'[1]BORRADOR'!E35</f>
        <v>80000000</v>
      </c>
      <c r="C24" s="4">
        <f>+'[1]BORRADOR'!F35</f>
        <v>0</v>
      </c>
      <c r="D24" s="5">
        <f t="shared" si="0"/>
        <v>0</v>
      </c>
      <c r="E24" s="6"/>
    </row>
    <row r="25" spans="1:5" ht="25.5">
      <c r="A25" s="8" t="s">
        <v>25</v>
      </c>
      <c r="B25" s="4">
        <f>+'[1]BORRADOR'!E36</f>
        <v>50000000</v>
      </c>
      <c r="C25" s="4">
        <f>+'[1]BORRADOR'!F36</f>
        <v>17500000</v>
      </c>
      <c r="D25" s="5">
        <f t="shared" si="0"/>
        <v>0.35</v>
      </c>
      <c r="E25" s="6"/>
    </row>
    <row r="26" spans="1:5" ht="15">
      <c r="A26" s="8" t="s">
        <v>26</v>
      </c>
      <c r="B26" s="4">
        <f>+'[1]BORRADOR'!E37</f>
        <v>70000000</v>
      </c>
      <c r="C26" s="4">
        <f>+'[1]BORRADOR'!F37</f>
        <v>0</v>
      </c>
      <c r="D26" s="5">
        <f t="shared" si="0"/>
        <v>0</v>
      </c>
      <c r="E26" s="6"/>
    </row>
    <row r="27" spans="1:5" ht="15">
      <c r="A27" s="8" t="s">
        <v>27</v>
      </c>
      <c r="B27" s="4">
        <f>+'[1]BORRADOR'!E38</f>
        <v>500000</v>
      </c>
      <c r="C27" s="4">
        <f>+'[1]BORRADOR'!F38</f>
        <v>487200</v>
      </c>
      <c r="D27" s="5">
        <f t="shared" si="0"/>
        <v>0.9744</v>
      </c>
      <c r="E27" s="6"/>
    </row>
    <row r="28" spans="1:5" ht="15">
      <c r="A28" s="8" t="s">
        <v>28</v>
      </c>
      <c r="B28" s="4">
        <f>+'[1]BORRADOR'!E39</f>
        <v>16834114</v>
      </c>
      <c r="C28" s="4">
        <f>+'[1]BORRADOR'!F39</f>
        <v>7984560</v>
      </c>
      <c r="D28" s="5">
        <f t="shared" si="0"/>
        <v>0.4743083003952569</v>
      </c>
      <c r="E28" s="6"/>
    </row>
    <row r="29" spans="1:5" ht="15">
      <c r="A29" s="10" t="s">
        <v>29</v>
      </c>
      <c r="B29" s="4">
        <f>+'[1]BORRADOR'!E40</f>
        <v>10000000</v>
      </c>
      <c r="C29" s="4">
        <f>+'[1]BORRADOR'!F40</f>
        <v>9344160</v>
      </c>
      <c r="D29" s="5">
        <f t="shared" si="0"/>
        <v>0.934416</v>
      </c>
      <c r="E29" s="6"/>
    </row>
    <row r="30" spans="1:5" ht="15">
      <c r="A30" s="11" t="s">
        <v>30</v>
      </c>
      <c r="B30" s="4">
        <f>+'[1]BORRADOR'!E41</f>
        <v>10000000</v>
      </c>
      <c r="C30" s="4">
        <f>+'[1]BORRADOR'!F41</f>
        <v>0</v>
      </c>
      <c r="D30" s="5">
        <f t="shared" si="0"/>
        <v>0</v>
      </c>
      <c r="E30" s="6"/>
    </row>
    <row r="31" spans="1:5" ht="15">
      <c r="A31" s="11" t="s">
        <v>31</v>
      </c>
      <c r="B31" s="4">
        <f>+'[1]BORRADOR'!E42</f>
        <v>9714960</v>
      </c>
      <c r="C31" s="4">
        <f>+'[1]BORRADOR'!F42</f>
        <v>9714960</v>
      </c>
      <c r="D31" s="5">
        <f t="shared" si="0"/>
        <v>1</v>
      </c>
      <c r="E31" s="6"/>
    </row>
    <row r="32" spans="1:5" ht="15">
      <c r="A32" s="11" t="s">
        <v>32</v>
      </c>
      <c r="B32" s="4">
        <f>+'[1]BORRADOR'!E43</f>
        <v>111079320</v>
      </c>
      <c r="C32" s="4">
        <f>+'[1]BORRADOR'!F43</f>
        <v>98285040</v>
      </c>
      <c r="D32" s="5">
        <f t="shared" si="0"/>
        <v>0.8848185242761659</v>
      </c>
      <c r="E32" s="6"/>
    </row>
    <row r="33" spans="1:5" ht="15">
      <c r="A33" s="11" t="s">
        <v>33</v>
      </c>
      <c r="B33" s="4">
        <f>+'[1]BORRADOR'!E44</f>
        <v>1500000</v>
      </c>
      <c r="C33" s="4">
        <f>+'[1]BORRADOR'!F44</f>
        <v>0</v>
      </c>
      <c r="D33" s="5">
        <f t="shared" si="0"/>
        <v>0</v>
      </c>
      <c r="E33" s="6"/>
    </row>
    <row r="34" spans="1:5" ht="15">
      <c r="A34" s="12" t="s">
        <v>34</v>
      </c>
      <c r="B34" s="4">
        <f>+'[1]BORRADOR'!E45</f>
        <v>3568000</v>
      </c>
      <c r="C34" s="4">
        <f>+'[1]BORRADOR'!F45</f>
        <v>0</v>
      </c>
      <c r="D34" s="5">
        <f t="shared" si="0"/>
        <v>0</v>
      </c>
      <c r="E34" s="6"/>
    </row>
    <row r="35" spans="1:5" ht="15">
      <c r="A35" s="11" t="s">
        <v>35</v>
      </c>
      <c r="B35" s="4">
        <f>+'[1]BORRADOR'!E46</f>
        <v>5000000</v>
      </c>
      <c r="C35" s="4">
        <f>+'[1]BORRADOR'!F46</f>
        <v>0</v>
      </c>
      <c r="D35" s="5">
        <f t="shared" si="0"/>
        <v>0</v>
      </c>
      <c r="E35" s="6"/>
    </row>
    <row r="36" spans="1:5" ht="15">
      <c r="A36" s="11" t="s">
        <v>36</v>
      </c>
      <c r="B36" s="4">
        <f>+'[1]BORRADOR'!E47</f>
        <v>50000000</v>
      </c>
      <c r="C36" s="4">
        <f>+'[1]BORRADOR'!F47</f>
        <v>0</v>
      </c>
      <c r="D36" s="5">
        <f t="shared" si="0"/>
        <v>0</v>
      </c>
      <c r="E36" s="6"/>
    </row>
    <row r="37" spans="1:5" ht="15">
      <c r="A37" s="11" t="s">
        <v>37</v>
      </c>
      <c r="B37" s="4">
        <f>+'[1]BORRADOR'!E48</f>
        <v>905000000</v>
      </c>
      <c r="C37" s="4">
        <f>+'[1]BORRADOR'!F48</f>
        <v>450000000</v>
      </c>
      <c r="D37" s="5">
        <f t="shared" si="0"/>
        <v>0.4972375690607735</v>
      </c>
      <c r="E37" s="6"/>
    </row>
    <row r="38" spans="1:5" ht="15">
      <c r="A38" s="11" t="s">
        <v>38</v>
      </c>
      <c r="B38" s="4">
        <f>+'[1]BORRADOR'!E49</f>
        <v>1100000000</v>
      </c>
      <c r="C38" s="4">
        <f>+'[1]BORRADOR'!F49+'[1]BORRADOR'!F50+'[1]BORRADOR'!F51</f>
        <v>684829718.4</v>
      </c>
      <c r="D38" s="5">
        <f t="shared" si="0"/>
        <v>0.6225724712727273</v>
      </c>
      <c r="E38" s="6"/>
    </row>
    <row r="39" spans="1:5" ht="15">
      <c r="A39" s="11" t="s">
        <v>39</v>
      </c>
      <c r="B39" s="4">
        <v>130000000</v>
      </c>
      <c r="C39" s="4">
        <f>+'[1]BORRADOR'!F52+'[1]BORRADOR'!F53+'[1]BORRADOR'!F54+'[1]BORRADOR'!F55</f>
        <v>241084313.5</v>
      </c>
      <c r="D39" s="5">
        <f t="shared" si="0"/>
        <v>1.8544947192307693</v>
      </c>
      <c r="E39" s="6"/>
    </row>
    <row r="40" spans="1:5" ht="15">
      <c r="A40" s="11" t="s">
        <v>40</v>
      </c>
      <c r="B40" s="4">
        <f>+'[1]BORRADOR'!E56</f>
        <v>597049956</v>
      </c>
      <c r="C40" s="4">
        <f>+'[1]BORRADOR'!F56+'[1]BORRADOR'!F57+'[1]BORRADOR'!F58+'[1]BORRADOR'!F59</f>
        <v>227378276.68</v>
      </c>
      <c r="D40" s="5">
        <f t="shared" si="0"/>
        <v>0.3808362673759246</v>
      </c>
      <c r="E40" s="6"/>
    </row>
    <row r="41" spans="1:5" ht="15">
      <c r="A41" s="13" t="s">
        <v>41</v>
      </c>
      <c r="B41" s="4">
        <f>+'[1]BORRADOR'!E60</f>
        <v>63725000</v>
      </c>
      <c r="C41" s="4">
        <f>+'[1]BORRADOR'!F60+'[1]BORRADOR'!F61</f>
        <v>76525830</v>
      </c>
      <c r="D41" s="5">
        <f t="shared" si="0"/>
        <v>1.200876108277756</v>
      </c>
      <c r="E41" s="6"/>
    </row>
    <row r="42" spans="1:5" ht="15">
      <c r="A42" s="13" t="s">
        <v>42</v>
      </c>
      <c r="B42" s="4">
        <f>+'[1]BORRADOR'!E62</f>
        <v>252400000</v>
      </c>
      <c r="C42" s="4">
        <f>+'[1]BORRADOR'!F62</f>
        <v>126179454.72</v>
      </c>
      <c r="D42" s="5">
        <f t="shared" si="0"/>
        <v>0.49991860031695723</v>
      </c>
      <c r="E42" s="6"/>
    </row>
    <row r="43" spans="1:5" ht="15">
      <c r="A43" s="11" t="s">
        <v>43</v>
      </c>
      <c r="B43" s="4">
        <f>+'[1]BORRADOR'!E63</f>
        <v>233400000</v>
      </c>
      <c r="C43" s="4">
        <f>+'[1]BORRADOR'!F63</f>
        <v>117381903.36</v>
      </c>
      <c r="D43" s="5">
        <f t="shared" si="0"/>
        <v>0.5029216082262211</v>
      </c>
      <c r="E43" s="6"/>
    </row>
    <row r="44" spans="1:5" ht="15">
      <c r="A44" s="11" t="s">
        <v>44</v>
      </c>
      <c r="B44" s="4">
        <f>+'[1]BORRADOR'!E64</f>
        <v>1200000</v>
      </c>
      <c r="C44" s="4">
        <f>+'[1]BORRADOR'!F64</f>
        <v>1200000</v>
      </c>
      <c r="D44" s="5">
        <f t="shared" si="0"/>
        <v>1</v>
      </c>
      <c r="E44" s="6"/>
    </row>
    <row r="45" spans="1:5" ht="15">
      <c r="A45" s="11" t="s">
        <v>45</v>
      </c>
      <c r="B45" s="4">
        <f>+'[1]BORRADOR'!E65</f>
        <v>3000000</v>
      </c>
      <c r="C45" s="4">
        <f>+'[1]BORRADOR'!F65</f>
        <v>0</v>
      </c>
      <c r="D45" s="5">
        <f t="shared" si="0"/>
        <v>0</v>
      </c>
      <c r="E45" s="6"/>
    </row>
    <row r="46" spans="1:5" ht="15">
      <c r="A46" s="11" t="s">
        <v>46</v>
      </c>
      <c r="B46" s="4">
        <f>+'[1]BORRADOR'!E66</f>
        <v>32000000</v>
      </c>
      <c r="C46" s="4">
        <f>+'[1]BORRADOR'!F66</f>
        <v>32000000</v>
      </c>
      <c r="D46" s="5">
        <f t="shared" si="0"/>
        <v>1</v>
      </c>
      <c r="E46" s="6"/>
    </row>
    <row r="47" spans="1:5" ht="15">
      <c r="A47" s="11" t="s">
        <v>47</v>
      </c>
      <c r="B47" s="4">
        <f>+'[1]BORRADOR'!E67</f>
        <v>10000000</v>
      </c>
      <c r="C47" s="4">
        <f>+'[1]BORRADOR'!F67</f>
        <v>0</v>
      </c>
      <c r="D47" s="5">
        <f t="shared" si="0"/>
        <v>0</v>
      </c>
      <c r="E47" s="6"/>
    </row>
    <row r="48" spans="1:5" ht="15">
      <c r="A48" s="11" t="s">
        <v>48</v>
      </c>
      <c r="B48" s="4">
        <f>+'[1]BORRADOR'!E68</f>
        <v>10000000</v>
      </c>
      <c r="C48" s="4">
        <f>+'[1]BORRADOR'!F68</f>
        <v>0</v>
      </c>
      <c r="D48" s="5">
        <f t="shared" si="0"/>
        <v>0</v>
      </c>
      <c r="E48" s="6"/>
    </row>
    <row r="49" spans="1:5" ht="15">
      <c r="A49" s="11" t="s">
        <v>49</v>
      </c>
      <c r="B49" s="4">
        <f>+'[1]BORRADOR'!E69</f>
        <v>5000000</v>
      </c>
      <c r="C49" s="4">
        <f>+'[1]BORRADOR'!F69</f>
        <v>0</v>
      </c>
      <c r="D49" s="5">
        <f t="shared" si="0"/>
        <v>0</v>
      </c>
      <c r="E49" s="6"/>
    </row>
    <row r="50" spans="1:5" ht="15">
      <c r="A50" s="11" t="s">
        <v>50</v>
      </c>
      <c r="B50" s="4">
        <f>+'[1]BORRADOR'!E70</f>
        <v>6500000</v>
      </c>
      <c r="C50" s="4">
        <f>+'[1]BORRADOR'!F70</f>
        <v>0</v>
      </c>
      <c r="D50" s="5">
        <f t="shared" si="0"/>
        <v>0</v>
      </c>
      <c r="E50" s="6"/>
    </row>
    <row r="51" spans="2:3" ht="15">
      <c r="B51" s="6"/>
      <c r="C51" s="6"/>
    </row>
    <row r="53" ht="15">
      <c r="B53" s="6"/>
    </row>
  </sheetData>
  <sheetProtection/>
  <mergeCells count="2">
    <mergeCell ref="A1:A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mariaruiz</cp:lastModifiedBy>
  <cp:lastPrinted>2015-09-02T16:09:23Z</cp:lastPrinted>
  <dcterms:created xsi:type="dcterms:W3CDTF">2015-06-29T16:39:29Z</dcterms:created>
  <dcterms:modified xsi:type="dcterms:W3CDTF">2015-09-02T16:10:14Z</dcterms:modified>
  <cp:category/>
  <cp:version/>
  <cp:contentType/>
  <cp:contentStatus/>
</cp:coreProperties>
</file>