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juanalarcon\Google Drive\documentos\Plan de contratacion\PAA 2020\Formulacion 2020\"/>
    </mc:Choice>
  </mc:AlternateContent>
  <bookViews>
    <workbookView xWindow="0" yWindow="0" windowWidth="20490" windowHeight="7140" tabRatio="484" firstSheet="2" activeTab="2"/>
  </bookViews>
  <sheets>
    <sheet name="CONTRATISTAS flujo mensual" sheetId="3" state="hidden" r:id="rId1"/>
    <sheet name="SALUD" sheetId="2" state="hidden" r:id="rId2"/>
    <sheet name="PAA 2020" sheetId="1" r:id="rId3"/>
    <sheet name="PAA por sector" sheetId="4" r:id="rId4"/>
    <sheet name="Prestacion de servicios" sheetId="5" r:id="rId5"/>
  </sheets>
  <definedNames>
    <definedName name="_xlnm._FilterDatabase" localSheetId="2" hidden="1">'PAA 2020'!$A$3:$S$193</definedName>
    <definedName name="_xlnm._FilterDatabase" localSheetId="1" hidden="1">SALUD!$A$3:$AA$61</definedName>
  </definedNames>
  <calcPr calcId="152511"/>
  <pivotCaches>
    <pivotCache cacheId="21" r:id="rId6"/>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195" i="1" l="1"/>
  <c r="L195" i="1"/>
  <c r="L159" i="1"/>
  <c r="I183" i="1" l="1"/>
  <c r="R76" i="1" l="1"/>
  <c r="I76" i="1"/>
  <c r="C6" i="5" l="1"/>
  <c r="B6" i="5"/>
  <c r="R4" i="1" l="1"/>
  <c r="R5" i="1"/>
  <c r="K16" i="1"/>
  <c r="K15" i="1"/>
  <c r="N14" i="1"/>
  <c r="N13" i="1"/>
  <c r="O13" i="1" s="1"/>
  <c r="I4" i="1"/>
  <c r="I5" i="1"/>
  <c r="R168" i="1" l="1"/>
  <c r="R169" i="1"/>
  <c r="R170" i="1"/>
  <c r="R171" i="1"/>
  <c r="R172" i="1"/>
  <c r="R173" i="1"/>
  <c r="R174" i="1"/>
  <c r="R175" i="1"/>
  <c r="R176" i="1"/>
  <c r="R177" i="1"/>
  <c r="R178" i="1"/>
  <c r="R179" i="1"/>
  <c r="R180" i="1"/>
  <c r="I169" i="1"/>
  <c r="I170" i="1"/>
  <c r="I171" i="1"/>
  <c r="I172" i="1"/>
  <c r="I173" i="1"/>
  <c r="I174" i="1"/>
  <c r="I175" i="1"/>
  <c r="I176" i="1"/>
  <c r="I177" i="1"/>
  <c r="I178" i="1"/>
  <c r="I179" i="1"/>
  <c r="I180" i="1"/>
  <c r="R128" i="1"/>
  <c r="I128" i="1"/>
  <c r="R129" i="1" l="1"/>
  <c r="R130" i="1"/>
  <c r="R131" i="1"/>
  <c r="R132" i="1"/>
  <c r="R133" i="1"/>
  <c r="R134" i="1"/>
  <c r="R135" i="1"/>
  <c r="R136" i="1"/>
  <c r="R137" i="1"/>
  <c r="R138" i="1"/>
  <c r="R139" i="1"/>
  <c r="I129" i="1"/>
  <c r="I130" i="1"/>
  <c r="I131" i="1"/>
  <c r="I132" i="1"/>
  <c r="I133" i="1"/>
  <c r="I134" i="1"/>
  <c r="I135" i="1"/>
  <c r="I136" i="1"/>
  <c r="I137" i="1"/>
  <c r="I138" i="1"/>
  <c r="I139" i="1"/>
  <c r="I127" i="1" l="1"/>
  <c r="R108" i="1"/>
  <c r="R94" i="1"/>
  <c r="I94" i="1"/>
  <c r="R101" i="1"/>
  <c r="R102" i="1"/>
  <c r="R103" i="1"/>
  <c r="R104" i="1"/>
  <c r="R105" i="1"/>
  <c r="R106" i="1"/>
  <c r="R107" i="1"/>
  <c r="R109" i="1"/>
  <c r="R100" i="1"/>
  <c r="R99" i="1"/>
  <c r="R96" i="1"/>
  <c r="R97" i="1"/>
  <c r="R98" i="1"/>
  <c r="R95" i="1"/>
  <c r="I99" i="1"/>
  <c r="R92" i="1"/>
  <c r="R91" i="1"/>
  <c r="R93" i="1"/>
  <c r="I90" i="1"/>
  <c r="I91" i="1"/>
  <c r="I92" i="1"/>
  <c r="I93" i="1"/>
  <c r="I95" i="1"/>
  <c r="I96" i="1"/>
  <c r="I97" i="1"/>
  <c r="I98"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81" i="1"/>
  <c r="I182" i="1"/>
  <c r="I184" i="1"/>
  <c r="I185" i="1"/>
  <c r="I186" i="1"/>
  <c r="I187" i="1"/>
  <c r="I188" i="1"/>
  <c r="I189" i="1"/>
  <c r="I190" i="1"/>
  <c r="I191" i="1"/>
  <c r="I192" i="1"/>
  <c r="I193" i="1"/>
  <c r="R193" i="1" l="1"/>
  <c r="R192" i="1"/>
  <c r="R191" i="1"/>
  <c r="R190" i="1"/>
  <c r="R189" i="1"/>
  <c r="R188" i="1"/>
  <c r="R187" i="1"/>
  <c r="R186" i="1"/>
  <c r="R185" i="1"/>
  <c r="R184" i="1"/>
  <c r="R183" i="1"/>
  <c r="R182" i="1"/>
  <c r="R181" i="1"/>
  <c r="R167" i="1"/>
  <c r="R166" i="1"/>
  <c r="R165" i="1"/>
  <c r="R164" i="1"/>
  <c r="R163" i="1"/>
  <c r="R162" i="1"/>
  <c r="R161" i="1"/>
  <c r="R160" i="1"/>
  <c r="R159" i="1"/>
  <c r="R158" i="1"/>
  <c r="R157" i="1"/>
  <c r="R156" i="1"/>
  <c r="R155" i="1"/>
  <c r="R154" i="1"/>
  <c r="R153" i="1"/>
  <c r="R152" i="1"/>
  <c r="R151" i="1"/>
  <c r="R150" i="1"/>
  <c r="R149" i="1"/>
  <c r="R148" i="1"/>
  <c r="R147" i="1"/>
  <c r="R146" i="1"/>
  <c r="R145" i="1"/>
  <c r="R144" i="1"/>
  <c r="R143" i="1"/>
  <c r="R142" i="1"/>
  <c r="R141" i="1"/>
  <c r="R140" i="1"/>
  <c r="R127" i="1"/>
  <c r="R126" i="1"/>
  <c r="R125" i="1"/>
  <c r="R124" i="1"/>
  <c r="R123" i="1"/>
  <c r="R122" i="1"/>
  <c r="R121" i="1"/>
  <c r="R120" i="1"/>
  <c r="R119" i="1"/>
  <c r="R118" i="1"/>
  <c r="R117" i="1"/>
  <c r="R116" i="1"/>
  <c r="R115" i="1"/>
  <c r="R114" i="1"/>
  <c r="R113" i="1"/>
  <c r="R112" i="1"/>
  <c r="R111" i="1"/>
  <c r="R110" i="1"/>
  <c r="R90" i="1"/>
  <c r="R89" i="1"/>
  <c r="R88" i="1"/>
  <c r="R87" i="1"/>
  <c r="R86" i="1"/>
  <c r="R85" i="1"/>
  <c r="R84" i="1"/>
  <c r="R83" i="1"/>
  <c r="I89" i="1"/>
  <c r="I88" i="1"/>
  <c r="I87" i="1"/>
  <c r="I86" i="1"/>
  <c r="I85" i="1"/>
  <c r="I84" i="1"/>
  <c r="I83" i="1"/>
  <c r="I82" i="1"/>
  <c r="N82" i="1" l="1"/>
  <c r="N81" i="1"/>
  <c r="N80" i="1"/>
  <c r="N79" i="1"/>
  <c r="N78" i="1"/>
  <c r="N77" i="1"/>
  <c r="N71" i="1" l="1"/>
  <c r="N70" i="1"/>
  <c r="N69" i="1"/>
  <c r="N68" i="1"/>
  <c r="N67" i="1"/>
  <c r="N66" i="1"/>
  <c r="N65" i="1"/>
  <c r="N64" i="1"/>
  <c r="N63" i="1"/>
  <c r="N62" i="1"/>
  <c r="N61" i="1"/>
  <c r="N60" i="1"/>
  <c r="N59" i="1"/>
  <c r="N58" i="1"/>
  <c r="N57" i="1"/>
  <c r="N56" i="1"/>
  <c r="N55" i="1"/>
  <c r="N54" i="1"/>
  <c r="N53" i="1"/>
  <c r="N52" i="1"/>
  <c r="N51" i="1"/>
  <c r="N50" i="1"/>
  <c r="N49" i="1"/>
  <c r="N48" i="1"/>
  <c r="N47" i="1"/>
  <c r="N46" i="1"/>
  <c r="M45" i="1"/>
  <c r="N45" i="1" s="1"/>
  <c r="N44" i="1"/>
  <c r="N43" i="1"/>
  <c r="N42" i="1"/>
  <c r="N41" i="1"/>
  <c r="N40" i="1"/>
  <c r="N39" i="1"/>
  <c r="N38" i="1"/>
  <c r="R49" i="1" l="1"/>
  <c r="R50" i="1"/>
  <c r="R51" i="1"/>
  <c r="R52" i="1"/>
  <c r="I49" i="1"/>
  <c r="I50" i="1"/>
  <c r="I51" i="1"/>
  <c r="I52" i="1"/>
  <c r="R57" i="1" l="1"/>
  <c r="I57" i="1"/>
  <c r="R66" i="1" l="1"/>
  <c r="R67" i="1"/>
  <c r="R68" i="1"/>
  <c r="R69" i="1"/>
  <c r="R70" i="1"/>
  <c r="R71" i="1"/>
  <c r="R72" i="1"/>
  <c r="R73" i="1"/>
  <c r="R74" i="1"/>
  <c r="R75" i="1"/>
  <c r="R77" i="1"/>
  <c r="R78" i="1"/>
  <c r="R79" i="1"/>
  <c r="R80" i="1"/>
  <c r="R81" i="1"/>
  <c r="R82" i="1"/>
  <c r="I66" i="1"/>
  <c r="I67" i="1"/>
  <c r="I68" i="1"/>
  <c r="I69" i="1"/>
  <c r="I70" i="1"/>
  <c r="I71" i="1"/>
  <c r="I72" i="1"/>
  <c r="I73" i="1"/>
  <c r="I74" i="1"/>
  <c r="I75" i="1"/>
  <c r="I77" i="1"/>
  <c r="I78" i="1"/>
  <c r="I79" i="1"/>
  <c r="I80" i="1"/>
  <c r="I81" i="1"/>
  <c r="R61" i="1"/>
  <c r="R62" i="1"/>
  <c r="R63" i="1"/>
  <c r="R64" i="1"/>
  <c r="R65" i="1"/>
  <c r="I61" i="1"/>
  <c r="I62" i="1"/>
  <c r="I63" i="1"/>
  <c r="I64" i="1"/>
  <c r="I65" i="1"/>
  <c r="R58" i="1"/>
  <c r="R59" i="1"/>
  <c r="R60" i="1"/>
  <c r="I58" i="1"/>
  <c r="I59" i="1"/>
  <c r="I60" i="1"/>
  <c r="R35" i="1" l="1"/>
  <c r="R36" i="1"/>
  <c r="R37" i="1"/>
  <c r="R38" i="1"/>
  <c r="R39" i="1"/>
  <c r="R54"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53" i="1"/>
  <c r="I54" i="1"/>
  <c r="I55" i="1"/>
  <c r="I56" i="1"/>
  <c r="R56" i="1" l="1"/>
  <c r="R55" i="1"/>
  <c r="R53" i="1" l="1"/>
  <c r="R47" i="1"/>
  <c r="R46" i="1" l="1"/>
  <c r="R48" i="1"/>
  <c r="R42" i="1"/>
  <c r="R44" i="1"/>
  <c r="R40" i="1"/>
  <c r="R43" i="1"/>
  <c r="R45" i="1"/>
  <c r="R41" i="1" l="1"/>
  <c r="R34" i="1" l="1"/>
  <c r="R33" i="1"/>
  <c r="R32" i="1"/>
  <c r="R31" i="1"/>
  <c r="R30" i="1"/>
  <c r="R29" i="1"/>
  <c r="R28" i="1"/>
  <c r="R27" i="1"/>
  <c r="R26" i="1"/>
  <c r="R25" i="1"/>
  <c r="R24" i="1"/>
  <c r="R23" i="1"/>
  <c r="R22" i="1"/>
  <c r="R21" i="1"/>
  <c r="R20" i="1"/>
  <c r="R19" i="1"/>
  <c r="R18" i="1"/>
  <c r="R17" i="1"/>
  <c r="R16" i="1"/>
  <c r="R15" i="1"/>
  <c r="R14" i="1"/>
  <c r="R12" i="1"/>
  <c r="R11" i="1"/>
  <c r="R10" i="1"/>
  <c r="R9" i="1"/>
  <c r="R8" i="1"/>
  <c r="R7" i="1"/>
  <c r="R6" i="1"/>
  <c r="G73" i="2"/>
  <c r="H61" i="2"/>
  <c r="G61" i="2"/>
  <c r="J58" i="2"/>
  <c r="I58" i="2"/>
  <c r="P52" i="2"/>
  <c r="P51" i="2"/>
  <c r="N51" i="2"/>
  <c r="P50" i="2"/>
  <c r="N50" i="2"/>
  <c r="P49" i="2"/>
  <c r="N49" i="2"/>
  <c r="R33" i="2"/>
  <c r="Q33" i="2"/>
  <c r="P33" i="2"/>
  <c r="R32" i="2"/>
  <c r="P32" i="2"/>
  <c r="R31" i="2"/>
  <c r="P31" i="2"/>
  <c r="R30" i="2"/>
  <c r="Q30" i="2"/>
  <c r="P30" i="2"/>
  <c r="R29" i="2"/>
  <c r="P29" i="2"/>
  <c r="AA27" i="3"/>
  <c r="AA26" i="3"/>
  <c r="AA25" i="3"/>
  <c r="AA24" i="3"/>
  <c r="Z23" i="3"/>
  <c r="AO20" i="3"/>
  <c r="F18" i="3"/>
  <c r="AO16" i="3"/>
  <c r="F16" i="3"/>
  <c r="E16" i="3"/>
  <c r="AA15" i="3"/>
  <c r="F15" i="3"/>
  <c r="BA14" i="3"/>
  <c r="AO14" i="3"/>
  <c r="AM14" i="3"/>
  <c r="AH14" i="3"/>
  <c r="AA14" i="3"/>
  <c r="T14" i="3"/>
  <c r="N14" i="3"/>
  <c r="M14"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F13" i="3"/>
  <c r="AO12" i="3"/>
  <c r="AN12" i="3"/>
  <c r="AE12" i="3"/>
  <c r="AD12" i="3"/>
  <c r="AC12" i="3"/>
  <c r="AB12" i="3"/>
  <c r="AA12"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O11" i="3"/>
  <c r="N11" i="3"/>
  <c r="BA10" i="3"/>
  <c r="AZ10" i="3"/>
  <c r="AY10" i="3"/>
  <c r="AX10" i="3"/>
  <c r="AW10" i="3"/>
  <c r="AV10" i="3"/>
  <c r="AU10" i="3"/>
  <c r="AT10" i="3"/>
  <c r="AS10" i="3"/>
  <c r="AR10" i="3"/>
  <c r="AQ10" i="3"/>
  <c r="AP10" i="3"/>
  <c r="AO10" i="3"/>
  <c r="AN10" i="3"/>
  <c r="AF10" i="3"/>
  <c r="AE10" i="3"/>
  <c r="AD10" i="3"/>
  <c r="AC10" i="3"/>
  <c r="AB10" i="3"/>
  <c r="AA10" i="3"/>
  <c r="Z10" i="3"/>
  <c r="Y10" i="3"/>
  <c r="O10" i="3"/>
  <c r="N10" i="3"/>
  <c r="F10" i="3"/>
  <c r="BA9" i="3"/>
  <c r="AZ9" i="3"/>
  <c r="AY9" i="3"/>
  <c r="AX9" i="3"/>
  <c r="AW9" i="3"/>
  <c r="AV9" i="3"/>
  <c r="AU9" i="3"/>
  <c r="AS9" i="3"/>
  <c r="AR9" i="3"/>
  <c r="AQ9" i="3"/>
  <c r="AP9" i="3"/>
  <c r="AO9" i="3"/>
  <c r="AN9" i="3"/>
  <c r="AM9" i="3"/>
  <c r="AL9" i="3"/>
  <c r="AK9" i="3"/>
  <c r="AJ9" i="3"/>
  <c r="AI9" i="3"/>
  <c r="AH9" i="3"/>
  <c r="AG9" i="3"/>
  <c r="AF9" i="3"/>
  <c r="AE9" i="3"/>
  <c r="AD9" i="3"/>
  <c r="AC9" i="3"/>
  <c r="AB9" i="3"/>
  <c r="AA9" i="3"/>
  <c r="Z9" i="3"/>
  <c r="Y9" i="3"/>
  <c r="O9" i="3"/>
  <c r="N9" i="3"/>
  <c r="AU8" i="3"/>
  <c r="AT8" i="3"/>
  <c r="AS8" i="3"/>
  <c r="AR8" i="3"/>
  <c r="AQ8" i="3"/>
  <c r="AO8" i="3"/>
  <c r="AN8" i="3"/>
  <c r="AF8" i="3"/>
  <c r="AE8" i="3"/>
  <c r="AD8" i="3"/>
  <c r="AC8" i="3"/>
  <c r="AB8" i="3"/>
  <c r="AA8" i="3"/>
  <c r="Z8" i="3"/>
  <c r="Y8" i="3"/>
  <c r="O8" i="3"/>
  <c r="N8" i="3"/>
  <c r="BA7" i="3"/>
  <c r="AZ7" i="3"/>
  <c r="AY7" i="3"/>
  <c r="AX7" i="3"/>
  <c r="AW7" i="3"/>
  <c r="AV7" i="3"/>
  <c r="AU7" i="3"/>
  <c r="AT7" i="3"/>
  <c r="AS7" i="3"/>
  <c r="AR7" i="3"/>
  <c r="AQ7" i="3"/>
  <c r="AO7" i="3"/>
  <c r="AN7" i="3"/>
  <c r="AM7" i="3"/>
  <c r="AL7" i="3"/>
  <c r="AK7" i="3"/>
  <c r="AJ7" i="3"/>
  <c r="AI7" i="3"/>
  <c r="AH7" i="3"/>
  <c r="AG7" i="3"/>
  <c r="AF7" i="3"/>
  <c r="AE7" i="3"/>
  <c r="AD7" i="3"/>
  <c r="AC7" i="3"/>
  <c r="AB7" i="3"/>
  <c r="AA7" i="3"/>
  <c r="Z7" i="3"/>
  <c r="Y7" i="3"/>
  <c r="X7" i="3"/>
  <c r="W7" i="3"/>
  <c r="N7" i="3"/>
  <c r="BA6" i="3"/>
  <c r="AZ6" i="3"/>
  <c r="AY6" i="3"/>
  <c r="AX6" i="3"/>
  <c r="AW6" i="3"/>
  <c r="AV6" i="3"/>
  <c r="AU6" i="3"/>
  <c r="AT6" i="3"/>
  <c r="AS6" i="3"/>
  <c r="AR6" i="3"/>
  <c r="AQ6" i="3"/>
  <c r="AO6" i="3"/>
  <c r="AN6" i="3"/>
  <c r="AM6" i="3"/>
  <c r="AL6" i="3"/>
  <c r="AK6" i="3"/>
  <c r="AJ6" i="3"/>
  <c r="AI6" i="3"/>
  <c r="AH6" i="3"/>
  <c r="AG6" i="3"/>
  <c r="AF6" i="3"/>
  <c r="AE6" i="3"/>
  <c r="AD6" i="3"/>
  <c r="AC6" i="3"/>
  <c r="AB6" i="3"/>
  <c r="AA6" i="3"/>
  <c r="Z6" i="3"/>
  <c r="Y6" i="3"/>
  <c r="BA5" i="3"/>
  <c r="AZ5" i="3"/>
  <c r="AY5" i="3"/>
  <c r="AX5" i="3"/>
  <c r="AW5" i="3"/>
  <c r="AV5" i="3"/>
  <c r="AU5" i="3"/>
  <c r="AT5" i="3"/>
  <c r="AS5" i="3"/>
  <c r="AR5" i="3"/>
  <c r="AQ5" i="3"/>
  <c r="AP5" i="3"/>
  <c r="AO5" i="3"/>
  <c r="AN5" i="3"/>
  <c r="AM5" i="3"/>
  <c r="AL5" i="3"/>
  <c r="AK5" i="3"/>
  <c r="AJ5" i="3"/>
  <c r="AI5" i="3"/>
  <c r="AH5" i="3"/>
  <c r="AG5" i="3"/>
  <c r="AF5" i="3"/>
  <c r="AE5" i="3"/>
  <c r="AD5" i="3"/>
  <c r="AC5" i="3"/>
  <c r="AB5" i="3"/>
  <c r="AA5" i="3"/>
  <c r="Z5" i="3"/>
  <c r="Y5" i="3"/>
  <c r="O5" i="3"/>
  <c r="N5" i="3"/>
  <c r="BB4" i="3"/>
  <c r="BA4" i="3"/>
  <c r="AZ4" i="3"/>
  <c r="AY4" i="3"/>
  <c r="AX4" i="3"/>
  <c r="AW4" i="3"/>
  <c r="AV4" i="3"/>
  <c r="AU4" i="3"/>
  <c r="AT4" i="3"/>
  <c r="AS4" i="3"/>
  <c r="AR4" i="3"/>
  <c r="AQ4" i="3"/>
  <c r="AP4" i="3"/>
  <c r="AO4" i="3"/>
  <c r="AN4" i="3"/>
  <c r="AM4" i="3"/>
  <c r="AL4" i="3"/>
  <c r="AK4" i="3"/>
  <c r="AJ4" i="3"/>
  <c r="AI4" i="3"/>
  <c r="AH4" i="3"/>
  <c r="AG4" i="3"/>
  <c r="AF4" i="3"/>
  <c r="AE4" i="3"/>
  <c r="AD4" i="3"/>
  <c r="AC4" i="3"/>
  <c r="AB4" i="3"/>
  <c r="AA4" i="3"/>
  <c r="Z4" i="3"/>
  <c r="Y4" i="3"/>
  <c r="X4" i="3"/>
  <c r="O4" i="3"/>
  <c r="N4" i="3"/>
  <c r="BA3" i="3"/>
  <c r="AZ3" i="3"/>
  <c r="AY3" i="3"/>
  <c r="AX3" i="3"/>
  <c r="AW3" i="3"/>
  <c r="AV3" i="3"/>
  <c r="AU3" i="3"/>
  <c r="AT3" i="3"/>
  <c r="AS3" i="3"/>
  <c r="AR3" i="3"/>
  <c r="AQ3" i="3"/>
  <c r="AP3" i="3"/>
  <c r="AO3" i="3"/>
  <c r="AN3" i="3"/>
  <c r="AM3" i="3"/>
  <c r="AL3" i="3"/>
  <c r="AK3" i="3"/>
  <c r="AJ3" i="3"/>
  <c r="AI3" i="3"/>
  <c r="AH3" i="3"/>
  <c r="AG3" i="3"/>
  <c r="AF3" i="3"/>
  <c r="AE3" i="3"/>
  <c r="AD3" i="3"/>
  <c r="AC3" i="3"/>
  <c r="AB3" i="3"/>
  <c r="N3" i="3"/>
  <c r="R13" i="1" l="1"/>
</calcChain>
</file>

<file path=xl/comments1.xml><?xml version="1.0" encoding="utf-8"?>
<comments xmlns="http://schemas.openxmlformats.org/spreadsheetml/2006/main">
  <authors>
    <author>Usuario de Windows</author>
  </authors>
  <commentList>
    <comment ref="D10" authorId="0" shapeId="0">
      <text>
        <r>
          <rPr>
            <b/>
            <sz val="9"/>
            <color indexed="81"/>
            <rFont val="Tahoma"/>
            <family val="2"/>
          </rPr>
          <t>Usuario de Windows:</t>
        </r>
        <r>
          <rPr>
            <sz val="9"/>
            <color indexed="81"/>
            <rFont val="Tahoma"/>
            <family val="2"/>
          </rPr>
          <t xml:space="preserve">
En proceso de contratación - en evaluación.</t>
        </r>
      </text>
    </comment>
    <comment ref="D11" authorId="0" shapeId="0">
      <text>
        <r>
          <rPr>
            <b/>
            <sz val="9"/>
            <color indexed="81"/>
            <rFont val="Tahoma"/>
            <family val="2"/>
          </rPr>
          <t>Usuario de Windows:</t>
        </r>
        <r>
          <rPr>
            <sz val="9"/>
            <color indexed="81"/>
            <rFont val="Tahoma"/>
            <family val="2"/>
          </rPr>
          <t xml:space="preserve">
En proceso de contratación - en evaluación.</t>
        </r>
      </text>
    </comment>
    <comment ref="D38" authorId="0" shapeId="0">
      <text>
        <r>
          <rPr>
            <b/>
            <sz val="9"/>
            <color indexed="81"/>
            <rFont val="Tahoma"/>
            <family val="2"/>
          </rPr>
          <t>Usuario de Windows:</t>
        </r>
        <r>
          <rPr>
            <sz val="9"/>
            <color indexed="81"/>
            <rFont val="Tahoma"/>
            <family val="2"/>
          </rPr>
          <t xml:space="preserve">
la obra no se ha contratado aún. En proceso.
</t>
        </r>
      </text>
    </comment>
  </commentList>
</comments>
</file>

<file path=xl/sharedStrings.xml><?xml version="1.0" encoding="utf-8"?>
<sst xmlns="http://schemas.openxmlformats.org/spreadsheetml/2006/main" count="1508" uniqueCount="455">
  <si>
    <t>Información general del contrato</t>
  </si>
  <si>
    <t>Información del proceso precontractual</t>
  </si>
  <si>
    <t>Información financiera del contrato</t>
  </si>
  <si>
    <t>Sector</t>
  </si>
  <si>
    <t>Descripción del contrato</t>
  </si>
  <si>
    <t>Códigos UNSPSC</t>
  </si>
  <si>
    <t>Nombre Postulación</t>
  </si>
  <si>
    <t>Nombre Intervención</t>
  </si>
  <si>
    <t>Modalidad 
de 
selección</t>
  </si>
  <si>
    <t>Fecha de solicitud de contratación en Jurídica</t>
  </si>
  <si>
    <t>mes solicitud</t>
  </si>
  <si>
    <t>Fecha de Publicacion de TCC / Invitación a presentar propuesta</t>
  </si>
  <si>
    <t>Fecha de Firma del Contrato</t>
  </si>
  <si>
    <t>Aporte FA
(1)</t>
  </si>
  <si>
    <t>Aporte otra fuente
(2)</t>
  </si>
  <si>
    <t>Valor total
estimado
(3=1+2)</t>
  </si>
  <si>
    <t>Duración estimada
del contrato
(cantidad de )</t>
  </si>
  <si>
    <r>
      <t xml:space="preserve">PLAN DE ADQUISICIONES </t>
    </r>
    <r>
      <rPr>
        <b/>
        <u/>
        <sz val="9"/>
        <color theme="1"/>
        <rFont val="Arial Narrow"/>
        <family val="2"/>
      </rPr>
      <t>2019</t>
    </r>
    <r>
      <rPr>
        <b/>
        <sz val="9"/>
        <color theme="1"/>
        <rFont val="Arial Narrow"/>
        <family val="2"/>
      </rPr>
      <t xml:space="preserve"> CON RECURSOS DE INVERSIÓN</t>
    </r>
  </si>
  <si>
    <t xml:space="preserve">Responsable </t>
  </si>
  <si>
    <t>Estado Actual</t>
  </si>
  <si>
    <t>Vacio</t>
  </si>
  <si>
    <t>contrato persona natural</t>
  </si>
  <si>
    <t>sd</t>
  </si>
  <si>
    <t>Contratado SÍ/NO</t>
  </si>
  <si>
    <t>No. De contrato</t>
  </si>
  <si>
    <t>Nueva fecha propuesta para contratar</t>
  </si>
  <si>
    <t>Observaciones</t>
  </si>
  <si>
    <t>Salud</t>
  </si>
  <si>
    <t>Luis Carlos</t>
  </si>
  <si>
    <t>Para manifestación de interes</t>
  </si>
  <si>
    <t>CONSTRUCCIÓN DE LA INFRAESTRUCTURA HOSPITALARIA E.S.E. CENTRO DE SALUD NUESTRA SEÑORA DEL CARMEN EN EL MUNICIPIO DE LA TOLA - DEPARTAMENTO DE NARIÑO.</t>
  </si>
  <si>
    <t>Programa Nacional de Salud</t>
  </si>
  <si>
    <t>CENTRO DE SALUD NUESTRA SEÑORA DEL CARMEN</t>
  </si>
  <si>
    <t>Invitación cerrada</t>
  </si>
  <si>
    <t>nov</t>
  </si>
  <si>
    <t>NO</t>
  </si>
  <si>
    <t>Sandra Liliana</t>
  </si>
  <si>
    <t>Para Adjudicación</t>
  </si>
  <si>
    <t>ELABORACIÓN DE LOS DISEÑOS DETALLADOS DEFINITIVOS DE ARQUITECTURA E INGENIERÍAS Y CONSTRUCCIÓN DEL CENTRO DE SALUD DE ÚTICA, EN EL MUNICIPIO DE ÚTICA, DEPARTAMENTO DE CUNDINAMARCA.</t>
  </si>
  <si>
    <t>CENTRO DE SALUD DE UTICA</t>
  </si>
  <si>
    <t>Licitación pública</t>
  </si>
  <si>
    <t>mar</t>
  </si>
  <si>
    <r>
      <rPr>
        <b/>
        <sz val="9"/>
        <rFont val="Arial Narrow"/>
        <family val="2"/>
      </rPr>
      <t>Antiguo</t>
    </r>
    <r>
      <rPr>
        <sz val="9"/>
        <rFont val="Arial Narrow"/>
        <family val="2"/>
      </rPr>
      <t xml:space="preserve"> AJUSTE DISEÑO Y OBRA CENTRO DE SALUD DE MAJAGUAL – SUCRE   /</t>
    </r>
    <r>
      <rPr>
        <sz val="9"/>
        <color rgb="FF222222"/>
        <rFont val="Arial Narrow"/>
        <family val="2"/>
      </rPr>
      <t xml:space="preserve">  </t>
    </r>
    <r>
      <rPr>
        <b/>
        <sz val="9"/>
        <color rgb="FF222222"/>
        <rFont val="Arial Narrow"/>
        <family val="2"/>
      </rPr>
      <t xml:space="preserve"> Nuevo:</t>
    </r>
    <r>
      <rPr>
        <b/>
        <sz val="9"/>
        <color rgb="FF000000"/>
        <rFont val="Arial Narrow"/>
        <family val="2"/>
      </rPr>
      <t>ELABORACIÓN DE LOS DISEÑOS DETALLADOS DEFINITIVOS DE ARQUITECTURA E INGENIERÍAS Y CONSTRUCCIÓN DE LA E.S.E. CENTRO DE SALUD DE MAJAGUAL, EN EL MUNICIPIO DE MAJAGUAL, DEPARTAMENTO DE SUCRE.  </t>
    </r>
  </si>
  <si>
    <t>CENTRO DE SALUD DE MAJAGUAL</t>
  </si>
  <si>
    <t>INTERVENTORÍA TÉCNICA, ADMINISTRATIVA, FINANCIERA, AMBIENTAL Y SOCIAL A LA CONSTRUCCIÓN DE LA INFRAESTRUCTURA HOSPITALARIA E.S.E. CENTRO DE SALUD NUESTRA SEÑORA DEL CARMEN MUNICIPIO DE LA TOLA</t>
  </si>
  <si>
    <t>REALIZAR LA INTERVENTORIA A LA ELABORACIÓN DE LOS DISEÑOS DETALLADOS DEFINITIVOS DE ARQUITECTURA E INGENIERÍAS Y CONSTRUCCIÓN DEL CENTRO DE SALUD DE ÚTICA, EN EL MUNICIPIO DE ÚTICA, DEPARTAMENTO DE CUNDINAMARCA.</t>
  </si>
  <si>
    <t>Concurso de meritos</t>
  </si>
  <si>
    <t>jun</t>
  </si>
  <si>
    <r>
      <rPr>
        <b/>
        <sz val="9"/>
        <rFont val="Arial Narrow"/>
        <family val="2"/>
      </rPr>
      <t>Antinguo</t>
    </r>
    <r>
      <rPr>
        <sz val="9"/>
        <rFont val="Arial Narrow"/>
        <family val="2"/>
      </rPr>
      <t xml:space="preserve"> INTERVENTORÍA A DISEÑOS Y OBRA CENTRO DE SALUD DE MAJAGUAL – SUCRE /</t>
    </r>
    <r>
      <rPr>
        <b/>
        <sz val="9"/>
        <rFont val="Arial Narrow"/>
        <family val="2"/>
      </rPr>
      <t xml:space="preserve"> Nuevo INTERVENTORÍA INTEGRAL A LA ELABORACIÓN DE LOS DISEÑOS DETALLADOS DEFINITIVOS DE ARQUITECTURA E INGENIERÍAS Y CONSTRUCCIÓN DE LA E.S.E. CENTRO DE SALUD DE MAJAGUAL, EN EL MUNICIPIO DE MAJAGUAL, DEPARTAMENTO DE SUCRE.</t>
    </r>
  </si>
  <si>
    <t>Paula Caceres</t>
  </si>
  <si>
    <t>En evaluación oferta</t>
  </si>
  <si>
    <t>DOTACIÓN-HOSPITAL SANTA BARBARA DE PINTO-SANTA BÁRBARA DE PINTO-MAGDALENA</t>
  </si>
  <si>
    <t>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t>
  </si>
  <si>
    <t>HOSPITAL SANTA BARBARA DE PINTO</t>
  </si>
  <si>
    <t>Subasta Inversa</t>
  </si>
  <si>
    <t>feb</t>
  </si>
  <si>
    <t>DOTACIÓN DEL HOSPITAL SAN FRANCISCO ESE DE VILLA DE LEYVA - BOYACÁ</t>
  </si>
  <si>
    <t>HOSPITAL SAN FRANCISCO ESE</t>
  </si>
  <si>
    <t>abr</t>
  </si>
  <si>
    <t>DOTACIÓN DE LA ESE HOSPITAL SANTA CATALINA DE SENA - SUCRE</t>
  </si>
  <si>
    <t>ESE HOSPITAL SANTA CATALINA DE SENA</t>
  </si>
  <si>
    <t>DOTACIÓN DE LA  ESE CENTRO DE SALUD DE GUARANDA - SUCRE</t>
  </si>
  <si>
    <t>ESE CENTRO DE SALUD DE GUARANDA</t>
  </si>
  <si>
    <t xml:space="preserve">DOTACIÓN DE LA ESE CENTRO DE SALUD CON CAMAS VITALIO SARÁ DE SOPLAVIENTO - BOLIVAR </t>
  </si>
  <si>
    <t>ESE CENTRO DE SALUD CON CAMAS VITALIO SARÁ C</t>
  </si>
  <si>
    <t>may</t>
  </si>
  <si>
    <t>DOTACIÓN DE LA ESE HOSPITAL LOCAL DE MAHATES - BOLIVAR</t>
  </si>
  <si>
    <t>ESE HOSPITAL LOCAL DE MAHATES</t>
  </si>
  <si>
    <t>jul</t>
  </si>
  <si>
    <t>DOTACIÓN DE LA ESE HOSPITAL REGIONAL UNIDAD OPERATIVA LOCAL VOL. SAN ROQUE DE SAN CRISTÓBAL - BOLIVAR</t>
  </si>
  <si>
    <t xml:space="preserve">ESE HOSPITAL REGIONAL DE BOLIVAR U.O.L. VOL SAN ROQUE DE SAN CRISTOBAL </t>
  </si>
  <si>
    <t>ago</t>
  </si>
  <si>
    <t xml:space="preserve">DOTACIÓN DEL HOSPITAL NIVEL I DE LA VEGA-ESE SURORIENTE - </t>
  </si>
  <si>
    <t>HOSPITAL NIVEL I DE LA VEGA-ESE SURORIENTE -</t>
  </si>
  <si>
    <t>DOTACION -CENTRO DE SALUD SAUL QUIÑONES ESE - MAGUI PAYAN NARIÑO</t>
  </si>
  <si>
    <t>CENTRO DE SALUD SAUL QUIÑONES ESE</t>
  </si>
  <si>
    <t>OBRAS COMPLEMENTARIAS-ESE CENTRO DE SALUD DE GUARANDA-GUARANDA-SUCRE</t>
  </si>
  <si>
    <t>Directa</t>
  </si>
  <si>
    <t>OBRAS COMPLEMENTARIAS-HOSPITAL SAN VICENTE DE PAUL-GRAMALOTE-NORTE DE SANTANDER</t>
  </si>
  <si>
    <t>HOSPITAL SAN VICENTE DE PAUL</t>
  </si>
  <si>
    <t>Mínima Cuantía</t>
  </si>
  <si>
    <t>OBRAS COMPLEMENTARIAS-CENTRO DE SALUD SAUL QUIÑONES ESE - MAGUI PAYAN NARIÑO</t>
  </si>
  <si>
    <t>Karol</t>
  </si>
  <si>
    <t>LA CONTRATISTA SE COMPROMETE A ASESORAR Y APOYAR LAS ACTIVIDADES RELACIONADAS CON LA GESTIÓN SOCIAL DE LOS PROYECTOS DEL SECTOR SALUD, DE CONFORMIDAD CON LO ESTABLECIDO EN LOS TÉRMINOS Y CONDICIONES CONTRACTUALES Y LOS DOCUMENTOS QUE LOS CONFORMAN, LOS CUALES, JUNTO CON LA PROPUESTA DEL CONTRATISTA, FORMAN PARTE INTE-GRAL DE ESTE CONTRATO Y PREVALECEN, PARA TODOS LOS EFECTOS, SOBRE ESTA ÚLTIMA.</t>
  </si>
  <si>
    <t>826-GESTION APOYO SECTOR SALUD</t>
  </si>
  <si>
    <t>SI</t>
  </si>
  <si>
    <t>Nathaly</t>
  </si>
  <si>
    <t>PRESTAR SERVICIOS PROFESIONALES PARA EL APOYO Y ACOMPAÑAMIENTO A LA SUBGERENCIA DE PROYECTOS EN LA EJECUCIÓN, CONTROL Y SEGUIMIENTO FINANCIERO, ADMINISTRATIVO Y PRESUPUESTAL DE LOS TRAMITES PROPIOS DEL ÁREA, ASÍ COMO FACILITAR LA INTERLOCUCIÓN EN EL DESARROLLO DE LAS REUNIONES DE LOS SECTORES ADSCRITOS A LA SUBGERENCIA Y AQUELLAS QUE SE REQUIERAN CON REPRESENTANTES DE ENTIDADES, ORGANISMOS Y ORGANIZACIONES.”</t>
  </si>
  <si>
    <t>Martha V</t>
  </si>
  <si>
    <t>ASESORAR Y APOYAR LAS ACTIVIDADES RELACIONADAS CON LA PLANEACIÓN, SEGUIMIENTO Y LA GESTIÓN, ADMINISTRATIVA Y FINANCIERA DE LOS PROYECTOS DEL SECTOR SALUD PARA LA SUBGERENCIA DE PROYECTOS DEL FONDO ADAPTACIÓN</t>
  </si>
  <si>
    <t>Giselle E</t>
  </si>
  <si>
    <t xml:space="preserve">PRESTAR LOS SERVICIOS PROFESIONALES PARA APOYAR LA GESTIÓN DEL SECTOR SALUD MEDIANTE LA EJECUCIÓN DE ACTIVIDADES FINANCIERAS Y ADMINISTRATIVAS DE DICHO SECTOR. </t>
  </si>
  <si>
    <t>Lina - Reemplazo</t>
  </si>
  <si>
    <t>PRESTAR LOS SERVICIOS PROFESIONALES PARA APOYAR JURÍDICAMENTE A LA SECRETARÍA GENERAL, EN LOS TRÁMITES PRECONTRACTUALES Y CONTRACTUALES, QUE DEBE ADELANTAR EL FONDO PARA LA SUBGERENCIA DE PROYECTOS - SECTOR SALUD.</t>
  </si>
  <si>
    <t>Lina Carreño</t>
  </si>
  <si>
    <t>EL CONTRATISTA SE COMPROMETE A PRESTAR SUS SERVICIOS PROFESIONALES PARA APOYAR JURÍDICAMENTE AL SECTOR SALUD EN LOS TEMAS PUESTOS A SU CONSIDERACIÓN RELACIONADOS CON DICHO SECTOR.</t>
  </si>
  <si>
    <t>GASTOS TIQUETES - SECTOR SALUD</t>
  </si>
  <si>
    <t>826-GERENCIA GRUPO 2-GENERAL</t>
  </si>
  <si>
    <t>ene</t>
  </si>
  <si>
    <t>APOYAR LA SUPERVISIÓN, CONTROL Y SEGUIMIENTO A LOS CONVENIOS Y/O CONTRATOS QUE LE SEAN ASIGNADOS DEL SECTOR SALUD.</t>
  </si>
  <si>
    <t>sep</t>
  </si>
  <si>
    <t>APOYAR LA SUPERVISIÓN, CONTROL Y SEGUIMIENTO A LOS CONTRATOS DE DOTACION QUE LE SEAN ASIGNADOS DEL SECTOR SALUD.</t>
  </si>
  <si>
    <t>PRESTAR LOS SERVICIOS PROFESIONALES PARA APOYAR LA SUPERVISIÓN DE LOS PROYECTOS EN DESARROLLO Y ETAPA DE LIQUIDACIÓN DEL SECTOR SALUD</t>
  </si>
  <si>
    <t>OBRAS COMPLEMENTARIAS-HOSPITAL SAN FRANCISCO ESE-VILLA DE LEYVA-BOYACÁ</t>
  </si>
  <si>
    <t>299687500p</t>
  </si>
  <si>
    <t>OBRAS COMPLEMENTARIAS-CAMU CANALETE-CANALETE-CORDOBA</t>
  </si>
  <si>
    <t>CAMU CANALETE</t>
  </si>
  <si>
    <t>OBRAS COMPLEMENTARIAS-HOSPITAL SANTA BARBARA DE PINTO-SANTA BARBARA DE PINTO-MAGDALENA</t>
  </si>
  <si>
    <t>OBRAS COMPLEMENTARIAS - PUESTO DE SALUD DE UTICA CUNDINAMARCA</t>
  </si>
  <si>
    <t>DOTACION - PUESTO DE SALUD DE UTICA CUNDINAMARCA</t>
  </si>
  <si>
    <t>Invitación Cerrada</t>
  </si>
  <si>
    <t>oct</t>
  </si>
  <si>
    <t>419361878p</t>
  </si>
  <si>
    <t>AJUSTE DISEÑO Y OBRA HOSPITAL SAGRADO CORAZÓN DE JESÚS ESE - EL CHARCO NARIÑO</t>
  </si>
  <si>
    <t>HOSPITAL SAGRADO CORAZÓN DE JESÚS ESE</t>
  </si>
  <si>
    <t>12737483552p</t>
  </si>
  <si>
    <t>INTERVENTORÍA A DISEÑOS Y OBRA HOSPITAL SAGRADO CORAZÓN DE JESÚS ESE- EL CHARCO NARIÑO</t>
  </si>
  <si>
    <t>1011361875p</t>
  </si>
  <si>
    <t>PRESTAR SERVICIOS OPERATIVOS EN LA GESTIÓN ADMINISTRATIVA Y FINANCIERA PARA LA SUBGERENCIA DE PROYECTOS DEL FONDO ADAPTACIÓN</t>
  </si>
  <si>
    <t>3600000p</t>
  </si>
  <si>
    <t>EL CONSULTOR SE COMPROMETE A EJERCER ASISTENCIA TÉCNICA, PARA LA ELABORACIÓN, COOR-DINACIÓN, CONTROL, SUPERVISIÓN Y SEGUIMIENTO  DE LAS LIQUIDACIONES DE LOS CONTRATOS DEL SECTOR SALUD RELACIONADOS EN EL ANEXO No. 1,  Y DEMÁS TEMAS QUE SE LE ASIGNEN, DE CONFORMIDAD CON LOS TÉRMINOS Y CONDICIONES CONTRACTUALES Y LOS DOCUMENTOS QUE LOS CONFORMAN, LOS CUALES JUNTO CON LA PROPUESTA DEL SUPERVISOR FORMAN PARTE INTE-GRAL DEL CONTRATO</t>
  </si>
  <si>
    <t>59042556p</t>
  </si>
  <si>
    <t>EL CONSULTOR SE COMPROMETE A EJERCER ASISTENCIA TÉCNICA, PARA LA ELABORACIÓN, COOR-DINACIÓN, CONTROL, SUPERVISIÓN Y SEGUIMIENTO  DE LAS LIQUIDACIONES DE LOS CONTRATOS DEL SECTOR SALUD RELACIONADOS EN EL ANEXO No. 1,  Y DEMÁS TEMAS QUE SE LE ASIGNEN POR PARTE DEL SECTORIAL SALUD DEL FONDO ADAPTACIÓN, DE CONFORMIDAD CON LOS TÉRMINOS Y CONDICIONES CONTRACTUALES Y LOS DOCUMENTOS QUE LOS CONFORMAN, LOS CUALES JUNTO CON LA PROPUESTA DEL SUPERVISOR FORMAN PARTE INTEGRAL DEL CONTRATO.</t>
  </si>
  <si>
    <t>70260642p</t>
  </si>
  <si>
    <t>Prestar servicios profesionales para la gestión del portafolio del Fondo Adaptación</t>
  </si>
  <si>
    <t>71322727p</t>
  </si>
  <si>
    <t xml:space="preserve">EL CONSULTOR SE COMPROMETE A EJERCER ASISTENCIA TÉCNICA DE COORDINACIÓN, CONTROL, SUPERVISIÓN Y SEGUIMIENTO A PROYECTOS DEL SECTOR SALUD DEL FONDO ADAPTACIÓN, RELACIONADOS EN EL ANEXO NO.1, Y LOS DEMÁS QUE LE SEAN ASIGNADOS. </t>
  </si>
  <si>
    <t>143800113,96p</t>
  </si>
  <si>
    <t>Jinna Paola</t>
  </si>
  <si>
    <t>EL CONSULTOR SE COMPROMETE A ASESORAR TÉCNICAMENTE Y SUPERVISAR DE MANERA INTEGRAL A LOS PROYECTOS DE DOTACIÓN DE INSTITUCIONES PRESTADORAS DE SERVICIOS DE SALUD - IPS, QUE ADELANTAN EL SECTOR SALUD DEL FONDO ADAPTACIÓN Y QUE LE SEAN ASIGNADOS.</t>
  </si>
  <si>
    <t>3 DE DOCE Y UNO DE 6</t>
  </si>
  <si>
    <t xml:space="preserve">PAA INICIAL </t>
  </si>
  <si>
    <t>DESCRIPCION</t>
  </si>
  <si>
    <t>CANTIDAD</t>
  </si>
  <si>
    <t xml:space="preserve">ESTADO </t>
  </si>
  <si>
    <t>VALOR</t>
  </si>
  <si>
    <t>PROCESOS DOTACIÓN</t>
  </si>
  <si>
    <t>En evaluación</t>
  </si>
  <si>
    <t>OBRAS COMPLEMENTARIAS</t>
  </si>
  <si>
    <t>Para estructurar</t>
  </si>
  <si>
    <t>PROCESOS DISEÑO Y OBRA</t>
  </si>
  <si>
    <t>INTERVENtORIAS</t>
  </si>
  <si>
    <t>PRESTACION DE SERVICIOS</t>
  </si>
  <si>
    <t>Adjudicados:6     Pendientes:4  Se retiran:4</t>
  </si>
  <si>
    <t>Obra - Interventoria EL CHARCO</t>
  </si>
  <si>
    <t>(*) SE RETIRA</t>
  </si>
  <si>
    <t>VIAJES</t>
  </si>
  <si>
    <t>PAA AGOSTO 2019 - PROPUESTO</t>
  </si>
  <si>
    <t>2 En evaluación - 7  Para Manifestación I</t>
  </si>
  <si>
    <t>Por estructurar</t>
  </si>
  <si>
    <t>1 En evaluación - 2 Manifestación I</t>
  </si>
  <si>
    <t>INTERVENTORIAS</t>
  </si>
  <si>
    <t>PRESTACION DE SERVICIOS POR CONTRATAR</t>
  </si>
  <si>
    <t>PRESTACION DE SERVICIOS ADJUDICADOS</t>
  </si>
  <si>
    <t xml:space="preserve"> </t>
  </si>
  <si>
    <t>CARGO</t>
  </si>
  <si>
    <t>CONTRATISTA</t>
  </si>
  <si>
    <t>NUMERO CONTRATO</t>
  </si>
  <si>
    <t>FECHA INICIO</t>
  </si>
  <si>
    <t>FECHA FINAL</t>
  </si>
  <si>
    <t>TOTAL CONTRATO</t>
  </si>
  <si>
    <t>VALOR EJECUTADO</t>
  </si>
  <si>
    <t>PORCENTAJE EN DINERO EJECUTADO</t>
  </si>
  <si>
    <t>PORCENTAJE EN TIEMPO EJECUTADO</t>
  </si>
  <si>
    <t>FECHA FINAL CONTRATO SUPERVISADO</t>
  </si>
  <si>
    <t>OBSERVACIONES</t>
  </si>
  <si>
    <t>VAOR SALARIO MENSUAL 2018</t>
  </si>
  <si>
    <t>PROYECCION 2018</t>
  </si>
  <si>
    <t>´diciembre 18</t>
  </si>
  <si>
    <t>´enero 19</t>
  </si>
  <si>
    <t>´febrero 19</t>
  </si>
  <si>
    <t>´marzo 19</t>
  </si>
  <si>
    <t>´abril 19</t>
  </si>
  <si>
    <t>´mayo 19</t>
  </si>
  <si>
    <t>´junio 19</t>
  </si>
  <si>
    <t>´julio 19</t>
  </si>
  <si>
    <t>´agosto 19</t>
  </si>
  <si>
    <t>´septiembre 19</t>
  </si>
  <si>
    <t>´ octubre 19</t>
  </si>
  <si>
    <t>´noviembre 19</t>
  </si>
  <si>
    <t>´diciembre 19</t>
  </si>
  <si>
    <t>´enero 20</t>
  </si>
  <si>
    <t>´febrero 20</t>
  </si>
  <si>
    <t>´marzo 20</t>
  </si>
  <si>
    <t>´abril 20</t>
  </si>
  <si>
    <t>´mayo 20</t>
  </si>
  <si>
    <t>´junio 20</t>
  </si>
  <si>
    <t>´julio 20</t>
  </si>
  <si>
    <t>´agosto 20</t>
  </si>
  <si>
    <t>´septiembre 20</t>
  </si>
  <si>
    <t>´octubre 20</t>
  </si>
  <si>
    <t>´noviembre 20</t>
  </si>
  <si>
    <t>´diciembre 20</t>
  </si>
  <si>
    <t>PROYECCION TOTAL 2019</t>
  </si>
  <si>
    <t>PROYECCION 2020</t>
  </si>
  <si>
    <t>´enero 21</t>
  </si>
  <si>
    <t>´febrero 21</t>
  </si>
  <si>
    <t>´marzo 21</t>
  </si>
  <si>
    <t>´abril 21</t>
  </si>
  <si>
    <t>´mayo 21</t>
  </si>
  <si>
    <t>´junio 21</t>
  </si>
  <si>
    <t>´julio 21</t>
  </si>
  <si>
    <t>´agosto 21</t>
  </si>
  <si>
    <t>´septiembre 21</t>
  </si>
  <si>
    <t>´octubre 21</t>
  </si>
  <si>
    <t>´noviembre 21</t>
  </si>
  <si>
    <t>´diciembre 21</t>
  </si>
  <si>
    <t>SOCIAL</t>
  </si>
  <si>
    <t>KAROL CAMPOS</t>
  </si>
  <si>
    <t>111 DE 2019</t>
  </si>
  <si>
    <t>ASESOR FINANCIERO</t>
  </si>
  <si>
    <t>MARTHA VELANDIA</t>
  </si>
  <si>
    <t>210 DE 2019</t>
  </si>
  <si>
    <t>ABOGADA 1</t>
  </si>
  <si>
    <t>LINA CARREÑO</t>
  </si>
  <si>
    <t>NUEVO</t>
  </si>
  <si>
    <t>ABOGADO SEC GRAL.</t>
  </si>
  <si>
    <t>CESION LINA CARREÑO</t>
  </si>
  <si>
    <t>152 DE 2019</t>
  </si>
  <si>
    <t>APOYO ADMINISTRATIVO</t>
  </si>
  <si>
    <t>GISELLE GIL</t>
  </si>
  <si>
    <t>160 DE 2019</t>
  </si>
  <si>
    <t>SUPERVISOR 1</t>
  </si>
  <si>
    <t>6 meses</t>
  </si>
  <si>
    <t>Estimado. Esta en proceso de firma Interventoria cauca-valle.</t>
  </si>
  <si>
    <t>SUPERVISOR 2</t>
  </si>
  <si>
    <t>SUPERVISOR 3</t>
  </si>
  <si>
    <t>sale nuevo 1 año</t>
  </si>
  <si>
    <t>SUPERVISOR 4</t>
  </si>
  <si>
    <t>PAULA FERNANDA CACERES</t>
  </si>
  <si>
    <t>Peyco</t>
  </si>
  <si>
    <t>MEDIO</t>
  </si>
  <si>
    <t>APOYO SUPERVISIÓN</t>
  </si>
  <si>
    <t>saldo</t>
  </si>
  <si>
    <t>PROYECCION COSTOS VIAJES MES</t>
  </si>
  <si>
    <t>viáticos</t>
  </si>
  <si>
    <t>Viáticos</t>
  </si>
  <si>
    <t xml:space="preserve">  </t>
  </si>
  <si>
    <t>CDRS SOLICITADOS POR 3 MESES ADICION PSS</t>
  </si>
  <si>
    <t>total personal+ viáticos estimado a diciembre 2020</t>
  </si>
  <si>
    <t>se requiere cdr</t>
  </si>
  <si>
    <t>plazo propuesto</t>
  </si>
  <si>
    <t>lk</t>
  </si>
  <si>
    <t>jinna</t>
  </si>
  <si>
    <t>sandra liliana</t>
  </si>
  <si>
    <t>paula</t>
  </si>
  <si>
    <t>DOTACION - HOSPITAL REGIONAL DE MIRAFLORES</t>
  </si>
  <si>
    <t>HOSPITAL REGIONAL DE MIRAFLORES</t>
  </si>
  <si>
    <t>30/02/2020</t>
  </si>
  <si>
    <t>30/03/220</t>
  </si>
  <si>
    <t>Vivienda</t>
  </si>
  <si>
    <t>Prestar servicios profesionales para apoyar a la Subgerencia de Proyectos del Fondo Adaptación en los aspectos jurídicos de los diferentes asuntos de su competencia.</t>
  </si>
  <si>
    <t>Transporte</t>
  </si>
  <si>
    <t>Prestar servicios profesionales para Asesorar y apoyar integralmente en la gestión, seguimiento técnico y administrativo del sector transporte</t>
  </si>
  <si>
    <t>Programa Nacional de Atención de Sitios críticos de la red vial</t>
  </si>
  <si>
    <t>2-0001</t>
  </si>
  <si>
    <t>Prestar servicios profesionales para asesorar y apoyar la liquidación de los contratos y convenios del Sector Transporte.</t>
  </si>
  <si>
    <t>Transversal</t>
  </si>
  <si>
    <t>Tiquetes de Funcionarios Sector Transporte</t>
  </si>
  <si>
    <t>Tiquetes de Contratistas Sector Transporte</t>
  </si>
  <si>
    <t>95121625 </t>
  </si>
  <si>
    <t>Concurso de Méritos</t>
  </si>
  <si>
    <t>Acueducto y Saneamiento Básico</t>
  </si>
  <si>
    <t>Educación</t>
  </si>
  <si>
    <t>Medio Ambiente</t>
  </si>
  <si>
    <t>Reactivación Económica</t>
  </si>
  <si>
    <t>Mitigación del Riesgo</t>
  </si>
  <si>
    <t>Canal del Dique</t>
  </si>
  <si>
    <t>Gramalote</t>
  </si>
  <si>
    <t>Jarillon de Cali</t>
  </si>
  <si>
    <t>La Mojana</t>
  </si>
  <si>
    <t>Etiquetas de fila</t>
  </si>
  <si>
    <t>Total general</t>
  </si>
  <si>
    <t>Suma de Aporte FA</t>
  </si>
  <si>
    <t>prestacion de servicios</t>
  </si>
  <si>
    <t>Sectoriales</t>
  </si>
  <si>
    <t>Central de cuentas</t>
  </si>
  <si>
    <t>PSA</t>
  </si>
  <si>
    <t>Valor</t>
  </si>
  <si>
    <t>TOTAL</t>
  </si>
  <si>
    <t>Ubicación</t>
  </si>
  <si>
    <t>Número</t>
  </si>
  <si>
    <t>Selección Abreviada por Subasta Inversa</t>
  </si>
  <si>
    <t>Selección Abreviada por Acuerdo Marco</t>
  </si>
  <si>
    <t>826-GERENCIA GRUPO 2-GENERAL (CPS)</t>
  </si>
  <si>
    <t>Contratación Directa</t>
  </si>
  <si>
    <t>826-GERENCIA GRUPO 2-GENERAL(CPS)</t>
  </si>
  <si>
    <t xml:space="preserve">PRESTAR LOS SERVICIOS PROFESIONALES PARA APOYAR LA GESTIÓN DEL SECTOR SALUD MEDIANTE LA EJECUCIÓN DE  ALGUNAS ACTIVIDADES FINANCIERAS Y ADMINISTRATIVAS DE DICHO SECTOR. </t>
  </si>
  <si>
    <t xml:space="preserve">Prestar servicios profesionales para apoyar la supervisión, control y seguimiento a convenios y/o contratos del sector transporte. </t>
  </si>
  <si>
    <t>Prestar los servicios profesionales para asesorar y apoyar la gestión ambiental de los proyectos y contratos del Sector Transporte del Fondo Adaptación.</t>
  </si>
  <si>
    <t>Prestar los servicios profesionales para asesorar y apoyar las actividades relacionadas con la gestión social</t>
  </si>
  <si>
    <t>Prestar servicios profesionales para asesorar y apoyar la gestión jurídico predial de los proyectos y contratos del Sector Transporte del Fondo Adaptación.</t>
  </si>
  <si>
    <t>Prestar servicios profesionales en la gestión técnica y administrativa dentro de los componentes presupuestales, contractuales y de planeación que requiera el Equipo de Trabajo del Sector Transporte de la Subgerencia de Proyectos del Fondo Adaptación.</t>
  </si>
  <si>
    <t>Prestación de servicios profesionales para apoyar juridicamente a la Secretaría General, en los tramites precontractuales y contractuales, que debe adelantar el Fondo para los cinco sectores de la Subgerencia de Proyectos</t>
  </si>
  <si>
    <t>Transversal Apoyo Jurídico</t>
  </si>
  <si>
    <t>Transversal Subgerencia de Proyectos</t>
  </si>
  <si>
    <t>Actualización de Estudios y diseños y Construcción de la solución del Sitio Crítico La Judía, en la vía Curos-Málaga en el departamento de Santander.</t>
  </si>
  <si>
    <t>Actualización de Estudios y diseños y Construcción de la solución del Sitio Crítico 43, en la vía Curos-Málaga en el departamento de Santander.</t>
  </si>
  <si>
    <t>Interventoría para la actualización de los Estudios y diseños y obras de las soluciones en los sitios críticos La Judía y 43, en la vía Curos-Málaga en el departamento de Santander.</t>
  </si>
  <si>
    <t>Fecha publicación proyecto de pliego de condiciones</t>
  </si>
  <si>
    <t>REFORZAMIENTO ESTRUCTURAL Y TERMINACIÓN DE LAS OBRAS DE CONSTRUCCIÓN DE LA E.S.E. CENTRO DE SALUD NUESTRA SEÑORA DEL CARMEN, EN EL MUNICIPIO DE LA TOLA, DEPARTAMENTO DE NARIÑO.</t>
  </si>
  <si>
    <t>Licitación Pública</t>
  </si>
  <si>
    <t>INTERVENTORÍA TÉCNICA, ADMINISTRATIVA, FINANCIERA, CONTABLE, JURÍDICA Y AMBIENTAL, SOBRE EL CONTRATO DE OBRA PARA EL REFORZAMIENTO ESTRUCTURAL Y TERMINACIÓN DE LAS OBRAS DE CONSTRUCCIÓN DE LA E.S.E. CENTRO DE SALUD NUESTRA SEÑORA DEL CARMEN, EN EL MUNICIPIO DE LA TOLA, DEPARTAMENTO DE NARIÑO</t>
  </si>
  <si>
    <t>Apoyar la supervision, control y seguimiento a convenios y/o contratos del Sector Vivienda. </t>
  </si>
  <si>
    <t>Programa Nacional de Vivienda</t>
  </si>
  <si>
    <t>Apoyo a la gestion</t>
  </si>
  <si>
    <t>Contratacion Directa-CPS</t>
  </si>
  <si>
    <t xml:space="preserve">Prestar servicios profesionales al equipo de trabajo de "operadores zonales" del Sector Vivienda, mediante el desarrollo de actividades tecnicas y administrativas. </t>
  </si>
  <si>
    <t>Prestación de servicios profesionales para los diferentes tramites y requerimientos jurídicos del sector vivienda del Fondo Adaptación</t>
  </si>
  <si>
    <t>Prestación de servicios profesionales para los diferentes trámites y requerimientos jurídicos del Sector Vivienda del Fondo Adaptación.</t>
  </si>
  <si>
    <t>Prestación de servicios profesionales para los diferentes trámites y requerimientos jurídicos del Sector Vivienda del Fondo Adaptación</t>
  </si>
  <si>
    <t>Prestacion de servicios profesionales para brindar apoyo en la gestion juridica del Sector Vivienda del Fondo Adaptacion</t>
  </si>
  <si>
    <t>Prestar servicios profesionales al equipo de trabajo de contrataciones directas del Sector Vivienda, mediante el desarrollo de actividades técnicas y administrativas.</t>
  </si>
  <si>
    <t>Prestación de Servicios profesionales de apoyo jurídico en los diferentes trámites y requerimientos para el sector vivienda del Fondo Adaptación</t>
  </si>
  <si>
    <t>Prestar servicios profesionales en la gestion de estructuración y ejecución de las contrataciones directas del Sector Vivienda</t>
  </si>
  <si>
    <t>Prestación de servicios profesionales en las diferentes actividades y trámites procesales y jurídicos en la gestión del sector vivienda del Fondo Adaptación.</t>
  </si>
  <si>
    <t>Prestar servicios profesionales en la gestión de estructuración y ejecución de las contrataciones del Sector Vivienda</t>
  </si>
  <si>
    <t>Prestación de servicios profesionales de apoyo jurídico en los diferentes trámites y requerimientos para el sector vivienda</t>
  </si>
  <si>
    <t>Prestación de servicios profesionales en la gestión administrativa del Sector Vivienda del Fondo Adaptacion</t>
  </si>
  <si>
    <t>Prestación de servicios profesionales en la gestión tecnica y administrativa del Sector Vivienda.</t>
  </si>
  <si>
    <t>Prestación de servicios profesionales para apoyar la gestión social del Sector Vivienda del Fondo Adaptación </t>
  </si>
  <si>
    <t>Prestacion de servicios profesionales en la  gestión financiera y presupuestal  del Sector Vivienda del Fondo Adaptación.</t>
  </si>
  <si>
    <t>Prestación de servicios profesionales en la gestión administrativa y financiera del Sector Vivienda del Fondo Adaptacion</t>
  </si>
  <si>
    <t>Prestacion de servicios profesionales para el manejo y articulacion de las bases de datos que permitan la organización y consulta de la informacion de los proyectos del Sector Vivienda</t>
  </si>
  <si>
    <t>Prestación de servicios para apoyar la gestión operativa de los equipos de trabajo del sector vivienda</t>
  </si>
  <si>
    <t>Prestación de servicios profesionales para apoyar juridicamente a la Secretaría General, en los tramites precontractuales y contractuales, que debe adelantar el Fondo para los cinco sectores de la Subgerencia de Proyecto</t>
  </si>
  <si>
    <t xml:space="preserve">Transversal </t>
  </si>
  <si>
    <t>Prestar servicios profesionales para asesorar a la Subgerencia de Proyectos del Fondo Adaptación, en los aspectos que requieran los proyectos en sus etapas de estructuración, contratación, ejecución y entrega.</t>
  </si>
  <si>
    <t>Prestar servicios profesionales para el apoyo y acompañamiento a la Subgerencia de Proyectos en el control y seguimiento de los trámites propios del área, así como facilitar la interlocución en el desarrollo de las reuniones de los sectores adscritos a la subgerencia y aquellas que se requieran con representantes de entidades, organismos y organizaciones.</t>
  </si>
  <si>
    <t>Proveer soluciones de vivienda en el departamento del Atlantico</t>
  </si>
  <si>
    <t>Viviendas Directas Atlantico</t>
  </si>
  <si>
    <t>Contratacion Directa-Compraventa</t>
  </si>
  <si>
    <t>Proveer soluciones de vivienda en el municipio de Dos Quebradas, departamento de Risaralda</t>
  </si>
  <si>
    <t>Viviendas Directas Risaralda</t>
  </si>
  <si>
    <t>Proveer soluciones de vivienda en el municipio de San Pablo, departamento de Bolivar</t>
  </si>
  <si>
    <t>Viviendas Directas San Pablo Bolivar</t>
  </si>
  <si>
    <t>Compraventa de viviendas en el municipio de la Pintada, departamento de Antioquia</t>
  </si>
  <si>
    <t>Viviendas Directas La Pintada</t>
  </si>
  <si>
    <t>Programa Nacional AAA</t>
  </si>
  <si>
    <t>Aporyar en la supervisión, control y seguimiento a los convenios y/o contratos que le sean asignados al Sector de Agua y Saneamiento</t>
  </si>
  <si>
    <t>670-Supervision</t>
  </si>
  <si>
    <t>Prestar los servicios profesionales para el apoyo a la planeación, gestión y seguimiento administrativo y financiero del sector de Agua y Saneamiento</t>
  </si>
  <si>
    <t>Prestación de servicios profesionales para asesorar jurídicamente al sector Agua y Saneamiento en los temas puestos a su consideración relacionados con dicho sector</t>
  </si>
  <si>
    <t>AAA sur del Atlántico</t>
  </si>
  <si>
    <t>215-Apoyo a proyectos sur del Atlantico</t>
  </si>
  <si>
    <t>Prestación de servicios profesionales para asesorar y apoyar las actividades relacionadas con la gestión social</t>
  </si>
  <si>
    <t>Acueducto de Yopal</t>
  </si>
  <si>
    <t>Yopal</t>
  </si>
  <si>
    <t>Contratación directa</t>
  </si>
  <si>
    <t>Prestar los servicios profesionales para el apoyo a la supervisión al Sector Educación del Fondo Adaptación para los proyectos en desarrollo y en etapa de liquidación</t>
  </si>
  <si>
    <t>Programa Nacional DICE</t>
  </si>
  <si>
    <t>004-Gestion Apoyo y Reserva Presupuestal Sector Educacion</t>
  </si>
  <si>
    <t>Contratación directa prestación servicios</t>
  </si>
  <si>
    <t>Prestar servicios profesionales para el apoyo a la gestión administrativa al Sector Educación del Fondo Adaptación para los proyectos en desarrollo y en etapa de liquidación</t>
  </si>
  <si>
    <t xml:space="preserve">Prestar servicios profesionales para el apoyo a la gestiòn jurìdica al Sector Educación del Fondo Adaptación </t>
  </si>
  <si>
    <t>Prestar los servicios profesionales para el apoyo administrativo y financiero al Sector Educación del Fondo Adaptación para las actividades relacionadas con la planeación y el seguimiento a los proyectos</t>
  </si>
  <si>
    <t>Tiquetes contratistas sector educación</t>
  </si>
  <si>
    <t>Selección abreviada por acuerdo marco</t>
  </si>
  <si>
    <t>Tiquetes funcionarios sector educación</t>
  </si>
  <si>
    <t>Prestación de servicios profesionales para apoyar la supervisión de contratos y convenios del Sector Medio Ambiente</t>
  </si>
  <si>
    <t>Formulación e implementación de acciones de ordenamiento ambiental del territorio en las cuencas hidrográficas afectadas por el Fenómeno de La Niña 2010-2011, como una estrategia para la reducción de las nuevas condiciones de riesgo del país</t>
  </si>
  <si>
    <t>Mitigacion del riesgo</t>
  </si>
  <si>
    <t>Contrataciòn Directa (CPS)</t>
  </si>
  <si>
    <t>Prestación de servicios profesionales para apoyar la gestión relacionada con la planeación, seguimiento y control de las intervenciones del Sector Medio Ambiente y del Proyecto Río Fonce.</t>
  </si>
  <si>
    <t>Contratar la interventoría integral al contrato de herramienta web y componentes tecnológicos</t>
  </si>
  <si>
    <t>80111609</t>
  </si>
  <si>
    <t>Convocatoria abierta</t>
  </si>
  <si>
    <t>Prestación de servicios profesionales para apoyar a la supervisión, control y seguimiento  del contrato de interventoría integral al contrato de herramienta web y componentes tecnológicos</t>
  </si>
  <si>
    <t xml:space="preserve">Prestación de servicios profesionales para la estructuración, gestión técnica y apoyo en el control y seguimiento de los contratos y convenios en el Sector de Reactivación Económica de la Subgerencia de Gestión de Riesgos. </t>
  </si>
  <si>
    <t>Proyectos Regionales de Reactivación Económica - Reactivar</t>
  </si>
  <si>
    <t>Prestación de servicios profesionales para la estructuración, gestión técnica y apoyo en el control y seguimiento de los contratos y convenios en el Sector de Reactivación Económica de la Subgerencia de Gestión de Riesgos.</t>
  </si>
  <si>
    <t xml:space="preserve">Prestación de servicios de gestión, seguimiento, monitoreo y consolidación de la información derivada de los proyectos del Sector de Reactivación Económica. </t>
  </si>
  <si>
    <t xml:space="preserve">Prestación de servicios profesionales en el Sector de Reactivación Económica para el apoyo a la supervisión de cotratos y convenios que le sean asignados en el componente socioeconómico. Así como, orientar, acompañar y hacer seguimiento a la implementación de la Política Social del fondo Adaptación. </t>
  </si>
  <si>
    <t>Compra de tiquetes aéreos Reactivacion Economica</t>
  </si>
  <si>
    <t>Selección abreviada por Acuerdo Marco</t>
  </si>
  <si>
    <t>Compra de tiquetes aéreos Sector medio ambiente</t>
  </si>
  <si>
    <t>Compra de tiquetes aéreos Rio Fonce</t>
  </si>
  <si>
    <t>Rio Fonce</t>
  </si>
  <si>
    <t>Río Fonce</t>
  </si>
  <si>
    <t xml:space="preserve">Prestar servicios profesionales al macroproyecto Gramalote del Fondo Adaptación, a fin de adelantar todas las gestiones de acompañamiento social y desarrollo económico, así como, apoyo a la supervisión, control y seguimiento en el componente social a los contratos y convenios que le sean asignados. </t>
  </si>
  <si>
    <t>Prestar los servicios profesionales como abogado al macroproyecto Gramalote del Fondo Adaptación, a fin de adelantar todas las gestiones jurídicas, así como, apoyo a la supervisión, control y seguimiento jurídico a los contratos y convenios que le sean asignados.</t>
  </si>
  <si>
    <t xml:space="preserve">Prestar los servicios profesionales al macroproyecto Gramalote del Fondo Adaptación, a fin de adelantar todas las gestiones de planeación y seguimiento financiero, así como, apoyo a la supervisión, control y seguimiento financiero a los contratos y convenios que le sean asignados. </t>
  </si>
  <si>
    <t>Prestar los servicios profesionales al macroproyecto Gramalote del Fondo Adaptación, a fin de adelantar todas las gestiones de carácter técnico, así como, apoyo a la supervisión técnica, control y seguimiento a los contratos y/o convenios que le sean asignados.</t>
  </si>
  <si>
    <t>Prestar los servicios profesionales al macroproyecto Gramalote del Fondo Adaptación, a fin de adelantar todas las gestiones de carácter administrativo, así como, apoyo administrativo y financiero en la liquidación de los contratos y/o convenios que le sean asignados; como también el apoyo administrativo a la coordinación del macroproyecto.</t>
  </si>
  <si>
    <t xml:space="preserve">Prestar los servicios como perito, para rendir el correspondiente dictamen, revisando y analizando los títulos del predio Monterredondo, ubicado en el Municipio de Gramalote –Norte de Santander, y los demás que sean necesarios, para ser aportado en el proceso de oposición que cursa en el Juzgado Primero civil del Circuito de Cúcuta (Norte de Santander) con radicado N.º 201400039. </t>
  </si>
  <si>
    <t>Compra de tiquetes aéreos para contratistas</t>
  </si>
  <si>
    <t>Compra de tiquetes aéreos para funcionarios</t>
  </si>
  <si>
    <t>Prestación de servicios profesionales para el seguimiento y control administrativo y económico del Macroproyecto Canal del Dique</t>
  </si>
  <si>
    <t>Prestación de servicios profesionales para la estructuración y gestión técnica y apoyo en el control y seguimiento de los contratos y convenios del macroproyecto canal del dique de la subgerencia de gestión de riesgos de conformidad </t>
  </si>
  <si>
    <t>Prestar servicios profesionales para la estructuración y gestión ambiental y apoyo en el control y seguimiento de  los contratos y convenios  del Macroproyecto Canal del dique de la subgerencia de gestión de Riesgos de conformidad con el anexo 1.</t>
  </si>
  <si>
    <t>Prestar sus servicios profesionales para la adminstración y análisis de información en el desarrollo de la planeación, gestión seguimiento del Macroproyecto Canal del Dique </t>
  </si>
  <si>
    <t>Prestar los servicios profesionales para la gestión jurídica predial de los contratos y proyectos del Macroproyecto Canal del Dique del Fondo Adaptación.</t>
  </si>
  <si>
    <t>Prestar asesoría técnica predial de gestión, control y supervisión en la ejecución de contratos del Macroproyecto Canal del Dique.</t>
  </si>
  <si>
    <t>Tiquetes Funcionarios</t>
  </si>
  <si>
    <t>Tiquetes contratistas</t>
  </si>
  <si>
    <t>Prestación de servicios profesionales para apoyar el Macroproyecto Canal del Dique en el desarrollo del proceso de consulta previa a realizar con la omunidad negra del corregimiento de Gambote.</t>
  </si>
  <si>
    <t>Reconocimientos otorgados de acuerdo a consulta previa realizada en el Centro poblado de Gambote, el cual fue ordenado por el Tribunal  Superior del Distrito judicial  de Cartagena mediante el fallo de tutela 2019-00026-00 del 30 de mayo de 2019</t>
  </si>
  <si>
    <t>Consultoría para finalizar la gestión predial del Macroproyecto Canal del Dique, en el marco de el diagnostico realizado al contrato 185 de 2015 y a la gestión adelantada por el Fondo Adaptación</t>
  </si>
  <si>
    <t xml:space="preserve">Suministro de instalación de miras para estaciones hidrológicas automáticas del Canal del Dique en el marco del convenio 0004 de 2012 </t>
  </si>
  <si>
    <t>Ejercer el apoyo a la supervisión administrativo y financiero al contrato de consultoría N.° 076 de 2013, cuyo objeto es: "EL CONSULTOR se compromete a ejercer la gerencia del PJAOC, de conformidad con el estudio previo origen de este contrato, y con los documentos que conforman, los cuales, junto con la propuesta del CONSULTOR forman parte integral de este contrato y prevalecen, para todos los efectos, sobre esta última". Así como, adelantar la gestión administrativa y financiera que se requiera en los contratos y/o convenios suscritos por el Fondo Adaptación en el marco del Proyecto Plan Jarillón de Cali</t>
  </si>
  <si>
    <t>Transversales Mitigación del Riesgo</t>
  </si>
  <si>
    <t>Prestación de Servicios Profesionales para apoyar la gestión, articulación consolidación y seguimiento de la información financiera derivada de los sectores y macroproyectos a cargo de la Subgerencia de Gestión del Riesgo.</t>
  </si>
  <si>
    <t>Prestar los servicios profesionales como abogado a fin de adelantar todas las gestiones jurídicas que surjan con ocasión de los Macroproyectos y Sectores  a cargo de la Subgerencia de Gestión del Riesgo. </t>
  </si>
  <si>
    <t> Asesorar y participar en la gestión, elaboración y/o ajustes a los lineamientos, procesos, procedimientos o actividades de la Subgerencia de Estructuración.</t>
  </si>
  <si>
    <t>Prestación de servicios profesionales en el análisis de temas técnicos y financieros a la gestión de la subgerencia de Estructuración</t>
  </si>
  <si>
    <t>Transversales Subgerencia Estructuracion</t>
  </si>
  <si>
    <t>Prestación de servicios profesionales para asesorar y participar en la gestión, elaboración y/o ajustes a los lineamientos, procesos, procedimientos o actividades de la Subgerencia de Estructuración</t>
  </si>
  <si>
    <t>Prestación de servicios profesionales en el análisis de temas técnicos y financieros a la gestión de la subgerencia de Estructuración.</t>
  </si>
  <si>
    <t>Transversales Subgerencia de Proyectos</t>
  </si>
  <si>
    <t>Prestación de servicios profesionales para apoyar juridicamente los tramites precontractuales y contractuales, que debe adelantar el Fondo para los cinco sectores de la Subgerencia de Proyectos</t>
  </si>
  <si>
    <t xml:space="preserve">No sectorizados </t>
  </si>
  <si>
    <t>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t>
  </si>
  <si>
    <t>Costos y gastos no sectorizados</t>
  </si>
  <si>
    <t xml:space="preserve">Directa </t>
  </si>
  <si>
    <t>Planeacion</t>
  </si>
  <si>
    <t>Suministro de tiquetes aereos para funcionarios 2020</t>
  </si>
  <si>
    <t>Suministro de tiquetes aereos para contratistas 2020</t>
  </si>
  <si>
    <t>Prestar servicios profesionales en el análisis de temas ambientales, técnicos y financieros  a la gestión de la Subgerencia de Estructuración del Fondo Adaptación.</t>
  </si>
  <si>
    <t>Prestar servicios profesionales para la asesoría técnica, coordinación, control, supervisión y seguimiento de los contratos de gestión predial del Macroproyecto La Mojana</t>
  </si>
  <si>
    <t>Prestar servicios profesionales para la estructuración de proyectos ambientales y de gobernanza, asi como asesoría técnica coordinación, soporte, control y supervisión en temas ambientales que lo requieran en el marco de la implementación del plan de acción del Fondo Adaptación para La Mojana</t>
  </si>
  <si>
    <t>Prestar servicios profesionales para definición, seguimiento y control de los procesos de planeación y gestión institucional en el marco de la implementación del Plan de Acción para la reducción del riesgo de inundación y adaptación al cambio climático en la Mojana y el apoyo a la supervisión a los proyectos que este macroproyecto requiera</t>
  </si>
  <si>
    <t>Brindas Asesoría Jurídica al Macroproyecto La Mojana en los temas propios de dicho Macroproyecto.</t>
  </si>
  <si>
    <t>Prestar servicios profesionales para la asesoría técnica , coordinación, soporte y apoyo a la supervisión a los proyectos relacionados con la infraestructura en el marco de la implementación del plan de acción del Fondo Adaptación para La Mojana</t>
  </si>
  <si>
    <t>Prestar servicios profesionales para la asesoría técnica, coordinación, soporte y apoyo a la supervisión a los proyectos relacionados con infraestructura en el marco de la implementación del Plan de Acción del Fondo Adaptación para La Mojana, así como asesoría técnica en el análisis de las variables hidrológicas e hidráulicas en los proyectos que la requieran.</t>
  </si>
  <si>
    <t>Prestación de servicios profesionales para apoyar la gestión adminsitrativa del Macroproyecto La Mojana</t>
  </si>
  <si>
    <t>Apoyar la gestión ambiental e institucional en el marco de la implementación del Plan De Acción Del Fondo Adaptación para La Mojana así como participar en la planeación y formulación de una política pública para la región de La Mojana</t>
  </si>
  <si>
    <t>Sin validar aun</t>
  </si>
  <si>
    <t>Prestación de servicios profesionales a la gestión de la Secretaría General para ejercer la defensa judicial en procesos, el trámite de las tutelas y gestión en las Conciliaciones Extrajudiciales en donde sea parte el Fondo Adaptación</t>
  </si>
  <si>
    <t>No sectorizado</t>
  </si>
  <si>
    <t>Apoyo Juridico - Defensa Judicial</t>
  </si>
  <si>
    <t>Prestar servicios para apoyar a la Sección Gestión Judicial de la Secretaría General, en la vigilancia y seguimiento judicial a nivel nacional en todos los despachos judiciales y en todos los procesos en donde se encuentra en calidad de demandante o demandado el Fondo Adaptación.</t>
  </si>
  <si>
    <t>Contrato de obra para el mejoramiento de la Estacion de Bombeo Paso del Comercio municipio de Cali ( OBRA E INTERVENTORIA)</t>
  </si>
  <si>
    <t>Prestar servicios profesionales para el acompañamiento y fortalecimiento de la estrategia de comunicación a través de imágenes y videos como soporte de la gestión y socialización del proyecto de inversión.</t>
  </si>
  <si>
    <t>Prestar los servicios profesionales para la socialización y retroalimentación del proyecto de inversión con los grupos de interés beneficiarios sobre los lineamientos de atención al ciudadano, con el fin de consolidar la estrategia de comunicación social de la Entidad.</t>
  </si>
  <si>
    <t>Prestación de servicios profesionales para apoyar la socialización de los resultados obtenidos y las acciones realizadas en virtud del plan de inversión a través de los medios virtuales disponibles y seguir los parámetros establecidos por las políticas de comunicación y la estrategia de Gobierno Digital.</t>
  </si>
  <si>
    <t>Prestación de servicios profesionales en comunicación social y periodismo para la solización del proyecto de inversión en desarrollo de la estrategia de comunicación externa del Fondo Adaptación</t>
  </si>
  <si>
    <t>Prestar los servicios de monitoreo de medios para hacer seguimiento, sistematización y análisis de las informaciones que se registran en radio, prensa, televisión, revistas, páginas web y redes sociales que hagan referencia directa o indirecta al Fondo Adaptación y/o sus temas de interés.</t>
  </si>
  <si>
    <t xml:space="preserve">Prestación de servicios de apoyo logístico para el montaje y realización de la Audiencia Pública de Rendición de Cuentas correspondiente a la vigencia 2020 para informar los avances en la gestión, en los proyectos y macroproyectos que desarrolla el Fondo Adaptación, así como dar respuesta a las inquietudes de la ciudadanía. </t>
  </si>
  <si>
    <t>Desarrollar actividad presencial (1) que requiera de una logística previa, para informar y responder las inquietudes de la ciudadanía en torno a los proyectos y macroproyectos que desarrolla el Fondo Adaptación.</t>
  </si>
  <si>
    <t>Desarrollar actividad presencial (2) que requiera de una logística previa, para informar y responder las inquietudes de la ciudadanía en torno a los proyectos y macroproyectos que desarrolla el Fondo Adaptación.</t>
  </si>
  <si>
    <t>Desarrollar actividad presencial (3) que requiera de una logística previa, para informar y responder las inquietudes de la ciudadanía en torno a los proyectos y macroproyectos que desarrolla el Fondo Adaptación.</t>
  </si>
  <si>
    <t>Desarrollar actividad presencial (4) que requiera de una logística previa, para informar y responder las inquietudes de la ciudadanía en torno a los proyectos y macroproyectos que desarrolla el Fondo Adaptación.</t>
  </si>
  <si>
    <t>Prestar los servicios profesionales para el manejo de redes sociales y posicionamiento en medios virtuales que permitan informar de forma continua a la ciudadania respecto a los proyectos y macroproyectos que desarrolla el Fondo Adaptación</t>
  </si>
  <si>
    <t>Prestar los servicios profesionales para la elaboración y ajustes de piezas gráficas para comunicación interna y externa orientadas a la divulgación de los proyectos y macroproyectos que desarrolla el Fondo Adaptación.</t>
  </si>
  <si>
    <t>Comunicaciones</t>
  </si>
  <si>
    <t xml:space="preserve">8 días </t>
  </si>
  <si>
    <t>Prestar servicios profesionales en la gestión técnica y administrativa dentro de los componentes contractuales y de planeación que requiera el Equipo de Trabajo del sector Transporte de la Subgerencia de Proyectos del Fondo Adaptación.</t>
  </si>
  <si>
    <t>Contratación Directa – CPS</t>
  </si>
  <si>
    <t>No sectorizados</t>
  </si>
  <si>
    <t>Proveer soluciones de vivienda los diferentes departamentos del Pais</t>
  </si>
  <si>
    <t>Viviendas Varios</t>
  </si>
  <si>
    <t>Transversales Central de Cuentas</t>
  </si>
  <si>
    <t>PRESTAR SERVICIOS PROFESIONALES EN EL MACROPROCESO DE GESTION FINANCIERA PARA LA EJECUCIÓN DE LOS RECURSOS DE INVERSIÓN</t>
  </si>
  <si>
    <t>Prestar servicios profesionales para asesorar al Fondo Adaptación en los aspectos que requieren los proyectos en sus etapas de estructuración,contratación , ejecución y entrega</t>
  </si>
  <si>
    <t>Transversales Subgerencia de Proyectos y Mitigación de Riesgos</t>
  </si>
</sst>
</file>

<file path=xl/styles.xml><?xml version="1.0" encoding="utf-8"?>
<styleSheet xmlns="http://schemas.openxmlformats.org/spreadsheetml/2006/main" xmlns:mc="http://schemas.openxmlformats.org/markup-compatibility/2006" xmlns:x14ac="http://schemas.microsoft.com/office/spreadsheetml/2009/9/ac" mc:Ignorable="x14ac">
  <numFmts count="35">
    <numFmt numFmtId="42" formatCode="_(&quot;$&quot;\ * #,##0_);_(&quot;$&quot;\ * \(#,##0\);_(&quot;$&quot;\ * &quot;-&quot;_);_(@_)"/>
    <numFmt numFmtId="41" formatCode="_(* #,##0_);_(* \(#,##0\);_(* &quot;-&quot;_);_(@_)"/>
    <numFmt numFmtId="44" formatCode="_(&quot;$&quot;\ * #,##0.00_);_(&quot;$&quot;\ * \(#,##0.00\);_(&quot;$&quot;\ * &quot;-&quot;??_);_(@_)"/>
    <numFmt numFmtId="43" formatCode="_(* #,##0.00_);_(* \(#,##0.00\);_(* &quot;-&quot;??_);_(@_)"/>
    <numFmt numFmtId="164" formatCode="_-&quot;$&quot;\ * #,##0_-;\-&quot;$&quot;\ * #,##0_-;_-&quot;$&quot;\ * &quot;-&quot;_-;_-@_-"/>
    <numFmt numFmtId="165" formatCode="_-* #,##0_-;\-* #,##0_-;_-* &quot;-&quot;_-;_-@_-"/>
    <numFmt numFmtId="166" formatCode="_-&quot;$&quot;\ * #,##0.00_-;\-&quot;$&quot;\ * #,##0.00_-;_-&quot;$&quot;\ * &quot;-&quot;??_-;_-@_-"/>
    <numFmt numFmtId="167" formatCode="_-* #,##0.00_-;\-* #,##0.00_-;_-* &quot;-&quot;??_-;_-@_-"/>
    <numFmt numFmtId="168" formatCode="_-&quot;$&quot;* #,##0_-;\-&quot;$&quot;* #,##0_-;_-&quot;$&quot;* &quot;-&quot;_-;_-@_-"/>
    <numFmt numFmtId="169" formatCode="_-&quot;$&quot;* #,##0.00_-;\-&quot;$&quot;* #,##0.00_-;_-&quot;$&quot;* &quot;-&quot;??_-;_-@_-"/>
    <numFmt numFmtId="170" formatCode="dd/mm/yyyy;@"/>
    <numFmt numFmtId="171" formatCode="0.0"/>
    <numFmt numFmtId="172" formatCode="#,##0.00\ \€"/>
    <numFmt numFmtId="173" formatCode="_-* #,##0.00\ _€_-;\-* #,##0.00\ _€_-;_-* &quot;-&quot;??\ _€_-;_-@_-"/>
    <numFmt numFmtId="174" formatCode="_-* #,##0.00\ [$€]_-;\-* #,##0.00\ [$€]_-;_-* &quot;-&quot;??\ [$€]_-;_-@_-"/>
    <numFmt numFmtId="175" formatCode="0.0%"/>
    <numFmt numFmtId="176" formatCode="_ [$€-2]\ * #,##0.00_ ;_ [$€-2]\ * \-#,##0.00_ ;_ [$€-2]\ * &quot;-&quot;??_ "/>
    <numFmt numFmtId="177" formatCode="_([$€]* #,##0.00_);_([$€]* \(#,##0.00\);_([$€]* &quot;-&quot;??_);_(@_)"/>
    <numFmt numFmtId="178" formatCode="yyyy\-mm\-dd"/>
    <numFmt numFmtId="179" formatCode="_-* #,##0\ _P_t_a_-;\-* #,##0\ _P_t_a_-;_-* &quot;-&quot;\ _P_t_a_-;_-@_-"/>
    <numFmt numFmtId="180" formatCode="_ * #,##0.00_ ;_ * \-#,##0.00_ ;_ * &quot;-&quot;??_ ;_ @_ "/>
    <numFmt numFmtId="181" formatCode="_-* #,##0.00\ _P_t_a_-;\-* #,##0.00\ _P_t_a_-;_-* &quot;-&quot;??\ _P_t_a_-;_-@_-"/>
    <numFmt numFmtId="182" formatCode="#,##0.00\ &quot;€&quot;;[Red]\-#,##0.00\ &quot;€&quot;"/>
    <numFmt numFmtId="183" formatCode="_-* #,##0.00\ &quot;€&quot;_-;\-* #,##0.00\ &quot;€&quot;_-;_-* &quot;-&quot;??\ &quot;€&quot;_-;_-@_-"/>
    <numFmt numFmtId="184" formatCode="_(&quot;Bs&quot;* #,##0.00_);_(&quot;Bs&quot;* \(#,##0.00\);_(&quot;Bs&quot;* &quot;-&quot;??_);_(@_)"/>
    <numFmt numFmtId="185" formatCode="[$$-240A]\ #,##0"/>
    <numFmt numFmtId="186" formatCode="#,##0_ ;\-#,##0\ "/>
    <numFmt numFmtId="187" formatCode="d/m/yy"/>
    <numFmt numFmtId="188" formatCode="_-&quot;$&quot;\ * #,##0_-;\-&quot;$&quot;\ * #,##0_-;_-&quot;$&quot;\ * &quot;-&quot;_-;_-@"/>
    <numFmt numFmtId="189" formatCode="dd/mm/yy"/>
    <numFmt numFmtId="190" formatCode="_-&quot;$&quot;* #,##0_-;\-&quot;$&quot;* #,##0_-;_-&quot;$&quot;* &quot;-&quot;_-;_-@"/>
    <numFmt numFmtId="191" formatCode="_-[$$-240A]\ * #,##0.00_-;\-[$$-240A]\ * #,##0.00_-;_-[$$-240A]\ * &quot;-&quot;??_-;_-@"/>
    <numFmt numFmtId="192" formatCode="_(* #,##0_);_(* \(#,##0\);_(* &quot;-&quot;??_);_(@_)"/>
    <numFmt numFmtId="193" formatCode="_(&quot;$&quot;\ * #,##0_);_(&quot;$&quot;\ * \(#,##0\);_(&quot;$&quot;\ * &quot;-&quot;??_);_(@_)"/>
    <numFmt numFmtId="194" formatCode="_(&quot;$ &quot;* #,##0.00_);_(&quot;$ &quot;* \(#,##0.00\);_(&quot;$ &quot;* \-??_);_(@_)"/>
  </numFmts>
  <fonts count="73" x14ac:knownFonts="1">
    <font>
      <sz val="11"/>
      <color theme="1"/>
      <name val="Calibri"/>
      <family val="2"/>
      <scheme val="minor"/>
    </font>
    <font>
      <sz val="11"/>
      <color theme="1"/>
      <name val="Calibri"/>
      <family val="2"/>
      <scheme val="minor"/>
    </font>
    <font>
      <sz val="11"/>
      <color theme="0"/>
      <name val="Calibri"/>
      <family val="2"/>
      <scheme val="minor"/>
    </font>
    <font>
      <b/>
      <sz val="9"/>
      <color theme="1"/>
      <name val="Arial Narrow"/>
      <family val="2"/>
    </font>
    <font>
      <b/>
      <u/>
      <sz val="9"/>
      <color theme="1"/>
      <name val="Arial Narrow"/>
      <family val="2"/>
    </font>
    <font>
      <sz val="9"/>
      <color theme="1"/>
      <name val="Arial Narrow"/>
      <family val="2"/>
    </font>
    <font>
      <sz val="9"/>
      <color rgb="FF000000"/>
      <name val="Arial Narrow"/>
      <family val="2"/>
    </font>
    <font>
      <b/>
      <sz val="9"/>
      <color rgb="FF000000"/>
      <name val="Arial Narrow"/>
      <family val="2"/>
    </font>
    <font>
      <sz val="9"/>
      <name val="Arial Narrow"/>
      <family val="2"/>
    </font>
    <font>
      <sz val="10"/>
      <name val="Arial"/>
      <family val="2"/>
    </font>
    <font>
      <sz val="10"/>
      <color theme="1"/>
      <name val="Calibri"/>
      <family val="2"/>
      <scheme val="minor"/>
    </font>
    <font>
      <sz val="11"/>
      <color indexed="8"/>
      <name val="Calibri"/>
      <family val="2"/>
    </font>
    <font>
      <sz val="10"/>
      <name val="MS Sans Serif"/>
      <family val="2"/>
    </font>
    <font>
      <b/>
      <sz val="10"/>
      <name val="Verdana"/>
      <family val="2"/>
    </font>
    <font>
      <sz val="10"/>
      <name val="Verdana"/>
      <family val="2"/>
    </font>
    <font>
      <sz val="10"/>
      <color indexed="8"/>
      <name val="Arial"/>
      <family val="2"/>
    </font>
    <font>
      <sz val="11"/>
      <color indexed="9"/>
      <name val="Calibri"/>
      <family val="2"/>
    </font>
    <font>
      <sz val="11"/>
      <color indexed="20"/>
      <name val="Calibri"/>
      <family val="2"/>
    </font>
    <font>
      <sz val="11"/>
      <color indexed="17"/>
      <name val="Calibri"/>
      <family val="2"/>
    </font>
    <font>
      <b/>
      <sz val="11"/>
      <color indexed="52"/>
      <name val="Calibri"/>
      <family val="2"/>
    </font>
    <font>
      <b/>
      <sz val="8"/>
      <name val="Verdana"/>
      <family val="2"/>
    </font>
    <font>
      <sz val="8"/>
      <name val="Verdana"/>
      <family val="2"/>
    </font>
    <font>
      <b/>
      <sz val="11"/>
      <color indexed="9"/>
      <name val="Calibri"/>
      <family val="2"/>
    </font>
    <font>
      <sz val="11"/>
      <color indexed="52"/>
      <name val="Calibri"/>
      <family val="2"/>
    </font>
    <font>
      <b/>
      <sz val="11"/>
      <color indexed="56"/>
      <name val="Calibri"/>
      <family val="2"/>
    </font>
    <font>
      <b/>
      <sz val="11"/>
      <color indexed="8"/>
      <name val="Calibri"/>
      <family val="2"/>
    </font>
    <font>
      <sz val="11"/>
      <color indexed="62"/>
      <name val="Calibri"/>
      <family val="2"/>
    </font>
    <font>
      <i/>
      <sz val="11"/>
      <color indexed="23"/>
      <name val="Calibri"/>
      <family val="2"/>
    </font>
    <font>
      <sz val="1"/>
      <color indexed="8"/>
      <name val="Courier"/>
      <family val="3"/>
    </font>
    <font>
      <b/>
      <sz val="15"/>
      <color indexed="56"/>
      <name val="Calibri"/>
      <family val="2"/>
    </font>
    <font>
      <b/>
      <sz val="13"/>
      <color indexed="56"/>
      <name val="Calibri"/>
      <family val="2"/>
    </font>
    <font>
      <u/>
      <sz val="10"/>
      <color theme="10"/>
      <name val="Arial"/>
      <family val="2"/>
    </font>
    <font>
      <u/>
      <sz val="14.3"/>
      <color theme="10"/>
      <name val="Calibri"/>
      <family val="2"/>
    </font>
    <font>
      <sz val="10"/>
      <color rgb="FF000000"/>
      <name val="Arial"/>
      <family val="2"/>
    </font>
    <font>
      <sz val="11"/>
      <color rgb="FF000000"/>
      <name val="Calibri"/>
      <family val="2"/>
      <scheme val="minor"/>
    </font>
    <font>
      <sz val="9"/>
      <color indexed="8"/>
      <name val="Arial"/>
      <family val="2"/>
    </font>
    <font>
      <sz val="10"/>
      <name val="Book Antiqua"/>
      <family val="1"/>
    </font>
    <font>
      <sz val="11"/>
      <color indexed="60"/>
      <name val="Calibri"/>
      <family val="2"/>
    </font>
    <font>
      <sz val="12"/>
      <color theme="1"/>
      <name val="Calibri"/>
      <family val="2"/>
      <scheme val="minor"/>
    </font>
    <font>
      <sz val="11"/>
      <color indexed="8"/>
      <name val="Arial"/>
      <family val="2"/>
    </font>
    <font>
      <sz val="11"/>
      <color theme="1"/>
      <name val="Century"/>
      <family val="2"/>
    </font>
    <font>
      <sz val="9"/>
      <name val="Arial"/>
      <family val="2"/>
    </font>
    <font>
      <b/>
      <sz val="11"/>
      <color indexed="63"/>
      <name val="Calibri"/>
      <family val="2"/>
    </font>
    <font>
      <sz val="10"/>
      <color indexed="10"/>
      <name val="Arial"/>
      <family val="2"/>
    </font>
    <font>
      <sz val="10"/>
      <name val="Helv"/>
    </font>
    <font>
      <sz val="11"/>
      <color indexed="10"/>
      <name val="Calibri"/>
      <family val="2"/>
    </font>
    <font>
      <b/>
      <sz val="18"/>
      <color indexed="56"/>
      <name val="Cambria"/>
      <family val="2"/>
    </font>
    <font>
      <b/>
      <sz val="18"/>
      <color indexed="62"/>
      <name val="Cambria"/>
      <family val="2"/>
    </font>
    <font>
      <sz val="10"/>
      <name val="Arial"/>
      <family val="2"/>
    </font>
    <font>
      <b/>
      <sz val="10"/>
      <name val="Verdana"/>
      <family val="2"/>
    </font>
    <font>
      <sz val="10"/>
      <name val="Verdana"/>
      <family val="2"/>
    </font>
    <font>
      <b/>
      <sz val="11"/>
      <color theme="1"/>
      <name val="Calibri"/>
      <family val="2"/>
      <scheme val="minor"/>
    </font>
    <font>
      <b/>
      <sz val="9"/>
      <color theme="0"/>
      <name val="Arial Narrow"/>
      <family val="2"/>
    </font>
    <font>
      <b/>
      <sz val="9"/>
      <name val="Arial Narrow"/>
      <family val="2"/>
    </font>
    <font>
      <sz val="9"/>
      <color rgb="FF222222"/>
      <name val="Arial Narrow"/>
      <family val="2"/>
    </font>
    <font>
      <b/>
      <sz val="9"/>
      <color rgb="FF222222"/>
      <name val="Arial Narrow"/>
      <family val="2"/>
    </font>
    <font>
      <sz val="9"/>
      <color theme="1"/>
      <name val="Calibri"/>
      <family val="2"/>
      <scheme val="minor"/>
    </font>
    <font>
      <b/>
      <sz val="9"/>
      <color indexed="81"/>
      <name val="Tahoma"/>
      <family val="2"/>
    </font>
    <font>
      <sz val="9"/>
      <color indexed="81"/>
      <name val="Tahoma"/>
      <family val="2"/>
    </font>
    <font>
      <sz val="11"/>
      <color rgb="FF000000"/>
      <name val="Calibri"/>
      <family val="2"/>
    </font>
    <font>
      <sz val="10"/>
      <color rgb="FF000000"/>
      <name val="Calibri"/>
      <family val="2"/>
    </font>
    <font>
      <b/>
      <sz val="10"/>
      <color rgb="FF000000"/>
      <name val="Calibri"/>
      <family val="2"/>
    </font>
    <font>
      <b/>
      <sz val="11"/>
      <color rgb="FF000000"/>
      <name val="Calibri"/>
      <family val="2"/>
    </font>
    <font>
      <b/>
      <sz val="10"/>
      <color rgb="FFFF0000"/>
      <name val="Calibri"/>
      <family val="2"/>
    </font>
    <font>
      <sz val="9"/>
      <color rgb="FF000000"/>
      <name val="Calibri"/>
      <family val="2"/>
    </font>
    <font>
      <b/>
      <sz val="9"/>
      <color rgb="FF000000"/>
      <name val="Calibri"/>
      <family val="2"/>
    </font>
    <font>
      <sz val="9"/>
      <name val="Calibri"/>
      <family val="2"/>
    </font>
    <font>
      <b/>
      <sz val="9"/>
      <name val="Calibri"/>
      <family val="2"/>
    </font>
    <font>
      <sz val="11"/>
      <name val="Calibri"/>
      <family val="2"/>
    </font>
    <font>
      <i/>
      <sz val="11"/>
      <color rgb="FF7F7F7F"/>
      <name val="Calibri"/>
      <family val="2"/>
      <scheme val="minor"/>
    </font>
    <font>
      <sz val="9"/>
      <name val="Arial Narrow"/>
      <family val="2"/>
      <charset val="1"/>
    </font>
    <font>
      <sz val="9"/>
      <color rgb="FF000000"/>
      <name val="Arial Narrow"/>
      <family val="2"/>
      <charset val="1"/>
    </font>
    <font>
      <b/>
      <sz val="11"/>
      <name val="Arial Narrow"/>
      <family val="2"/>
    </font>
  </fonts>
  <fills count="86">
    <fill>
      <patternFill patternType="none"/>
    </fill>
    <fill>
      <patternFill patternType="gray125"/>
    </fill>
    <fill>
      <patternFill patternType="solid">
        <fgColor theme="5" tint="0.39997558519241921"/>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bgColor indexed="64"/>
      </patternFill>
    </fill>
    <fill>
      <patternFill patternType="solid">
        <fgColor rgb="FF808080"/>
        <bgColor indexed="64"/>
      </patternFill>
    </fill>
    <fill>
      <patternFill patternType="solid">
        <fgColor rgb="FFDBE5F1"/>
        <bgColor indexed="64"/>
      </patternFill>
    </fill>
    <fill>
      <patternFill patternType="solid">
        <fgColor rgb="FFDAEEF3"/>
        <bgColor indexed="64"/>
      </patternFill>
    </fill>
    <fill>
      <patternFill patternType="solid">
        <fgColor rgb="FFDDD9C4"/>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rgb="FFCCFFE5"/>
      </patternFill>
    </fill>
    <fill>
      <patternFill patternType="solid">
        <fgColor indexed="55"/>
      </patternFill>
    </fill>
    <fill>
      <patternFill patternType="solid">
        <fgColor rgb="FFF2F5A9"/>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solid">
        <fgColor indexed="43"/>
      </patternFill>
    </fill>
    <fill>
      <patternFill patternType="solid">
        <fgColor indexed="26"/>
      </patternFill>
    </fill>
    <fill>
      <patternFill patternType="solid">
        <fgColor rgb="FF8EE2FB"/>
      </patternFill>
    </fill>
    <fill>
      <patternFill patternType="solid">
        <fgColor theme="6" tint="0.59999389629810485"/>
        <bgColor indexed="64"/>
      </patternFill>
    </fill>
    <fill>
      <patternFill patternType="solid">
        <fgColor rgb="FFFFC000"/>
        <bgColor indexed="64"/>
      </patternFill>
    </fill>
    <fill>
      <patternFill patternType="solid">
        <fgColor rgb="FFFF0000"/>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59999389629810485"/>
        <bgColor indexed="64"/>
      </patternFill>
    </fill>
    <fill>
      <patternFill patternType="solid">
        <fgColor rgb="FFD8D8D8"/>
        <bgColor rgb="FFD8D8D8"/>
      </patternFill>
    </fill>
    <fill>
      <patternFill patternType="solid">
        <fgColor rgb="FFBFBFBF"/>
        <bgColor rgb="FFBFBFBF"/>
      </patternFill>
    </fill>
    <fill>
      <patternFill patternType="solid">
        <fgColor theme="0" tint="-4.9989318521683403E-2"/>
        <bgColor rgb="FFD8D8D8"/>
      </patternFill>
    </fill>
    <fill>
      <patternFill patternType="solid">
        <fgColor theme="0" tint="-0.249977111117893"/>
        <bgColor rgb="FFD8D8D8"/>
      </patternFill>
    </fill>
    <fill>
      <patternFill patternType="solid">
        <fgColor theme="0" tint="-4.9989318521683403E-2"/>
        <bgColor rgb="FFFFFFFF"/>
      </patternFill>
    </fill>
    <fill>
      <patternFill patternType="solid">
        <fgColor theme="0" tint="-4.9989318521683403E-2"/>
        <bgColor indexed="64"/>
      </patternFill>
    </fill>
    <fill>
      <patternFill patternType="solid">
        <fgColor rgb="FFD0CECE"/>
        <bgColor rgb="FFD0CECE"/>
      </patternFill>
    </fill>
    <fill>
      <patternFill patternType="solid">
        <fgColor rgb="FFF2F2F2"/>
        <bgColor rgb="FFF2F2F2"/>
      </patternFill>
    </fill>
    <fill>
      <patternFill patternType="solid">
        <fgColor theme="0"/>
        <bgColor rgb="FFFFF2CC"/>
      </patternFill>
    </fill>
    <fill>
      <patternFill patternType="solid">
        <fgColor theme="9" tint="0.39997558519241921"/>
        <bgColor rgb="FFFFF2CC"/>
      </patternFill>
    </fill>
    <fill>
      <patternFill patternType="solid">
        <fgColor theme="9" tint="0.39997558519241921"/>
        <bgColor rgb="FFFFFFFF"/>
      </patternFill>
    </fill>
    <fill>
      <patternFill patternType="solid">
        <fgColor rgb="FFFFC000"/>
        <bgColor rgb="FFFFFFFF"/>
      </patternFill>
    </fill>
    <fill>
      <patternFill patternType="solid">
        <fgColor theme="5" tint="0.59999389629810485"/>
        <bgColor rgb="FFF2F2F2"/>
      </patternFill>
    </fill>
    <fill>
      <patternFill patternType="solid">
        <fgColor rgb="FFD6DCE4"/>
        <bgColor rgb="FFD6DCE4"/>
      </patternFill>
    </fill>
    <fill>
      <patternFill patternType="solid">
        <fgColor rgb="FFFFD965"/>
        <bgColor rgb="FFFFD965"/>
      </patternFill>
    </fill>
    <fill>
      <patternFill patternType="solid">
        <fgColor theme="7" tint="0.79998168889431442"/>
        <bgColor rgb="FFF2F2F2"/>
      </patternFill>
    </fill>
    <fill>
      <patternFill patternType="solid">
        <fgColor theme="9" tint="0.39997558519241921"/>
        <bgColor indexed="64"/>
      </patternFill>
    </fill>
    <fill>
      <patternFill patternType="solid">
        <fgColor theme="7" tint="0.79998168889431442"/>
        <bgColor rgb="FFFFFFFF"/>
      </patternFill>
    </fill>
    <fill>
      <patternFill patternType="solid">
        <fgColor theme="5" tint="0.59999389629810485"/>
        <bgColor rgb="FFFFFFFF"/>
      </patternFill>
    </fill>
    <fill>
      <patternFill patternType="solid">
        <fgColor theme="7" tint="0.79998168889431442"/>
        <bgColor rgb="FFFFF2CC"/>
      </patternFill>
    </fill>
    <fill>
      <patternFill patternType="solid">
        <fgColor theme="0" tint="-4.9989318521683403E-2"/>
        <bgColor rgb="FFF2F2F2"/>
      </patternFill>
    </fill>
    <fill>
      <patternFill patternType="solid">
        <fgColor rgb="FFFFC000"/>
        <bgColor rgb="FFFFC000"/>
      </patternFill>
    </fill>
    <fill>
      <patternFill patternType="solid">
        <fgColor rgb="FFFFFF00"/>
        <bgColor rgb="FFFFFF00"/>
      </patternFill>
    </fill>
    <fill>
      <patternFill patternType="solid">
        <fgColor rgb="FF00B0F0"/>
        <bgColor rgb="FF00B0F0"/>
      </patternFill>
    </fill>
    <fill>
      <patternFill patternType="solid">
        <fgColor rgb="FFF4B083"/>
        <bgColor rgb="FFF4B083"/>
      </patternFill>
    </fill>
    <fill>
      <patternFill patternType="solid">
        <fgColor rgb="FFFFFFFF"/>
        <bgColor rgb="FFFFFFFF"/>
      </patternFill>
    </fill>
    <fill>
      <patternFill patternType="solid">
        <fgColor rgb="FFFFFFFF"/>
        <bgColor rgb="FFEDEDED"/>
      </patternFill>
    </fill>
    <fill>
      <patternFill patternType="solid">
        <fgColor rgb="FFD6DCE5"/>
        <bgColor rgb="FFDBDBDB"/>
      </patternFill>
    </fill>
    <fill>
      <patternFill patternType="solid">
        <fgColor theme="0"/>
        <bgColor rgb="FFFF99CC"/>
      </patternFill>
    </fill>
    <fill>
      <patternFill patternType="solid">
        <fgColor theme="4"/>
        <bgColor indexed="64"/>
      </patternFill>
    </fill>
    <fill>
      <patternFill patternType="solid">
        <fgColor theme="4" tint="0.39997558519241921"/>
        <bgColor indexed="64"/>
      </patternFill>
    </fill>
    <fill>
      <patternFill patternType="solid">
        <fgColor theme="4" tint="0.39997558519241921"/>
        <bgColor rgb="FFB4C7E7"/>
      </patternFill>
    </fill>
  </fills>
  <borders count="29">
    <border>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hair">
        <color indexed="64"/>
      </left>
      <right style="hair">
        <color indexed="64"/>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style="thin">
        <color rgb="FF000000"/>
      </left>
      <right/>
      <top style="thin">
        <color rgb="FF000000"/>
      </top>
      <bottom style="thin">
        <color rgb="FF000000"/>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style="thin">
        <color indexed="64"/>
      </right>
      <top style="thin">
        <color indexed="64"/>
      </top>
      <bottom style="thin">
        <color indexed="64"/>
      </bottom>
      <diagonal style="thin">
        <color indexed="64"/>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right style="hair">
        <color indexed="64"/>
      </right>
      <top/>
      <bottom/>
      <diagonal/>
    </border>
    <border>
      <left style="hair">
        <color indexed="64"/>
      </left>
      <right/>
      <top/>
      <bottom/>
      <diagonal/>
    </border>
  </borders>
  <cellStyleXfs count="51901">
    <xf numFmtId="0" fontId="0" fillId="0" borderId="0"/>
    <xf numFmtId="0" fontId="9" fillId="0" borderId="0"/>
    <xf numFmtId="0" fontId="10" fillId="0" borderId="0"/>
    <xf numFmtId="169" fontId="10" fillId="0" borderId="0" applyFont="0" applyFill="0" applyBorder="0" applyAlignment="0" applyProtection="0"/>
    <xf numFmtId="0" fontId="1" fillId="0" borderId="0"/>
    <xf numFmtId="43" fontId="1" fillId="0" borderId="0" applyFont="0" applyFill="0" applyBorder="0" applyAlignment="0" applyProtection="0"/>
    <xf numFmtId="0" fontId="12" fillId="0" borderId="0"/>
    <xf numFmtId="0" fontId="11" fillId="0" borderId="0"/>
    <xf numFmtId="0" fontId="11" fillId="0" borderId="0"/>
    <xf numFmtId="0" fontId="11" fillId="0" borderId="0"/>
    <xf numFmtId="9" fontId="10"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44" fontId="1"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9" fillId="0" borderId="0"/>
    <xf numFmtId="9" fontId="9" fillId="0" borderId="0"/>
    <xf numFmtId="169" fontId="9" fillId="0" borderId="0"/>
    <xf numFmtId="168" fontId="9" fillId="0" borderId="0"/>
    <xf numFmtId="167" fontId="9" fillId="0" borderId="0"/>
    <xf numFmtId="165" fontId="9" fillId="0" borderId="0"/>
    <xf numFmtId="0" fontId="13" fillId="8" borderId="4">
      <alignment horizontal="left" vertical="center" wrapText="1"/>
    </xf>
    <xf numFmtId="0" fontId="13" fillId="9" borderId="0">
      <alignment horizontal="center" vertical="center"/>
    </xf>
    <xf numFmtId="0" fontId="13" fillId="10" borderId="0">
      <alignment horizontal="center" vertical="center"/>
    </xf>
    <xf numFmtId="0" fontId="13" fillId="8" borderId="0">
      <alignment horizontal="center" vertical="center" wrapText="1"/>
    </xf>
    <xf numFmtId="0" fontId="13" fillId="8" borderId="0">
      <alignment horizontal="right" vertical="center" wrapText="1"/>
    </xf>
    <xf numFmtId="0" fontId="13" fillId="11" borderId="0">
      <alignment horizontal="center" vertical="center" wrapText="1"/>
    </xf>
    <xf numFmtId="0" fontId="14" fillId="11" borderId="0">
      <alignment horizontal="right" vertical="center" wrapText="1"/>
    </xf>
    <xf numFmtId="49" fontId="14" fillId="0" borderId="0">
      <alignment horizontal="left" vertical="center"/>
    </xf>
    <xf numFmtId="0" fontId="13" fillId="0" borderId="0">
      <alignment horizontal="left" vertical="center"/>
    </xf>
    <xf numFmtId="0" fontId="13" fillId="0" borderId="0">
      <alignment horizontal="right" vertical="center"/>
    </xf>
    <xf numFmtId="172" fontId="14" fillId="0" borderId="0">
      <alignment horizontal="right" vertical="center"/>
    </xf>
    <xf numFmtId="14" fontId="14" fillId="0" borderId="0">
      <alignment horizontal="right" vertical="center"/>
    </xf>
    <xf numFmtId="22" fontId="14" fillId="0" borderId="0">
      <alignment horizontal="right" vertical="center"/>
    </xf>
    <xf numFmtId="3" fontId="14" fillId="0" borderId="0">
      <alignment horizontal="right" vertical="center"/>
    </xf>
    <xf numFmtId="4" fontId="14" fillId="0" borderId="0">
      <alignment horizontal="right" vertical="center"/>
    </xf>
    <xf numFmtId="0" fontId="14" fillId="0" borderId="4">
      <alignment horizontal="left" vertical="center"/>
    </xf>
    <xf numFmtId="172" fontId="14" fillId="0" borderId="4">
      <alignment horizontal="right" vertical="center"/>
    </xf>
    <xf numFmtId="3" fontId="14" fillId="0" borderId="4">
      <alignment horizontal="right" vertical="center"/>
    </xf>
    <xf numFmtId="4" fontId="14" fillId="0" borderId="4">
      <alignment horizontal="right" vertical="center"/>
    </xf>
    <xf numFmtId="0" fontId="9" fillId="0" borderId="4"/>
    <xf numFmtId="173" fontId="1" fillId="0" borderId="0" applyFont="0" applyFill="0" applyBorder="0" applyAlignment="0" applyProtection="0"/>
    <xf numFmtId="167" fontId="1" fillId="0" borderId="0" applyFont="0" applyFill="0" applyBorder="0" applyAlignment="0" applyProtection="0"/>
    <xf numFmtId="42" fontId="11" fillId="0" borderId="0" applyFont="0" applyFill="0" applyBorder="0" applyAlignment="0" applyProtection="0"/>
    <xf numFmtId="169" fontId="9" fillId="0" borderId="0"/>
    <xf numFmtId="167" fontId="9" fillId="0" borderId="0"/>
    <xf numFmtId="0" fontId="9" fillId="0" borderId="0"/>
    <xf numFmtId="9" fontId="9" fillId="0" borderId="0"/>
    <xf numFmtId="169" fontId="9" fillId="0" borderId="0"/>
    <xf numFmtId="168" fontId="9" fillId="0" borderId="0"/>
    <xf numFmtId="167" fontId="9" fillId="0" borderId="0"/>
    <xf numFmtId="165" fontId="9" fillId="0" borderId="0"/>
    <xf numFmtId="167" fontId="9" fillId="0" borderId="0"/>
    <xf numFmtId="0" fontId="9" fillId="0" borderId="0"/>
    <xf numFmtId="0" fontId="9" fillId="0" borderId="4"/>
    <xf numFmtId="169" fontId="9" fillId="0" borderId="0"/>
    <xf numFmtId="0" fontId="9" fillId="0" borderId="0"/>
    <xf numFmtId="9" fontId="9" fillId="0" borderId="0"/>
    <xf numFmtId="169" fontId="9" fillId="0" borderId="0"/>
    <xf numFmtId="168" fontId="9" fillId="0" borderId="0"/>
    <xf numFmtId="167" fontId="9" fillId="0" borderId="0"/>
    <xf numFmtId="165" fontId="9" fillId="0" borderId="0"/>
    <xf numFmtId="0" fontId="13" fillId="8" borderId="4">
      <alignment horizontal="left" vertical="center" wrapText="1"/>
    </xf>
    <xf numFmtId="0" fontId="13" fillId="9" borderId="0">
      <alignment horizontal="center" vertical="center"/>
    </xf>
    <xf numFmtId="0" fontId="13" fillId="10" borderId="0">
      <alignment horizontal="center" vertical="center"/>
    </xf>
    <xf numFmtId="0" fontId="13" fillId="8" borderId="0">
      <alignment horizontal="center" vertical="center" wrapText="1"/>
    </xf>
    <xf numFmtId="0" fontId="13" fillId="8" borderId="0">
      <alignment horizontal="right" vertical="center" wrapText="1"/>
    </xf>
    <xf numFmtId="0" fontId="13" fillId="11" borderId="0">
      <alignment horizontal="center" vertical="center" wrapText="1"/>
    </xf>
    <xf numFmtId="0" fontId="14" fillId="11" borderId="0">
      <alignment horizontal="right" vertical="center" wrapText="1"/>
    </xf>
    <xf numFmtId="49" fontId="14" fillId="0" borderId="0">
      <alignment horizontal="left" vertical="center"/>
    </xf>
    <xf numFmtId="0" fontId="13" fillId="0" borderId="0">
      <alignment horizontal="left" vertical="center"/>
    </xf>
    <xf numFmtId="0" fontId="13" fillId="0" borderId="0">
      <alignment horizontal="right" vertical="center"/>
    </xf>
    <xf numFmtId="172" fontId="14" fillId="0" borderId="0">
      <alignment horizontal="right" vertical="center"/>
    </xf>
    <xf numFmtId="14" fontId="14" fillId="0" borderId="0">
      <alignment horizontal="right" vertical="center"/>
    </xf>
    <xf numFmtId="22" fontId="14" fillId="0" borderId="0">
      <alignment horizontal="right" vertical="center"/>
    </xf>
    <xf numFmtId="3" fontId="14" fillId="0" borderId="0">
      <alignment horizontal="right" vertical="center"/>
    </xf>
    <xf numFmtId="4" fontId="14" fillId="0" borderId="0">
      <alignment horizontal="right" vertical="center"/>
    </xf>
    <xf numFmtId="0" fontId="14" fillId="0" borderId="4">
      <alignment horizontal="left" vertical="center"/>
    </xf>
    <xf numFmtId="172" fontId="14" fillId="0" borderId="4">
      <alignment horizontal="right" vertical="center"/>
    </xf>
    <xf numFmtId="3" fontId="14" fillId="0" borderId="4">
      <alignment horizontal="right" vertical="center"/>
    </xf>
    <xf numFmtId="4" fontId="14" fillId="0" borderId="4">
      <alignment horizontal="right" vertical="center"/>
    </xf>
    <xf numFmtId="0" fontId="9" fillId="0" borderId="4"/>
    <xf numFmtId="169" fontId="9" fillId="0" borderId="0"/>
    <xf numFmtId="167" fontId="9" fillId="0" borderId="0"/>
    <xf numFmtId="167" fontId="9" fillId="0" borderId="0"/>
    <xf numFmtId="169" fontId="9" fillId="0" borderId="0"/>
    <xf numFmtId="9" fontId="11" fillId="0" borderId="0" applyFont="0" applyFill="0" applyBorder="0" applyAlignment="0" applyProtection="0"/>
    <xf numFmtId="0" fontId="15"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0" fontId="9" fillId="0" borderId="0"/>
    <xf numFmtId="9" fontId="9" fillId="0" borderId="0"/>
    <xf numFmtId="169" fontId="9" fillId="0" borderId="0"/>
    <xf numFmtId="168" fontId="9" fillId="0" borderId="0"/>
    <xf numFmtId="167" fontId="9" fillId="0" borderId="0"/>
    <xf numFmtId="165" fontId="9" fillId="0" borderId="0"/>
    <xf numFmtId="0" fontId="13" fillId="8" borderId="4">
      <alignment horizontal="left" vertical="center" wrapText="1"/>
    </xf>
    <xf numFmtId="0" fontId="13" fillId="9" borderId="0">
      <alignment horizontal="center" vertical="center"/>
    </xf>
    <xf numFmtId="0" fontId="13" fillId="10" borderId="0">
      <alignment horizontal="center" vertical="center"/>
    </xf>
    <xf numFmtId="0" fontId="13" fillId="8" borderId="0">
      <alignment horizontal="center" vertical="center" wrapText="1"/>
    </xf>
    <xf numFmtId="0" fontId="13" fillId="8" borderId="0">
      <alignment horizontal="right" vertical="center" wrapText="1"/>
    </xf>
    <xf numFmtId="0" fontId="13" fillId="11" borderId="0">
      <alignment horizontal="center" vertical="center" wrapText="1"/>
    </xf>
    <xf numFmtId="0" fontId="14" fillId="11" borderId="0">
      <alignment horizontal="right" vertical="center" wrapText="1"/>
    </xf>
    <xf numFmtId="49" fontId="14" fillId="0" borderId="0">
      <alignment horizontal="left" vertical="center"/>
    </xf>
    <xf numFmtId="0" fontId="13" fillId="0" borderId="0">
      <alignment horizontal="left" vertical="center"/>
    </xf>
    <xf numFmtId="0" fontId="13" fillId="0" borderId="0">
      <alignment horizontal="right" vertical="center"/>
    </xf>
    <xf numFmtId="172" fontId="14" fillId="0" borderId="0">
      <alignment horizontal="right" vertical="center"/>
    </xf>
    <xf numFmtId="14" fontId="14" fillId="0" borderId="0">
      <alignment horizontal="right" vertical="center"/>
    </xf>
    <xf numFmtId="22" fontId="14" fillId="0" borderId="0">
      <alignment horizontal="right" vertical="center"/>
    </xf>
    <xf numFmtId="3" fontId="14" fillId="0" borderId="0">
      <alignment horizontal="right" vertical="center"/>
    </xf>
    <xf numFmtId="4" fontId="14" fillId="0" borderId="0">
      <alignment horizontal="right" vertical="center"/>
    </xf>
    <xf numFmtId="0" fontId="14" fillId="0" borderId="4">
      <alignment horizontal="left" vertical="center"/>
    </xf>
    <xf numFmtId="172" fontId="14" fillId="0" borderId="4">
      <alignment horizontal="right" vertical="center"/>
    </xf>
    <xf numFmtId="3" fontId="14" fillId="0" borderId="4">
      <alignment horizontal="right" vertical="center"/>
    </xf>
    <xf numFmtId="4" fontId="14" fillId="0" borderId="4">
      <alignment horizontal="right" vertical="center"/>
    </xf>
    <xf numFmtId="0" fontId="9" fillId="0" borderId="4"/>
    <xf numFmtId="44" fontId="1" fillId="0" borderId="0" applyFont="0" applyFill="0" applyBorder="0" applyAlignment="0" applyProtection="0"/>
    <xf numFmtId="0" fontId="9" fillId="0" borderId="0"/>
    <xf numFmtId="9" fontId="9" fillId="0" borderId="0"/>
    <xf numFmtId="169" fontId="9" fillId="0" borderId="0"/>
    <xf numFmtId="168" fontId="9" fillId="0" borderId="0"/>
    <xf numFmtId="167" fontId="9" fillId="0" borderId="0"/>
    <xf numFmtId="165" fontId="9" fillId="0" borderId="0"/>
    <xf numFmtId="0" fontId="13" fillId="8" borderId="4">
      <alignment horizontal="left" vertical="center" wrapText="1"/>
    </xf>
    <xf numFmtId="0" fontId="13" fillId="9" borderId="0">
      <alignment horizontal="center" vertical="center"/>
    </xf>
    <xf numFmtId="0" fontId="13" fillId="10" borderId="0">
      <alignment horizontal="center" vertical="center"/>
    </xf>
    <xf numFmtId="0" fontId="13" fillId="8" borderId="0">
      <alignment horizontal="center" vertical="center" wrapText="1"/>
    </xf>
    <xf numFmtId="0" fontId="13" fillId="8" borderId="0">
      <alignment horizontal="right" vertical="center" wrapText="1"/>
    </xf>
    <xf numFmtId="0" fontId="13" fillId="11" borderId="0">
      <alignment horizontal="center" vertical="center" wrapText="1"/>
    </xf>
    <xf numFmtId="0" fontId="14" fillId="11" borderId="0">
      <alignment horizontal="right" vertical="center" wrapText="1"/>
    </xf>
    <xf numFmtId="49" fontId="14" fillId="0" borderId="0">
      <alignment horizontal="left" vertical="center"/>
    </xf>
    <xf numFmtId="0" fontId="13" fillId="0" borderId="0">
      <alignment horizontal="left" vertical="center"/>
    </xf>
    <xf numFmtId="0" fontId="13" fillId="0" borderId="0">
      <alignment horizontal="right" vertical="center"/>
    </xf>
    <xf numFmtId="172" fontId="14" fillId="0" borderId="0">
      <alignment horizontal="right" vertical="center"/>
    </xf>
    <xf numFmtId="14" fontId="14" fillId="0" borderId="0">
      <alignment horizontal="right" vertical="center"/>
    </xf>
    <xf numFmtId="22" fontId="14" fillId="0" borderId="0">
      <alignment horizontal="right" vertical="center"/>
    </xf>
    <xf numFmtId="3" fontId="14" fillId="0" borderId="0">
      <alignment horizontal="right" vertical="center"/>
    </xf>
    <xf numFmtId="4" fontId="14" fillId="0" borderId="0">
      <alignment horizontal="right" vertical="center"/>
    </xf>
    <xf numFmtId="0" fontId="14" fillId="0" borderId="4">
      <alignment horizontal="left" vertical="center"/>
    </xf>
    <xf numFmtId="172" fontId="14" fillId="0" borderId="4">
      <alignment horizontal="right" vertical="center"/>
    </xf>
    <xf numFmtId="3" fontId="14" fillId="0" borderId="4">
      <alignment horizontal="right" vertical="center"/>
    </xf>
    <xf numFmtId="4" fontId="14" fillId="0" borderId="4">
      <alignment horizontal="right" vertical="center"/>
    </xf>
    <xf numFmtId="0" fontId="9" fillId="0" borderId="4"/>
    <xf numFmtId="42" fontId="1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9" fillId="0" borderId="0"/>
    <xf numFmtId="169" fontId="9" fillId="0" borderId="0"/>
    <xf numFmtId="169" fontId="9" fillId="0" borderId="0"/>
    <xf numFmtId="167" fontId="9" fillId="0" borderId="0"/>
    <xf numFmtId="169" fontId="1" fillId="0" borderId="0" applyFont="0" applyFill="0" applyBorder="0" applyAlignment="0" applyProtection="0"/>
    <xf numFmtId="169" fontId="1" fillId="0" borderId="0" applyFont="0" applyFill="0" applyBorder="0" applyAlignment="0" applyProtection="0"/>
    <xf numFmtId="169" fontId="9" fillId="0" borderId="0"/>
    <xf numFmtId="167" fontId="9" fillId="0" borderId="0"/>
    <xf numFmtId="169" fontId="9" fillId="0" borderId="0"/>
    <xf numFmtId="167" fontId="9"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9" fillId="0" borderId="0"/>
    <xf numFmtId="169" fontId="9" fillId="0" borderId="0"/>
    <xf numFmtId="169" fontId="9" fillId="0" borderId="0"/>
    <xf numFmtId="167" fontId="9" fillId="0" borderId="0"/>
    <xf numFmtId="167" fontId="9" fillId="0" borderId="0"/>
    <xf numFmtId="169" fontId="9" fillId="0" borderId="0"/>
    <xf numFmtId="0" fontId="9" fillId="0" borderId="0"/>
    <xf numFmtId="9" fontId="9" fillId="0" borderId="0"/>
    <xf numFmtId="169" fontId="9" fillId="0" borderId="0"/>
    <xf numFmtId="168" fontId="9" fillId="0" borderId="0"/>
    <xf numFmtId="167" fontId="9" fillId="0" borderId="0"/>
    <xf numFmtId="165" fontId="9" fillId="0" borderId="0"/>
    <xf numFmtId="0" fontId="13" fillId="8" borderId="4">
      <alignment horizontal="left" vertical="center" wrapText="1"/>
    </xf>
    <xf numFmtId="0" fontId="13" fillId="9" borderId="0">
      <alignment horizontal="center" vertical="center"/>
    </xf>
    <xf numFmtId="0" fontId="13" fillId="10" borderId="0">
      <alignment horizontal="center" vertical="center"/>
    </xf>
    <xf numFmtId="0" fontId="13" fillId="8" borderId="0">
      <alignment horizontal="center" vertical="center" wrapText="1"/>
    </xf>
    <xf numFmtId="0" fontId="13" fillId="8" borderId="0">
      <alignment horizontal="right" vertical="center" wrapText="1"/>
    </xf>
    <xf numFmtId="0" fontId="13" fillId="11" borderId="0">
      <alignment horizontal="center" vertical="center" wrapText="1"/>
    </xf>
    <xf numFmtId="0" fontId="14" fillId="11" borderId="0">
      <alignment horizontal="right" vertical="center" wrapText="1"/>
    </xf>
    <xf numFmtId="49" fontId="14" fillId="0" borderId="0">
      <alignment horizontal="left" vertical="center"/>
    </xf>
    <xf numFmtId="0" fontId="13" fillId="0" borderId="0">
      <alignment horizontal="left" vertical="center"/>
    </xf>
    <xf numFmtId="0" fontId="13" fillId="0" borderId="0">
      <alignment horizontal="right" vertical="center"/>
    </xf>
    <xf numFmtId="172" fontId="14" fillId="0" borderId="0">
      <alignment horizontal="right" vertical="center"/>
    </xf>
    <xf numFmtId="14" fontId="14" fillId="0" borderId="0">
      <alignment horizontal="right" vertical="center"/>
    </xf>
    <xf numFmtId="22" fontId="14" fillId="0" borderId="0">
      <alignment horizontal="right" vertical="center"/>
    </xf>
    <xf numFmtId="3" fontId="14" fillId="0" borderId="0">
      <alignment horizontal="right" vertical="center"/>
    </xf>
    <xf numFmtId="4" fontId="14" fillId="0" borderId="0">
      <alignment horizontal="right" vertical="center"/>
    </xf>
    <xf numFmtId="0" fontId="14" fillId="0" borderId="4">
      <alignment horizontal="left" vertical="center"/>
    </xf>
    <xf numFmtId="172" fontId="14" fillId="0" borderId="4">
      <alignment horizontal="right" vertical="center"/>
    </xf>
    <xf numFmtId="3" fontId="14" fillId="0" borderId="4">
      <alignment horizontal="right" vertical="center"/>
    </xf>
    <xf numFmtId="4" fontId="14" fillId="0" borderId="4">
      <alignment horizontal="right" vertical="center"/>
    </xf>
    <xf numFmtId="0" fontId="9" fillId="0" borderId="4"/>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9" fillId="0" borderId="0"/>
    <xf numFmtId="169" fontId="9" fillId="0" borderId="0"/>
    <xf numFmtId="169" fontId="9" fillId="0" borderId="0"/>
    <xf numFmtId="167" fontId="9" fillId="0" borderId="0"/>
    <xf numFmtId="169" fontId="1" fillId="0" borderId="0" applyFont="0" applyFill="0" applyBorder="0" applyAlignment="0" applyProtection="0"/>
    <xf numFmtId="169" fontId="9" fillId="0" borderId="0"/>
    <xf numFmtId="167" fontId="9" fillId="0" borderId="0"/>
    <xf numFmtId="169" fontId="1" fillId="0" borderId="0" applyFont="0" applyFill="0" applyBorder="0" applyAlignment="0" applyProtection="0"/>
    <xf numFmtId="169" fontId="9" fillId="0" borderId="0"/>
    <xf numFmtId="167" fontId="9"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9" fillId="0" borderId="0"/>
    <xf numFmtId="169" fontId="1" fillId="0" borderId="0" applyFont="0" applyFill="0" applyBorder="0" applyAlignment="0" applyProtection="0"/>
    <xf numFmtId="167"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7" fontId="1" fillId="0" borderId="0" applyFont="0" applyFill="0" applyBorder="0" applyAlignment="0" applyProtection="0"/>
    <xf numFmtId="169" fontId="10" fillId="0" borderId="0" applyFont="0" applyFill="0" applyBorder="0" applyAlignment="0" applyProtection="0"/>
    <xf numFmtId="167"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1" fillId="0" borderId="0" applyFont="0" applyFill="0" applyBorder="0" applyAlignment="0" applyProtection="0"/>
    <xf numFmtId="169" fontId="1" fillId="0" borderId="0" applyFont="0" applyFill="0" applyBorder="0" applyAlignment="0" applyProtection="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9"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9" fontId="9" fillId="0" borderId="0"/>
    <xf numFmtId="167" fontId="9" fillId="0" borderId="0"/>
    <xf numFmtId="166" fontId="1" fillId="0" borderId="0" applyFont="0" applyFill="0" applyBorder="0" applyAlignment="0" applyProtection="0"/>
    <xf numFmtId="166" fontId="1" fillId="0" borderId="0" applyFont="0" applyFill="0" applyBorder="0" applyAlignment="0" applyProtection="0"/>
    <xf numFmtId="166" fontId="1" fillId="0" borderId="0" applyFont="0" applyFill="0" applyBorder="0" applyAlignment="0" applyProtection="0"/>
    <xf numFmtId="167" fontId="9" fillId="0" borderId="0"/>
    <xf numFmtId="169" fontId="9" fillId="0" borderId="0"/>
    <xf numFmtId="167" fontId="9" fillId="0" borderId="0"/>
    <xf numFmtId="169" fontId="9" fillId="0" borderId="0"/>
    <xf numFmtId="169" fontId="9" fillId="0" borderId="0"/>
    <xf numFmtId="169" fontId="1" fillId="0" borderId="0" applyFont="0" applyFill="0" applyBorder="0" applyAlignment="0" applyProtection="0"/>
    <xf numFmtId="167" fontId="9" fillId="0" borderId="0"/>
    <xf numFmtId="169" fontId="9" fillId="0" borderId="0"/>
    <xf numFmtId="169" fontId="1" fillId="0" borderId="0" applyFont="0" applyFill="0" applyBorder="0" applyAlignment="0" applyProtection="0"/>
    <xf numFmtId="169"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7" fontId="9" fillId="0" borderId="0"/>
    <xf numFmtId="169" fontId="1" fillId="0" borderId="0" applyFont="0" applyFill="0" applyBorder="0" applyAlignment="0" applyProtection="0"/>
    <xf numFmtId="169" fontId="1" fillId="0" borderId="0" applyFont="0" applyFill="0" applyBorder="0" applyAlignment="0" applyProtection="0"/>
    <xf numFmtId="169"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9" fontId="9" fillId="0" borderId="0"/>
    <xf numFmtId="169" fontId="9" fillId="0" borderId="0"/>
    <xf numFmtId="167"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9"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7" fontId="9" fillId="0" borderId="0"/>
    <xf numFmtId="167" fontId="9" fillId="0" borderId="0"/>
    <xf numFmtId="167" fontId="9" fillId="0" borderId="0"/>
    <xf numFmtId="169" fontId="9" fillId="0" borderId="0"/>
    <xf numFmtId="167" fontId="9" fillId="0" borderId="0"/>
    <xf numFmtId="169" fontId="9" fillId="0" borderId="0"/>
    <xf numFmtId="169" fontId="9" fillId="0" borderId="0"/>
    <xf numFmtId="169" fontId="9" fillId="0" borderId="0"/>
    <xf numFmtId="167" fontId="9" fillId="0" borderId="0"/>
    <xf numFmtId="168" fontId="1" fillId="0" borderId="0" applyFont="0" applyFill="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 fillId="12" borderId="0" applyNumberFormat="0" applyBorder="0" applyAlignment="0" applyProtection="0"/>
    <xf numFmtId="0" fontId="11" fillId="12" borderId="0" applyNumberFormat="0" applyBorder="0" applyAlignment="0" applyProtection="0"/>
    <xf numFmtId="0" fontId="1" fillId="13" borderId="0" applyNumberFormat="0" applyBorder="0" applyAlignment="0" applyProtection="0"/>
    <xf numFmtId="0" fontId="11" fillId="13" borderId="0" applyNumberFormat="0" applyBorder="0" applyAlignment="0" applyProtection="0"/>
    <xf numFmtId="0" fontId="1" fillId="14" borderId="0" applyNumberFormat="0" applyBorder="0" applyAlignment="0" applyProtection="0"/>
    <xf numFmtId="0" fontId="11" fillId="14" borderId="0" applyNumberFormat="0" applyBorder="0" applyAlignment="0" applyProtection="0"/>
    <xf numFmtId="0" fontId="1" fillId="15" borderId="0" applyNumberFormat="0" applyBorder="0" applyAlignment="0" applyProtection="0"/>
    <xf numFmtId="0" fontId="11" fillId="15"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7"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21" borderId="0" applyNumberFormat="0" applyBorder="0" applyAlignment="0" applyProtection="0"/>
    <xf numFmtId="0" fontId="11" fillId="18" borderId="0" applyNumberFormat="0" applyBorder="0" applyAlignment="0" applyProtection="0"/>
    <xf numFmtId="0" fontId="11" fillId="19" borderId="0" applyNumberFormat="0" applyBorder="0" applyAlignment="0" applyProtection="0"/>
    <xf numFmtId="0" fontId="1" fillId="20" borderId="0" applyNumberFormat="0" applyBorder="0" applyAlignment="0" applyProtection="0"/>
    <xf numFmtId="0" fontId="11" fillId="20" borderId="0" applyNumberFormat="0" applyBorder="0" applyAlignment="0" applyProtection="0"/>
    <xf numFmtId="0" fontId="11" fillId="15" borderId="0" applyNumberFormat="0" applyBorder="0" applyAlignment="0" applyProtection="0"/>
    <xf numFmtId="0" fontId="11" fillId="18" borderId="0" applyNumberFormat="0" applyBorder="0" applyAlignment="0" applyProtection="0"/>
    <xf numFmtId="0" fontId="11" fillId="21" borderId="0" applyNumberFormat="0" applyBorder="0" applyAlignment="0" applyProtection="0"/>
    <xf numFmtId="0" fontId="16" fillId="22" borderId="0" applyNumberFormat="0" applyBorder="0" applyAlignment="0" applyProtection="0"/>
    <xf numFmtId="0" fontId="16" fillId="19" borderId="0" applyNumberFormat="0" applyBorder="0" applyAlignment="0" applyProtection="0"/>
    <xf numFmtId="0" fontId="16" fillId="20"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2" borderId="0" applyNumberFormat="0" applyBorder="0" applyAlignment="0" applyProtection="0"/>
    <xf numFmtId="0" fontId="16" fillId="19" borderId="0" applyNumberFormat="0" applyBorder="0" applyAlignment="0" applyProtection="0"/>
    <xf numFmtId="0" fontId="2" fillId="20" borderId="0" applyNumberFormat="0" applyBorder="0" applyAlignment="0" applyProtection="0"/>
    <xf numFmtId="0" fontId="16" fillId="20" borderId="0" applyNumberFormat="0" applyBorder="0" applyAlignment="0" applyProtection="0"/>
    <xf numFmtId="0" fontId="2" fillId="23"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2" fillId="25"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3" borderId="0" applyNumberFormat="0" applyBorder="0" applyAlignment="0" applyProtection="0"/>
    <xf numFmtId="0" fontId="16" fillId="24" borderId="0" applyNumberFormat="0" applyBorder="0" applyAlignment="0" applyProtection="0"/>
    <xf numFmtId="0" fontId="16" fillId="29" borderId="0" applyNumberFormat="0" applyBorder="0" applyAlignment="0" applyProtection="0"/>
    <xf numFmtId="0" fontId="9" fillId="0" borderId="0" applyNumberFormat="0" applyFill="0" applyBorder="0" applyAlignment="0" applyProtection="0"/>
    <xf numFmtId="0" fontId="17" fillId="13" borderId="0" applyNumberFormat="0" applyBorder="0" applyAlignment="0" applyProtection="0"/>
    <xf numFmtId="0" fontId="18" fillId="14" borderId="0" applyNumberFormat="0" applyBorder="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19" fillId="30" borderId="5" applyNumberFormat="0" applyAlignment="0" applyProtection="0"/>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0" fillId="31" borderId="6">
      <alignment horizontal="center" vertical="center" wrapText="1"/>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1" fillId="0" borderId="6">
      <alignment vertical="center"/>
    </xf>
    <xf numFmtId="0" fontId="22" fillId="32" borderId="7" applyNumberFormat="0" applyAlignment="0" applyProtection="0"/>
    <xf numFmtId="0" fontId="23" fillId="0" borderId="8" applyNumberFormat="0" applyFill="0" applyAlignment="0" applyProtection="0"/>
    <xf numFmtId="0" fontId="22" fillId="32" borderId="7" applyNumberFormat="0" applyAlignment="0" applyProtection="0"/>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0" fillId="33" borderId="6">
      <alignment horizontal="center" vertical="center" wrapText="1"/>
    </xf>
    <xf numFmtId="0" fontId="24" fillId="0" borderId="0" applyNumberFormat="0" applyFill="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6"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6" fillId="38" borderId="0" applyNumberFormat="0" applyBorder="0" applyAlignment="0" applyProtection="0"/>
    <xf numFmtId="0" fontId="16" fillId="26"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6" fillId="41" borderId="0" applyNumberFormat="0" applyBorder="0" applyAlignment="0" applyProtection="0"/>
    <xf numFmtId="0" fontId="16" fillId="27" borderId="0" applyNumberFormat="0" applyBorder="0" applyAlignment="0" applyProtection="0"/>
    <xf numFmtId="0" fontId="11" fillId="39" borderId="0" applyNumberFormat="0" applyBorder="0" applyAlignment="0" applyProtection="0"/>
    <xf numFmtId="0" fontId="11" fillId="42" borderId="0" applyNumberFormat="0" applyBorder="0" applyAlignment="0" applyProtection="0"/>
    <xf numFmtId="0" fontId="16" fillId="40" borderId="0" applyNumberFormat="0" applyBorder="0" applyAlignment="0" applyProtection="0"/>
    <xf numFmtId="0" fontId="16" fillId="28" borderId="0" applyNumberFormat="0" applyBorder="0" applyAlignment="0" applyProtection="0"/>
    <xf numFmtId="0" fontId="11" fillId="37" borderId="0" applyNumberFormat="0" applyBorder="0" applyAlignment="0" applyProtection="0"/>
    <xf numFmtId="0" fontId="11" fillId="40" borderId="0" applyNumberFormat="0" applyBorder="0" applyAlignment="0" applyProtection="0"/>
    <xf numFmtId="0" fontId="16" fillId="40" borderId="0" applyNumberFormat="0" applyBorder="0" applyAlignment="0" applyProtection="0"/>
    <xf numFmtId="0" fontId="16" fillId="23" borderId="0" applyNumberFormat="0" applyBorder="0" applyAlignment="0" applyProtection="0"/>
    <xf numFmtId="0" fontId="11" fillId="43" borderId="0" applyNumberFormat="0" applyBorder="0" applyAlignment="0" applyProtection="0"/>
    <xf numFmtId="0" fontId="11" fillId="37" borderId="0" applyNumberFormat="0" applyBorder="0" applyAlignment="0" applyProtection="0"/>
    <xf numFmtId="0" fontId="16" fillId="38" borderId="0" applyNumberFormat="0" applyBorder="0" applyAlignment="0" applyProtection="0"/>
    <xf numFmtId="0" fontId="16" fillId="24" borderId="0" applyNumberFormat="0" applyBorder="0" applyAlignment="0" applyProtection="0"/>
    <xf numFmtId="0" fontId="11" fillId="39" borderId="0" applyNumberFormat="0" applyBorder="0" applyAlignment="0" applyProtection="0"/>
    <xf numFmtId="0" fontId="11" fillId="44" borderId="0" applyNumberFormat="0" applyBorder="0" applyAlignment="0" applyProtection="0"/>
    <xf numFmtId="0" fontId="16" fillId="44" borderId="0" applyNumberFormat="0" applyBorder="0" applyAlignment="0" applyProtection="0"/>
    <xf numFmtId="0" fontId="16" fillId="29" borderId="0" applyNumberFormat="0" applyBorder="0" applyAlignment="0" applyProtection="0"/>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1" fillId="0" borderId="6">
      <alignment horizontal="center" vertical="center"/>
    </xf>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9" fillId="0" borderId="0"/>
    <xf numFmtId="174" fontId="9" fillId="0" borderId="0" applyFont="0" applyFill="0" applyBorder="0" applyAlignment="0" applyProtection="0"/>
    <xf numFmtId="175" fontId="9" fillId="0" borderId="0" applyFont="0" applyFill="0" applyBorder="0" applyAlignment="0" applyProtection="0"/>
    <xf numFmtId="176" fontId="9" fillId="0" borderId="0" applyFont="0" applyFill="0" applyBorder="0" applyAlignment="0" applyProtection="0"/>
    <xf numFmtId="177" fontId="9" fillId="0" borderId="0" applyFont="0" applyFill="0" applyBorder="0" applyAlignment="0" applyProtection="0"/>
    <xf numFmtId="0" fontId="27" fillId="0" borderId="0" applyNumberFormat="0" applyFill="0" applyBorder="0" applyAlignment="0" applyProtection="0"/>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0" fontId="28" fillId="0" borderId="0">
      <protection locked="0"/>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178" fontId="21" fillId="0" borderId="6">
      <alignment vertical="center"/>
    </xf>
    <xf numFmtId="0" fontId="18" fillId="14" borderId="0" applyNumberFormat="0" applyBorder="0" applyAlignment="0" applyProtection="0"/>
    <xf numFmtId="0" fontId="29" fillId="0" borderId="9" applyNumberFormat="0" applyFill="0" applyAlignment="0" applyProtection="0"/>
    <xf numFmtId="0" fontId="30" fillId="0" borderId="10" applyNumberFormat="0" applyFill="0" applyAlignment="0" applyProtection="0"/>
    <xf numFmtId="0" fontId="24" fillId="0" borderId="11" applyNumberFormat="0" applyFill="0" applyAlignment="0" applyProtection="0"/>
    <xf numFmtId="0" fontId="24"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17" fillId="13" borderId="0" applyNumberFormat="0" applyBorder="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6" fillId="17" borderId="5" applyNumberFormat="0" applyAlignment="0" applyProtection="0"/>
    <xf numFmtId="0" fontId="23" fillId="0" borderId="8" applyNumberFormat="0" applyFill="0" applyAlignment="0" applyProtection="0"/>
    <xf numFmtId="41" fontId="11" fillId="0" borderId="0" applyFont="0" applyFill="0" applyBorder="0" applyAlignment="0" applyProtection="0"/>
    <xf numFmtId="179" fontId="9"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65"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73"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0" fontId="9" fillId="0" borderId="0" applyFont="0" applyFill="0" applyBorder="0" applyAlignment="0" applyProtection="0"/>
    <xf numFmtId="180" fontId="9"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1" fillId="0" borderId="0" applyFont="0" applyFill="0" applyBorder="0" applyAlignment="0" applyProtection="0"/>
    <xf numFmtId="43"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0"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5" fillId="0" borderId="0" applyFont="0" applyFill="0" applyBorder="0" applyAlignment="0" applyProtection="0"/>
    <xf numFmtId="167" fontId="35" fillId="0" borderId="0" applyFont="0" applyFill="0" applyBorder="0" applyAlignment="0" applyProtection="0"/>
    <xf numFmtId="180" fontId="9"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11" fillId="0" borderId="0" applyFont="0" applyFill="0" applyBorder="0" applyAlignment="0" applyProtection="0"/>
    <xf numFmtId="180" fontId="9" fillId="0" borderId="0" applyFont="0" applyFill="0" applyBorder="0" applyAlignment="0" applyProtection="0"/>
    <xf numFmtId="181" fontId="9" fillId="0" borderId="0" applyFont="0" applyFill="0" applyBorder="0" applyAlignment="0" applyProtection="0"/>
    <xf numFmtId="173" fontId="1" fillId="0" borderId="0" applyFont="0" applyFill="0" applyBorder="0" applyAlignment="0" applyProtection="0"/>
    <xf numFmtId="173" fontId="1" fillId="0" borderId="0" applyFont="0" applyFill="0" applyBorder="0" applyAlignment="0" applyProtection="0"/>
    <xf numFmtId="43"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43"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3"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43" fontId="33" fillId="0" borderId="0" applyFont="0" applyFill="0" applyBorder="0" applyAlignment="0" applyProtection="0"/>
    <xf numFmtId="167" fontId="33" fillId="0" borderId="0" applyFont="0" applyFill="0" applyBorder="0" applyAlignment="0" applyProtection="0"/>
    <xf numFmtId="167" fontId="33"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5" fontId="3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82" fontId="1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43" fontId="34" fillId="0" borderId="0" applyFont="0" applyFill="0" applyBorder="0" applyAlignment="0" applyProtection="0"/>
    <xf numFmtId="167" fontId="34" fillId="0" borderId="0" applyFont="0" applyFill="0" applyBorder="0" applyAlignment="0" applyProtection="0"/>
    <xf numFmtId="167" fontId="34"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1" fontId="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1" fontId="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71" fontId="9"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9" fontId="36"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9" fillId="0" borderId="0" applyFont="0" applyFill="0" applyBorder="0" applyAlignment="0" applyProtection="0"/>
    <xf numFmtId="43" fontId="15" fillId="0" borderId="0" applyFont="0" applyFill="0" applyBorder="0" applyAlignment="0" applyProtection="0"/>
    <xf numFmtId="167" fontId="15" fillId="0" borderId="0" applyFont="0" applyFill="0" applyBorder="0" applyAlignment="0" applyProtection="0"/>
    <xf numFmtId="167" fontId="15"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80" fontId="9"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8"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44" fontId="11" fillId="0" borderId="0" applyFont="0" applyFill="0" applyBorder="0" applyAlignment="0" applyProtection="0"/>
    <xf numFmtId="183" fontId="11" fillId="0" borderId="0" applyFont="0" applyFill="0" applyBorder="0" applyAlignment="0" applyProtection="0"/>
    <xf numFmtId="183"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0" fontId="9"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44" fontId="33" fillId="0" borderId="0" applyFont="0" applyFill="0" applyBorder="0" applyAlignment="0" applyProtection="0"/>
    <xf numFmtId="44" fontId="33" fillId="0" borderId="0" applyFont="0" applyFill="0" applyBorder="0" applyAlignment="0" applyProtection="0"/>
    <xf numFmtId="44" fontId="11"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44" fontId="11" fillId="0" borderId="0" applyFont="0" applyFill="0" applyBorder="0" applyAlignment="0" applyProtection="0"/>
    <xf numFmtId="18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83" fontId="34"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85"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185"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3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5"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 fillId="0" borderId="0" applyFont="0" applyFill="0" applyBorder="0" applyAlignment="0" applyProtection="0"/>
    <xf numFmtId="44" fontId="11"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169"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44" fontId="11" fillId="0" borderId="0" applyFont="0" applyFill="0" applyBorder="0" applyAlignment="0" applyProtection="0"/>
    <xf numFmtId="0" fontId="37" fillId="45" borderId="0" applyNumberFormat="0" applyBorder="0" applyAlignment="0" applyProtection="0"/>
    <xf numFmtId="0" fontId="33" fillId="0" borderId="0"/>
    <xf numFmtId="0" fontId="1" fillId="0" borderId="0"/>
    <xf numFmtId="0" fontId="33" fillId="0" borderId="0"/>
    <xf numFmtId="0" fontId="9" fillId="0" borderId="0"/>
    <xf numFmtId="0" fontId="33" fillId="0" borderId="0"/>
    <xf numFmtId="0" fontId="9" fillId="0" borderId="0"/>
    <xf numFmtId="0" fontId="9" fillId="0" borderId="0"/>
    <xf numFmtId="0" fontId="9" fillId="0" borderId="0"/>
    <xf numFmtId="0" fontId="9" fillId="0" borderId="0"/>
    <xf numFmtId="0" fontId="34" fillId="0" borderId="0"/>
    <xf numFmtId="0" fontId="9" fillId="0" borderId="0"/>
    <xf numFmtId="0" fontId="1" fillId="0" borderId="0"/>
    <xf numFmtId="0" fontId="9" fillId="0" borderId="0"/>
    <xf numFmtId="0" fontId="38" fillId="0" borderId="0"/>
    <xf numFmtId="0" fontId="9"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3" fillId="0" borderId="0"/>
    <xf numFmtId="0" fontId="9" fillId="0" borderId="0"/>
    <xf numFmtId="0" fontId="34" fillId="0" borderId="0"/>
    <xf numFmtId="0" fontId="1" fillId="0" borderId="0"/>
    <xf numFmtId="0" fontId="1" fillId="0" borderId="0"/>
    <xf numFmtId="0" fontId="9" fillId="0" borderId="0"/>
    <xf numFmtId="0" fontId="33" fillId="0" borderId="0"/>
    <xf numFmtId="0" fontId="39"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1" fillId="0" borderId="0"/>
    <xf numFmtId="0" fontId="9" fillId="0" borderId="0"/>
    <xf numFmtId="0" fontId="1" fillId="0" borderId="0"/>
    <xf numFmtId="0" fontId="9" fillId="0" borderId="0"/>
    <xf numFmtId="0" fontId="9" fillId="0" borderId="0"/>
    <xf numFmtId="0" fontId="1" fillId="0" borderId="0"/>
    <xf numFmtId="0" fontId="40" fillId="0" borderId="0"/>
    <xf numFmtId="0" fontId="4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1" fillId="0" borderId="0"/>
    <xf numFmtId="0" fontId="40" fillId="0" borderId="0"/>
    <xf numFmtId="0" fontId="40" fillId="0" borderId="0"/>
    <xf numFmtId="0" fontId="40" fillId="0" borderId="0"/>
    <xf numFmtId="0" fontId="9" fillId="0" borderId="0"/>
    <xf numFmtId="0" fontId="1" fillId="0" borderId="0"/>
    <xf numFmtId="0" fontId="1" fillId="0" borderId="0"/>
    <xf numFmtId="0" fontId="36"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9" fillId="0" borderId="0"/>
    <xf numFmtId="0" fontId="11" fillId="0" borderId="0"/>
    <xf numFmtId="0" fontId="9" fillId="0" borderId="0"/>
    <xf numFmtId="0" fontId="9"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33" fillId="0" borderId="0"/>
    <xf numFmtId="0" fontId="33" fillId="0" borderId="0"/>
    <xf numFmtId="0" fontId="9" fillId="0" borderId="0"/>
    <xf numFmtId="0" fontId="33" fillId="0" borderId="0"/>
    <xf numFmtId="0" fontId="9" fillId="0" borderId="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9"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11" fillId="46" borderId="12" applyNumberFormat="0" applyFont="0" applyAlignment="0" applyProtection="0"/>
    <xf numFmtId="0" fontId="20" fillId="0" borderId="0">
      <alignment horizontal="center" vertical="center" wrapText="1"/>
    </xf>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0" fontId="20" fillId="47" borderId="6">
      <alignment horizontal="center" vertical="center" wrapText="1"/>
    </xf>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3" fillId="0" borderId="0" applyFont="0" applyFill="0" applyBorder="0" applyAlignment="0" applyProtection="0"/>
    <xf numFmtId="9" fontId="9" fillId="0" borderId="0" applyFont="0" applyFill="0" applyBorder="0" applyAlignment="0" applyProtection="0"/>
    <xf numFmtId="43"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9" fillId="0" borderId="0" applyFont="0" applyFill="0" applyBorder="0" applyAlignment="0" applyProtection="0"/>
    <xf numFmtId="9" fontId="36"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0" fontId="43" fillId="0" borderId="0">
      <alignment vertical="top"/>
    </xf>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2" fillId="30" borderId="13" applyNumberFormat="0" applyAlignment="0" applyProtection="0"/>
    <xf numFmtId="0" fontId="44" fillId="0" borderId="0" applyNumberFormat="0">
      <alignment horizontal="left"/>
    </xf>
    <xf numFmtId="0" fontId="45" fillId="0" borderId="0" applyNumberFormat="0" applyFill="0" applyBorder="0" applyAlignment="0" applyProtection="0"/>
    <xf numFmtId="0" fontId="27" fillId="0" borderId="0" applyNumberFormat="0" applyFill="0" applyBorder="0" applyAlignment="0" applyProtection="0"/>
    <xf numFmtId="0" fontId="46" fillId="0" borderId="0" applyNumberFormat="0" applyFill="0" applyBorder="0" applyAlignment="0" applyProtection="0"/>
    <xf numFmtId="0" fontId="30" fillId="0" borderId="10" applyNumberFormat="0" applyFill="0" applyAlignment="0" applyProtection="0"/>
    <xf numFmtId="0" fontId="24" fillId="0" borderId="11"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25" fillId="0" borderId="14" applyNumberFormat="0" applyFill="0" applyAlignment="0" applyProtection="0"/>
    <xf numFmtId="0" fontId="45" fillId="0" borderId="0" applyNumberFormat="0" applyFill="0" applyBorder="0" applyAlignment="0" applyProtection="0"/>
    <xf numFmtId="167" fontId="1" fillId="0" borderId="0" applyFont="0" applyFill="0" applyBorder="0" applyAlignment="0" applyProtection="0"/>
    <xf numFmtId="0" fontId="48" fillId="0" borderId="0"/>
    <xf numFmtId="9" fontId="48" fillId="0" borderId="0"/>
    <xf numFmtId="169" fontId="48" fillId="0" borderId="0"/>
    <xf numFmtId="168" fontId="48" fillId="0" borderId="0"/>
    <xf numFmtId="167" fontId="48" fillId="0" borderId="0"/>
    <xf numFmtId="165" fontId="48" fillId="0" borderId="0"/>
    <xf numFmtId="0" fontId="49" fillId="8" borderId="4">
      <alignment horizontal="left" vertical="center" wrapText="1"/>
    </xf>
    <xf numFmtId="0" fontId="49" fillId="9" borderId="0">
      <alignment horizontal="center" vertical="center"/>
    </xf>
    <xf numFmtId="0" fontId="49" fillId="10" borderId="0">
      <alignment horizontal="center" vertical="center"/>
    </xf>
    <xf numFmtId="0" fontId="49" fillId="8" borderId="0">
      <alignment horizontal="center" vertical="center" wrapText="1"/>
    </xf>
    <xf numFmtId="0" fontId="49" fillId="8" borderId="0">
      <alignment horizontal="right" vertical="center" wrapText="1"/>
    </xf>
    <xf numFmtId="0" fontId="49" fillId="11" borderId="0">
      <alignment horizontal="center" vertical="center" wrapText="1"/>
    </xf>
    <xf numFmtId="0" fontId="50" fillId="11" borderId="0">
      <alignment horizontal="right" vertical="center" wrapText="1"/>
    </xf>
    <xf numFmtId="49" fontId="50" fillId="0" borderId="0">
      <alignment horizontal="left" vertical="center"/>
    </xf>
    <xf numFmtId="0" fontId="49" fillId="0" borderId="0">
      <alignment horizontal="left" vertical="center"/>
    </xf>
    <xf numFmtId="0" fontId="49" fillId="0" borderId="0">
      <alignment horizontal="right" vertical="center"/>
    </xf>
    <xf numFmtId="172" fontId="50" fillId="0" borderId="0">
      <alignment horizontal="right" vertical="center"/>
    </xf>
    <xf numFmtId="14" fontId="50" fillId="0" borderId="0">
      <alignment horizontal="right" vertical="center"/>
    </xf>
    <xf numFmtId="22" fontId="50" fillId="0" borderId="0">
      <alignment horizontal="right" vertical="center"/>
    </xf>
    <xf numFmtId="3" fontId="50" fillId="0" borderId="0">
      <alignment horizontal="right" vertical="center"/>
    </xf>
    <xf numFmtId="4" fontId="50" fillId="0" borderId="0">
      <alignment horizontal="right" vertical="center"/>
    </xf>
    <xf numFmtId="0" fontId="50" fillId="0" borderId="4">
      <alignment horizontal="left" vertical="center"/>
    </xf>
    <xf numFmtId="172" fontId="50" fillId="0" borderId="4">
      <alignment horizontal="right" vertical="center"/>
    </xf>
    <xf numFmtId="3" fontId="50" fillId="0" borderId="4">
      <alignment horizontal="right" vertical="center"/>
    </xf>
    <xf numFmtId="4" fontId="50" fillId="0" borderId="4">
      <alignment horizontal="right" vertical="center"/>
    </xf>
    <xf numFmtId="0" fontId="48" fillId="0" borderId="4"/>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7" fontId="1" fillId="0" borderId="0" applyFont="0" applyFill="0" applyBorder="0" applyAlignment="0" applyProtection="0"/>
    <xf numFmtId="166" fontId="1" fillId="0" borderId="0" applyFont="0" applyFill="0" applyBorder="0" applyAlignment="0" applyProtection="0"/>
    <xf numFmtId="169" fontId="48" fillId="0" borderId="0"/>
    <xf numFmtId="169" fontId="48" fillId="0" borderId="0"/>
    <xf numFmtId="169" fontId="48" fillId="0" borderId="0"/>
    <xf numFmtId="167" fontId="1" fillId="0" borderId="0" applyFont="0" applyFill="0" applyBorder="0" applyAlignment="0" applyProtection="0"/>
    <xf numFmtId="169" fontId="48" fillId="0" borderId="0"/>
    <xf numFmtId="167" fontId="48" fillId="0" borderId="0"/>
    <xf numFmtId="167" fontId="48" fillId="0" borderId="0"/>
    <xf numFmtId="167" fontId="48" fillId="0" borderId="0"/>
    <xf numFmtId="167" fontId="48" fillId="0" borderId="0"/>
    <xf numFmtId="167" fontId="1" fillId="0" borderId="0" applyFont="0" applyFill="0" applyBorder="0" applyAlignment="0" applyProtection="0"/>
    <xf numFmtId="44" fontId="1" fillId="0" borderId="0" applyFont="0" applyFill="0" applyBorder="0" applyAlignment="0" applyProtection="0"/>
    <xf numFmtId="0" fontId="13" fillId="8" borderId="6">
      <alignment horizontal="left" vertical="center" wrapText="1"/>
    </xf>
    <xf numFmtId="0" fontId="14" fillId="0" borderId="6">
      <alignment horizontal="left" vertical="center"/>
    </xf>
    <xf numFmtId="172" fontId="14" fillId="0" borderId="6">
      <alignment horizontal="right" vertical="center"/>
    </xf>
    <xf numFmtId="3" fontId="14" fillId="0" borderId="6">
      <alignment horizontal="right" vertical="center"/>
    </xf>
    <xf numFmtId="4" fontId="14" fillId="0" borderId="6">
      <alignment horizontal="right" vertical="center"/>
    </xf>
    <xf numFmtId="0" fontId="9" fillId="0" borderId="6"/>
    <xf numFmtId="0" fontId="9" fillId="0" borderId="6"/>
    <xf numFmtId="0" fontId="13" fillId="8" borderId="6">
      <alignment horizontal="left" vertical="center" wrapText="1"/>
    </xf>
    <xf numFmtId="0" fontId="14" fillId="0" borderId="6">
      <alignment horizontal="left" vertical="center"/>
    </xf>
    <xf numFmtId="172" fontId="14" fillId="0" borderId="6">
      <alignment horizontal="right" vertical="center"/>
    </xf>
    <xf numFmtId="3" fontId="14" fillId="0" borderId="6">
      <alignment horizontal="right" vertical="center"/>
    </xf>
    <xf numFmtId="4" fontId="14" fillId="0" borderId="6">
      <alignment horizontal="right" vertical="center"/>
    </xf>
    <xf numFmtId="0" fontId="9" fillId="0" borderId="6"/>
    <xf numFmtId="0" fontId="13" fillId="8" borderId="6">
      <alignment horizontal="left" vertical="center" wrapText="1"/>
    </xf>
    <xf numFmtId="0" fontId="14" fillId="0" borderId="6">
      <alignment horizontal="left" vertical="center"/>
    </xf>
    <xf numFmtId="172" fontId="14" fillId="0" borderId="6">
      <alignment horizontal="right" vertical="center"/>
    </xf>
    <xf numFmtId="3" fontId="14" fillId="0" borderId="6">
      <alignment horizontal="right" vertical="center"/>
    </xf>
    <xf numFmtId="4" fontId="14" fillId="0" borderId="6">
      <alignment horizontal="right" vertical="center"/>
    </xf>
    <xf numFmtId="0" fontId="9" fillId="0" borderId="6"/>
    <xf numFmtId="44" fontId="1" fillId="0" borderId="0" applyFont="0" applyFill="0" applyBorder="0" applyAlignment="0" applyProtection="0"/>
    <xf numFmtId="0" fontId="13" fillId="8" borderId="6">
      <alignment horizontal="left" vertical="center" wrapText="1"/>
    </xf>
    <xf numFmtId="0" fontId="14" fillId="0" borderId="6">
      <alignment horizontal="left" vertical="center"/>
    </xf>
    <xf numFmtId="172" fontId="14" fillId="0" borderId="6">
      <alignment horizontal="right" vertical="center"/>
    </xf>
    <xf numFmtId="3" fontId="14" fillId="0" borderId="6">
      <alignment horizontal="right" vertical="center"/>
    </xf>
    <xf numFmtId="4" fontId="14" fillId="0" borderId="6">
      <alignment horizontal="right" vertical="center"/>
    </xf>
    <xf numFmtId="0" fontId="9" fillId="0" borderId="6"/>
    <xf numFmtId="42" fontId="11" fillId="0" borderId="0" applyFont="0" applyFill="0" applyBorder="0" applyAlignment="0" applyProtection="0"/>
    <xf numFmtId="0" fontId="13" fillId="8" borderId="6">
      <alignment horizontal="left" vertical="center" wrapText="1"/>
    </xf>
    <xf numFmtId="0" fontId="14" fillId="0" borderId="6">
      <alignment horizontal="left" vertical="center"/>
    </xf>
    <xf numFmtId="172" fontId="14" fillId="0" borderId="6">
      <alignment horizontal="right" vertical="center"/>
    </xf>
    <xf numFmtId="3" fontId="14" fillId="0" borderId="6">
      <alignment horizontal="right" vertical="center"/>
    </xf>
    <xf numFmtId="4" fontId="14" fillId="0" borderId="6">
      <alignment horizontal="right" vertical="center"/>
    </xf>
    <xf numFmtId="0" fontId="9" fillId="0" borderId="6"/>
    <xf numFmtId="167" fontId="1" fillId="0" borderId="0" applyFont="0" applyFill="0" applyBorder="0" applyAlignment="0" applyProtection="0"/>
    <xf numFmtId="167"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59" fillId="0" borderId="0"/>
    <xf numFmtId="0" fontId="59" fillId="0" borderId="0"/>
    <xf numFmtId="0" fontId="69"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26">
    <xf numFmtId="0" fontId="0" fillId="0" borderId="0" xfId="0"/>
    <xf numFmtId="0" fontId="3"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vertical="center" wrapText="1"/>
    </xf>
    <xf numFmtId="0" fontId="5" fillId="0" borderId="0" xfId="0" applyFont="1" applyAlignment="1">
      <alignment horizontal="center" vertical="center"/>
    </xf>
    <xf numFmtId="0" fontId="3" fillId="3" borderId="2" xfId="0" applyFont="1" applyFill="1" applyBorder="1" applyAlignment="1">
      <alignment vertical="center"/>
    </xf>
    <xf numFmtId="0" fontId="5" fillId="3" borderId="3" xfId="0" applyFont="1" applyFill="1" applyBorder="1" applyAlignment="1">
      <alignment vertical="center"/>
    </xf>
    <xf numFmtId="0" fontId="5" fillId="4" borderId="3" xfId="0" applyFont="1" applyFill="1" applyBorder="1" applyAlignment="1">
      <alignment horizontal="center" vertical="center"/>
    </xf>
    <xf numFmtId="0" fontId="5" fillId="2" borderId="0" xfId="0" applyFont="1" applyFill="1" applyAlignment="1">
      <alignment horizontal="center" vertical="center" wrapText="1"/>
    </xf>
    <xf numFmtId="0" fontId="5" fillId="3" borderId="3" xfId="0" applyFont="1" applyFill="1" applyBorder="1" applyAlignment="1">
      <alignment horizontal="center" vertical="center" wrapText="1"/>
    </xf>
    <xf numFmtId="0" fontId="5" fillId="7" borderId="1" xfId="0" applyFont="1" applyFill="1" applyBorder="1" applyAlignment="1" applyProtection="1">
      <alignment horizontal="center" vertical="center"/>
      <protection locked="0"/>
    </xf>
    <xf numFmtId="0" fontId="0" fillId="0" borderId="0" xfId="0" applyAlignment="1">
      <alignment horizontal="center"/>
    </xf>
    <xf numFmtId="38" fontId="8" fillId="0" borderId="1" xfId="0" applyNumberFormat="1" applyFont="1" applyFill="1" applyBorder="1" applyAlignment="1" applyProtection="1">
      <alignment horizontal="right" vertical="center" wrapText="1"/>
      <protection locked="0"/>
    </xf>
    <xf numFmtId="0" fontId="8" fillId="7" borderId="1" xfId="0" applyFont="1" applyFill="1" applyBorder="1" applyAlignment="1" applyProtection="1">
      <alignment horizontal="left" vertical="center"/>
      <protection locked="0"/>
    </xf>
    <xf numFmtId="38" fontId="8" fillId="48" borderId="1" xfId="0" applyNumberFormat="1" applyFont="1" applyFill="1" applyBorder="1" applyAlignment="1" applyProtection="1">
      <alignment horizontal="right" vertical="center" wrapText="1"/>
    </xf>
    <xf numFmtId="0" fontId="0" fillId="0" borderId="0" xfId="0"/>
    <xf numFmtId="0" fontId="6" fillId="7" borderId="1" xfId="0" applyFont="1" applyFill="1" applyBorder="1" applyAlignment="1" applyProtection="1">
      <alignment horizontal="center" vertical="center"/>
      <protection locked="0"/>
    </xf>
    <xf numFmtId="0" fontId="8" fillId="7" borderId="1" xfId="0" applyFont="1" applyFill="1" applyBorder="1" applyAlignment="1" applyProtection="1">
      <alignment horizontal="left" vertical="center" wrapText="1"/>
      <protection locked="0"/>
    </xf>
    <xf numFmtId="38" fontId="8" fillId="7" borderId="1" xfId="0" applyNumberFormat="1" applyFont="1" applyFill="1" applyBorder="1" applyAlignment="1" applyProtection="1">
      <alignment horizontal="right" vertical="center" wrapText="1"/>
      <protection locked="0"/>
    </xf>
    <xf numFmtId="0" fontId="7" fillId="0" borderId="4" xfId="0" applyFont="1" applyFill="1" applyBorder="1" applyAlignment="1">
      <alignment horizontal="center" vertical="center" wrapText="1"/>
    </xf>
    <xf numFmtId="0" fontId="7" fillId="49" borderId="4" xfId="0" applyFont="1" applyFill="1" applyBorder="1" applyAlignment="1">
      <alignment horizontal="center" vertical="center" wrapText="1"/>
    </xf>
    <xf numFmtId="0" fontId="7" fillId="0" borderId="4" xfId="0" applyFont="1" applyBorder="1" applyAlignment="1">
      <alignment horizontal="center" vertical="center" wrapText="1"/>
    </xf>
    <xf numFmtId="1" fontId="7" fillId="0" borderId="4" xfId="0" applyNumberFormat="1" applyFont="1" applyBorder="1" applyAlignment="1">
      <alignment horizontal="center" vertical="center" wrapText="1"/>
    </xf>
    <xf numFmtId="0" fontId="7" fillId="5" borderId="4" xfId="0" applyFont="1" applyFill="1" applyBorder="1" applyAlignment="1">
      <alignment horizontal="center" vertical="center" wrapText="1"/>
    </xf>
    <xf numFmtId="168" fontId="7" fillId="0" borderId="4" xfId="12" applyFont="1" applyFill="1" applyBorder="1" applyAlignment="1">
      <alignment horizontal="center" vertical="center" wrapText="1"/>
    </xf>
    <xf numFmtId="38" fontId="7" fillId="0" borderId="4" xfId="0" applyNumberFormat="1" applyFont="1" applyFill="1" applyBorder="1" applyAlignment="1">
      <alignment horizontal="center" vertical="center" wrapText="1"/>
    </xf>
    <xf numFmtId="168" fontId="7" fillId="6" borderId="4" xfId="12" applyFont="1" applyFill="1" applyBorder="1" applyAlignment="1">
      <alignment horizontal="center" vertical="center" wrapText="1"/>
    </xf>
    <xf numFmtId="186" fontId="7" fillId="0" borderId="4" xfId="12" applyNumberFormat="1" applyFont="1" applyFill="1" applyBorder="1" applyAlignment="1">
      <alignment horizontal="center" vertical="center" wrapText="1"/>
    </xf>
    <xf numFmtId="186" fontId="7" fillId="0" borderId="4" xfId="12" applyNumberFormat="1" applyFont="1" applyBorder="1" applyAlignment="1">
      <alignment horizontal="center" vertical="center" wrapText="1"/>
    </xf>
    <xf numFmtId="168" fontId="0" fillId="0" borderId="4" xfId="12" applyFont="1" applyBorder="1" applyAlignment="1">
      <alignment horizontal="center" vertical="center"/>
    </xf>
    <xf numFmtId="168" fontId="7" fillId="0" borderId="4" xfId="12" applyFont="1" applyBorder="1" applyAlignment="1">
      <alignment horizontal="center" vertical="center" wrapText="1"/>
    </xf>
    <xf numFmtId="38" fontId="52" fillId="50" borderId="4" xfId="0" applyNumberFormat="1" applyFont="1" applyFill="1" applyBorder="1" applyAlignment="1">
      <alignment horizontal="center" vertical="center" wrapText="1"/>
    </xf>
    <xf numFmtId="0" fontId="0" fillId="0" borderId="0" xfId="0" applyAlignment="1">
      <alignment horizontal="center" vertical="center"/>
    </xf>
    <xf numFmtId="0" fontId="8" fillId="0" borderId="4" xfId="0" applyFont="1" applyFill="1" applyBorder="1" applyAlignment="1" applyProtection="1">
      <alignment horizontal="left" vertical="center"/>
      <protection locked="0"/>
    </xf>
    <xf numFmtId="0" fontId="8" fillId="0" borderId="4" xfId="0" applyFont="1" applyFill="1" applyBorder="1" applyAlignment="1" applyProtection="1">
      <alignment horizontal="left" vertical="center" wrapText="1"/>
      <protection locked="0"/>
    </xf>
    <xf numFmtId="0" fontId="6" fillId="7" borderId="4" xfId="0" applyFont="1" applyFill="1" applyBorder="1" applyAlignment="1" applyProtection="1">
      <alignment horizontal="center" vertical="center"/>
      <protection locked="0"/>
    </xf>
    <xf numFmtId="0" fontId="8" fillId="0" borderId="4" xfId="0" applyFont="1" applyFill="1" applyBorder="1" applyAlignment="1" applyProtection="1">
      <alignment horizontal="center" vertical="center"/>
      <protection locked="0"/>
    </xf>
    <xf numFmtId="170" fontId="8" fillId="0" borderId="4" xfId="0" applyNumberFormat="1" applyFont="1" applyFill="1" applyBorder="1" applyAlignment="1">
      <alignment horizontal="left" vertical="center"/>
    </xf>
    <xf numFmtId="0" fontId="8" fillId="5" borderId="4" xfId="0" applyFont="1" applyFill="1" applyBorder="1" applyAlignment="1" applyProtection="1">
      <alignment horizontal="left" vertical="center" wrapText="1"/>
    </xf>
    <xf numFmtId="170" fontId="8" fillId="0" borderId="4" xfId="0" applyNumberFormat="1" applyFont="1" applyFill="1" applyBorder="1" applyAlignment="1">
      <alignment horizontal="left" vertical="center" wrapText="1"/>
    </xf>
    <xf numFmtId="168" fontId="8" fillId="0" borderId="4" xfId="12" applyFont="1" applyFill="1" applyBorder="1" applyAlignment="1" applyProtection="1">
      <alignment horizontal="left" vertical="center" wrapText="1"/>
      <protection locked="0"/>
    </xf>
    <xf numFmtId="38" fontId="8" fillId="0" borderId="4" xfId="0" applyNumberFormat="1" applyFont="1" applyFill="1" applyBorder="1" applyAlignment="1" applyProtection="1">
      <alignment horizontal="left" vertical="center" wrapText="1"/>
      <protection locked="0"/>
    </xf>
    <xf numFmtId="168" fontId="8" fillId="51" borderId="4" xfId="12" applyFont="1" applyFill="1" applyBorder="1" applyAlignment="1" applyProtection="1">
      <alignment horizontal="left" vertical="center" wrapText="1"/>
    </xf>
    <xf numFmtId="168" fontId="0" fillId="0" borderId="4" xfId="12" applyFont="1" applyBorder="1" applyAlignment="1">
      <alignment horizontal="left" vertical="center"/>
    </xf>
    <xf numFmtId="0" fontId="0" fillId="0" borderId="4" xfId="0" applyBorder="1" applyAlignment="1">
      <alignment horizontal="left" vertical="center"/>
    </xf>
    <xf numFmtId="0" fontId="0" fillId="0" borderId="0" xfId="0" applyAlignment="1">
      <alignment horizontal="left" vertical="center"/>
    </xf>
    <xf numFmtId="0" fontId="8" fillId="7" borderId="4" xfId="0" applyFont="1" applyFill="1" applyBorder="1" applyAlignment="1" applyProtection="1">
      <alignment horizontal="left" vertical="center" wrapText="1"/>
      <protection locked="0"/>
    </xf>
    <xf numFmtId="0" fontId="8" fillId="7" borderId="4" xfId="0" applyFont="1" applyFill="1" applyBorder="1" applyAlignment="1" applyProtection="1">
      <alignment horizontal="left" vertical="center"/>
      <protection locked="0"/>
    </xf>
    <xf numFmtId="0" fontId="8" fillId="7" borderId="4" xfId="0" applyFont="1" applyFill="1" applyBorder="1" applyAlignment="1" applyProtection="1">
      <alignment horizontal="center" vertical="center"/>
      <protection locked="0"/>
    </xf>
    <xf numFmtId="170" fontId="8" fillId="7" borderId="4" xfId="0" applyNumberFormat="1" applyFont="1" applyFill="1" applyBorder="1" applyAlignment="1">
      <alignment horizontal="left" vertical="center"/>
    </xf>
    <xf numFmtId="170" fontId="8" fillId="7" borderId="4" xfId="0" applyNumberFormat="1" applyFont="1" applyFill="1" applyBorder="1" applyAlignment="1">
      <alignment horizontal="left" vertical="center" wrapText="1"/>
    </xf>
    <xf numFmtId="168" fontId="8" fillId="7" borderId="4" xfId="12" applyFont="1" applyFill="1" applyBorder="1" applyAlignment="1" applyProtection="1">
      <alignment horizontal="left" vertical="center" wrapText="1"/>
      <protection locked="0"/>
    </xf>
    <xf numFmtId="0" fontId="8" fillId="5" borderId="4" xfId="0" applyFont="1" applyFill="1" applyBorder="1" applyAlignment="1" applyProtection="1">
      <alignment horizontal="left" vertical="center" wrapText="1"/>
      <protection locked="0"/>
    </xf>
    <xf numFmtId="38" fontId="8" fillId="7" borderId="4" xfId="0" applyNumberFormat="1" applyFont="1" applyFill="1" applyBorder="1" applyAlignment="1" applyProtection="1">
      <alignment horizontal="left" vertical="center" wrapText="1"/>
      <protection locked="0"/>
    </xf>
    <xf numFmtId="168" fontId="8" fillId="7" borderId="4" xfId="12" applyFont="1" applyFill="1" applyBorder="1" applyAlignment="1" applyProtection="1">
      <alignment horizontal="left" vertical="center" wrapText="1"/>
    </xf>
    <xf numFmtId="168" fontId="0" fillId="7" borderId="4" xfId="12" applyFont="1" applyFill="1" applyBorder="1" applyAlignment="1">
      <alignment horizontal="left" vertical="center"/>
    </xf>
    <xf numFmtId="0" fontId="0" fillId="7" borderId="4" xfId="0" applyFill="1" applyBorder="1" applyAlignment="1">
      <alignment horizontal="left" vertical="center"/>
    </xf>
    <xf numFmtId="0" fontId="0" fillId="7" borderId="0" xfId="0" applyFill="1" applyAlignment="1">
      <alignment horizontal="left" vertical="center"/>
    </xf>
    <xf numFmtId="0" fontId="8" fillId="52" borderId="4" xfId="0" applyFont="1" applyFill="1" applyBorder="1" applyAlignment="1" applyProtection="1">
      <alignment horizontal="left" vertical="center"/>
      <protection locked="0"/>
    </xf>
    <xf numFmtId="0" fontId="6" fillId="7" borderId="4" xfId="0" applyFont="1" applyFill="1" applyBorder="1" applyAlignment="1" applyProtection="1">
      <alignment horizontal="left" vertical="center"/>
      <protection locked="0"/>
    </xf>
    <xf numFmtId="0" fontId="8" fillId="52" borderId="4" xfId="0" applyFont="1" applyFill="1" applyBorder="1" applyAlignment="1" applyProtection="1">
      <alignment horizontal="left" vertical="center" wrapText="1"/>
      <protection locked="0"/>
    </xf>
    <xf numFmtId="0" fontId="6" fillId="52" borderId="4" xfId="0" applyFont="1" applyFill="1" applyBorder="1" applyAlignment="1" applyProtection="1">
      <alignment horizontal="center" vertical="center"/>
      <protection locked="0"/>
    </xf>
    <xf numFmtId="0" fontId="8" fillId="52" borderId="4" xfId="0" applyFont="1" applyFill="1" applyBorder="1" applyAlignment="1" applyProtection="1">
      <alignment horizontal="center" vertical="center"/>
      <protection locked="0"/>
    </xf>
    <xf numFmtId="170" fontId="8" fillId="52" borderId="4" xfId="0" applyNumberFormat="1" applyFont="1" applyFill="1" applyBorder="1" applyAlignment="1">
      <alignment horizontal="left" vertical="center"/>
    </xf>
    <xf numFmtId="170" fontId="8" fillId="52" borderId="4" xfId="0" applyNumberFormat="1" applyFont="1" applyFill="1" applyBorder="1" applyAlignment="1">
      <alignment horizontal="left" vertical="center" wrapText="1"/>
    </xf>
    <xf numFmtId="168" fontId="8" fillId="52" borderId="4" xfId="12" applyFont="1" applyFill="1" applyBorder="1" applyAlignment="1" applyProtection="1">
      <alignment horizontal="left" vertical="center" wrapText="1"/>
      <protection locked="0"/>
    </xf>
    <xf numFmtId="38" fontId="8" fillId="52" borderId="4" xfId="0" applyNumberFormat="1" applyFont="1" applyFill="1" applyBorder="1" applyAlignment="1" applyProtection="1">
      <alignment horizontal="left" vertical="center" wrapText="1"/>
      <protection locked="0"/>
    </xf>
    <xf numFmtId="168" fontId="8" fillId="52" borderId="4" xfId="12" applyFont="1" applyFill="1" applyBorder="1" applyAlignment="1" applyProtection="1">
      <alignment horizontal="left" vertical="center" wrapText="1"/>
    </xf>
    <xf numFmtId="168" fontId="0" fillId="52" borderId="4" xfId="12" applyFont="1" applyFill="1" applyBorder="1" applyAlignment="1">
      <alignment horizontal="left" vertical="center"/>
    </xf>
    <xf numFmtId="0" fontId="0" fillId="52" borderId="4" xfId="0" applyFill="1" applyBorder="1" applyAlignment="1">
      <alignment horizontal="left" vertical="center"/>
    </xf>
    <xf numFmtId="0" fontId="8" fillId="50" borderId="4" xfId="0" applyFont="1" applyFill="1" applyBorder="1" applyAlignment="1" applyProtection="1">
      <alignment horizontal="left" vertical="center"/>
      <protection locked="0"/>
    </xf>
    <xf numFmtId="0" fontId="8" fillId="50" borderId="4" xfId="0" applyFont="1" applyFill="1" applyBorder="1" applyAlignment="1" applyProtection="1">
      <alignment horizontal="left" vertical="center" wrapText="1"/>
      <protection locked="0"/>
    </xf>
    <xf numFmtId="0" fontId="6" fillId="50" borderId="4" xfId="0" applyFont="1" applyFill="1" applyBorder="1" applyAlignment="1" applyProtection="1">
      <alignment horizontal="center" vertical="center"/>
      <protection locked="0"/>
    </xf>
    <xf numFmtId="0" fontId="8" fillId="50" borderId="4" xfId="0" applyFont="1" applyFill="1" applyBorder="1" applyAlignment="1" applyProtection="1">
      <alignment horizontal="center" vertical="center"/>
      <protection locked="0"/>
    </xf>
    <xf numFmtId="170" fontId="8" fillId="50" borderId="4" xfId="0" applyNumberFormat="1" applyFont="1" applyFill="1" applyBorder="1" applyAlignment="1">
      <alignment horizontal="left" vertical="center"/>
    </xf>
    <xf numFmtId="0" fontId="8" fillId="50" borderId="4" xfId="0" applyFont="1" applyFill="1" applyBorder="1" applyAlignment="1" applyProtection="1">
      <alignment horizontal="left" vertical="center" wrapText="1"/>
    </xf>
    <xf numFmtId="170" fontId="8" fillId="50" borderId="4" xfId="0" applyNumberFormat="1" applyFont="1" applyFill="1" applyBorder="1" applyAlignment="1">
      <alignment horizontal="left" vertical="center" wrapText="1"/>
    </xf>
    <xf numFmtId="168" fontId="8" fillId="50" borderId="4" xfId="12" applyFont="1" applyFill="1" applyBorder="1" applyAlignment="1" applyProtection="1">
      <alignment horizontal="left" vertical="center" wrapText="1"/>
      <protection locked="0"/>
    </xf>
    <xf numFmtId="38" fontId="8" fillId="50" borderId="4" xfId="0" applyNumberFormat="1" applyFont="1" applyFill="1" applyBorder="1" applyAlignment="1" applyProtection="1">
      <alignment horizontal="left" vertical="center" wrapText="1"/>
      <protection locked="0"/>
    </xf>
    <xf numFmtId="168" fontId="8" fillId="50" borderId="4" xfId="12" applyFont="1" applyFill="1" applyBorder="1" applyAlignment="1" applyProtection="1">
      <alignment horizontal="left" vertical="center" wrapText="1"/>
    </xf>
    <xf numFmtId="168" fontId="0" fillId="50" borderId="4" xfId="12" applyFont="1" applyFill="1" applyBorder="1" applyAlignment="1">
      <alignment horizontal="left" vertical="center"/>
    </xf>
    <xf numFmtId="0" fontId="0" fillId="50" borderId="4" xfId="0" applyFill="1" applyBorder="1" applyAlignment="1">
      <alignment horizontal="left" vertical="center"/>
    </xf>
    <xf numFmtId="168" fontId="0" fillId="50" borderId="4" xfId="12" quotePrefix="1" applyFont="1" applyFill="1" applyBorder="1" applyAlignment="1">
      <alignment horizontal="left" vertical="center"/>
    </xf>
    <xf numFmtId="168" fontId="0" fillId="0" borderId="0" xfId="12" applyFont="1" applyAlignment="1">
      <alignment horizontal="left" vertical="center"/>
    </xf>
    <xf numFmtId="0" fontId="51" fillId="0" borderId="0" xfId="0" applyFont="1" applyAlignment="1">
      <alignment horizontal="center" vertical="center"/>
    </xf>
    <xf numFmtId="0" fontId="51" fillId="0" borderId="0" xfId="0" applyFont="1" applyAlignment="1">
      <alignment horizontal="left" vertical="center"/>
    </xf>
    <xf numFmtId="0" fontId="51" fillId="0" borderId="4" xfId="0" applyFont="1" applyBorder="1" applyAlignment="1">
      <alignment horizontal="center" vertical="center"/>
    </xf>
    <xf numFmtId="0" fontId="0" fillId="0" borderId="4" xfId="0" applyBorder="1" applyAlignment="1">
      <alignment horizontal="center" vertical="center"/>
    </xf>
    <xf numFmtId="0" fontId="56" fillId="0" borderId="4" xfId="0" applyFont="1" applyBorder="1" applyAlignment="1">
      <alignment horizontal="left" vertical="center" wrapText="1"/>
    </xf>
    <xf numFmtId="168" fontId="51" fillId="0" borderId="0" xfId="0" applyNumberFormat="1" applyFont="1" applyAlignment="1">
      <alignment horizontal="left" vertical="center"/>
    </xf>
    <xf numFmtId="168" fontId="0" fillId="0" borderId="0" xfId="0" applyNumberFormat="1" applyAlignment="1">
      <alignment horizontal="center" vertical="center"/>
    </xf>
    <xf numFmtId="168" fontId="0" fillId="0" borderId="0" xfId="0" applyNumberFormat="1" applyAlignment="1">
      <alignment horizontal="left" vertical="center"/>
    </xf>
    <xf numFmtId="170" fontId="8" fillId="0" borderId="1" xfId="0" applyNumberFormat="1" applyFont="1" applyFill="1" applyBorder="1" applyAlignment="1">
      <alignment horizontal="center" vertical="center" wrapText="1"/>
    </xf>
    <xf numFmtId="0" fontId="5" fillId="7" borderId="16" xfId="0" applyFont="1" applyFill="1" applyBorder="1" applyAlignment="1" applyProtection="1">
      <alignment horizontal="center" vertical="center"/>
      <protection locked="0"/>
    </xf>
    <xf numFmtId="0" fontId="7" fillId="0" borderId="17" xfId="0" applyFont="1" applyFill="1" applyBorder="1" applyAlignment="1">
      <alignment horizontal="center" vertical="center" wrapText="1"/>
    </xf>
    <xf numFmtId="0" fontId="7" fillId="0" borderId="17" xfId="0" applyFont="1" applyBorder="1" applyAlignment="1">
      <alignment horizontal="center" vertical="center" wrapText="1"/>
    </xf>
    <xf numFmtId="1" fontId="7" fillId="0" borderId="17" xfId="0" applyNumberFormat="1" applyFont="1" applyBorder="1" applyAlignment="1">
      <alignment horizontal="center" vertical="center" wrapText="1"/>
    </xf>
    <xf numFmtId="0" fontId="8" fillId="7" borderId="1" xfId="0" applyFont="1" applyFill="1" applyBorder="1" applyAlignment="1" applyProtection="1">
      <alignment horizontal="center" vertical="center"/>
      <protection locked="0"/>
    </xf>
    <xf numFmtId="0" fontId="60" fillId="0" borderId="0" xfId="51896" applyFont="1" applyAlignment="1">
      <alignment vertical="center"/>
    </xf>
    <xf numFmtId="187" fontId="60" fillId="0" borderId="0" xfId="51896" applyNumberFormat="1" applyFont="1" applyAlignment="1">
      <alignment horizontal="center" vertical="center"/>
    </xf>
    <xf numFmtId="188" fontId="59" fillId="0" borderId="0" xfId="51896" applyNumberFormat="1" applyFont="1" applyAlignment="1">
      <alignment vertical="center"/>
    </xf>
    <xf numFmtId="9" fontId="59" fillId="0" borderId="0" xfId="51896" applyNumberFormat="1" applyFont="1" applyAlignment="1">
      <alignment vertical="center"/>
    </xf>
    <xf numFmtId="14" fontId="60" fillId="0" borderId="0" xfId="51896" applyNumberFormat="1" applyFont="1" applyAlignment="1">
      <alignment vertical="center"/>
    </xf>
    <xf numFmtId="0" fontId="59" fillId="0" borderId="0" xfId="51896" applyFont="1" applyAlignment="1"/>
    <xf numFmtId="0" fontId="61" fillId="54" borderId="18" xfId="51896" applyFont="1" applyFill="1" applyBorder="1" applyAlignment="1">
      <alignment horizontal="center" vertical="center" wrapText="1"/>
    </xf>
    <xf numFmtId="187" fontId="61" fillId="0" borderId="19" xfId="51896" applyNumberFormat="1" applyFont="1" applyBorder="1" applyAlignment="1">
      <alignment horizontal="center" vertical="center" wrapText="1"/>
    </xf>
    <xf numFmtId="188" fontId="62" fillId="0" borderId="19" xfId="51896" applyNumberFormat="1" applyFont="1" applyBorder="1" applyAlignment="1">
      <alignment horizontal="center" vertical="center" wrapText="1"/>
    </xf>
    <xf numFmtId="9" fontId="62" fillId="0" borderId="19" xfId="51896" applyNumberFormat="1" applyFont="1" applyBorder="1" applyAlignment="1">
      <alignment horizontal="center" vertical="center" wrapText="1"/>
    </xf>
    <xf numFmtId="14" fontId="61" fillId="0" borderId="19" xfId="51896" applyNumberFormat="1" applyFont="1" applyBorder="1" applyAlignment="1">
      <alignment horizontal="center" vertical="center" wrapText="1"/>
    </xf>
    <xf numFmtId="0" fontId="61" fillId="0" borderId="0" xfId="51896" applyFont="1" applyAlignment="1">
      <alignment horizontal="center" vertical="center" wrapText="1"/>
    </xf>
    <xf numFmtId="14" fontId="61" fillId="55" borderId="18" xfId="51896" applyNumberFormat="1" applyFont="1" applyFill="1" applyBorder="1" applyAlignment="1">
      <alignment horizontal="center" vertical="center" wrapText="1"/>
    </xf>
    <xf numFmtId="14" fontId="61" fillId="54" borderId="18" xfId="51896" applyNumberFormat="1" applyFont="1" applyFill="1" applyBorder="1" applyAlignment="1">
      <alignment horizontal="center" vertical="center" wrapText="1"/>
    </xf>
    <xf numFmtId="14" fontId="61" fillId="54" borderId="20" xfId="51896" applyNumberFormat="1" applyFont="1" applyFill="1" applyBorder="1" applyAlignment="1">
      <alignment horizontal="center" vertical="center" wrapText="1"/>
    </xf>
    <xf numFmtId="14" fontId="61" fillId="56" borderId="6" xfId="51896" applyNumberFormat="1" applyFont="1" applyFill="1" applyBorder="1" applyAlignment="1">
      <alignment horizontal="center" vertical="center" wrapText="1"/>
    </xf>
    <xf numFmtId="14" fontId="61" fillId="54" borderId="6" xfId="51896" applyNumberFormat="1" applyFont="1" applyFill="1" applyBorder="1" applyAlignment="1">
      <alignment horizontal="center" vertical="center" wrapText="1"/>
    </xf>
    <xf numFmtId="14" fontId="61" fillId="57" borderId="6" xfId="51896" applyNumberFormat="1" applyFont="1" applyFill="1" applyBorder="1" applyAlignment="1">
      <alignment horizontal="center" vertical="center" wrapText="1"/>
    </xf>
    <xf numFmtId="0" fontId="60" fillId="58" borderId="19" xfId="51896" applyFont="1" applyFill="1" applyBorder="1" applyAlignment="1">
      <alignment vertical="center"/>
    </xf>
    <xf numFmtId="0" fontId="60" fillId="59" borderId="19" xfId="51897" applyFont="1" applyFill="1" applyBorder="1" applyAlignment="1">
      <alignment vertical="center"/>
    </xf>
    <xf numFmtId="187" fontId="60" fillId="0" borderId="19" xfId="51896" applyNumberFormat="1" applyFont="1" applyBorder="1" applyAlignment="1">
      <alignment horizontal="center" vertical="center"/>
    </xf>
    <xf numFmtId="188" fontId="60" fillId="0" borderId="19" xfId="51896" applyNumberFormat="1" applyFont="1" applyBorder="1" applyAlignment="1">
      <alignment vertical="center"/>
    </xf>
    <xf numFmtId="188" fontId="59" fillId="0" borderId="19" xfId="51896" applyNumberFormat="1" applyFont="1" applyBorder="1" applyAlignment="1">
      <alignment vertical="center"/>
    </xf>
    <xf numFmtId="9" fontId="59" fillId="0" borderId="19" xfId="51896" applyNumberFormat="1" applyFont="1" applyBorder="1" applyAlignment="1">
      <alignment vertical="center"/>
    </xf>
    <xf numFmtId="14" fontId="60" fillId="0" borderId="19" xfId="51896" applyNumberFormat="1" applyFont="1" applyBorder="1" applyAlignment="1">
      <alignment vertical="center"/>
    </xf>
    <xf numFmtId="188" fontId="61" fillId="60" borderId="19" xfId="51896" applyNumberFormat="1" applyFont="1" applyFill="1" applyBorder="1" applyAlignment="1">
      <alignment vertical="center"/>
    </xf>
    <xf numFmtId="188" fontId="60" fillId="61" borderId="19" xfId="51896" applyNumberFormat="1" applyFont="1" applyFill="1" applyBorder="1" applyAlignment="1">
      <alignment vertical="center"/>
    </xf>
    <xf numFmtId="188" fontId="60" fillId="62" borderId="19" xfId="51896" applyNumberFormat="1" applyFont="1" applyFill="1" applyBorder="1" applyAlignment="1">
      <alignment vertical="center"/>
    </xf>
    <xf numFmtId="188" fontId="60" fillId="62" borderId="21" xfId="51896" applyNumberFormat="1" applyFont="1" applyFill="1" applyBorder="1" applyAlignment="1">
      <alignment vertical="center"/>
    </xf>
    <xf numFmtId="188" fontId="60" fillId="63" borderId="6" xfId="51896" applyNumberFormat="1" applyFont="1" applyFill="1" applyBorder="1" applyAlignment="1">
      <alignment vertical="center"/>
    </xf>
    <xf numFmtId="188" fontId="60" fillId="64" borderId="6" xfId="51896" applyNumberFormat="1" applyFont="1" applyFill="1" applyBorder="1" applyAlignment="1">
      <alignment vertical="center"/>
    </xf>
    <xf numFmtId="188" fontId="60" fillId="65" borderId="6" xfId="51896" applyNumberFormat="1" applyFont="1" applyFill="1" applyBorder="1" applyAlignment="1">
      <alignment vertical="center"/>
    </xf>
    <xf numFmtId="188" fontId="60" fillId="66" borderId="6" xfId="51896" applyNumberFormat="1" applyFont="1" applyFill="1" applyBorder="1" applyAlignment="1">
      <alignment vertical="center"/>
    </xf>
    <xf numFmtId="188" fontId="61" fillId="67" borderId="6" xfId="51896" applyNumberFormat="1" applyFont="1" applyFill="1" applyBorder="1" applyAlignment="1">
      <alignment vertical="center"/>
    </xf>
    <xf numFmtId="188" fontId="61" fillId="68" borderId="6" xfId="51896" applyNumberFormat="1" applyFont="1" applyFill="1" applyBorder="1" applyAlignment="1">
      <alignment vertical="center"/>
    </xf>
    <xf numFmtId="188" fontId="60" fillId="69" borderId="6" xfId="51896" applyNumberFormat="1" applyFont="1" applyFill="1" applyBorder="1" applyAlignment="1">
      <alignment vertical="center"/>
    </xf>
    <xf numFmtId="188" fontId="60" fillId="70" borderId="6" xfId="51896" applyNumberFormat="1" applyFont="1" applyFill="1" applyBorder="1" applyAlignment="1">
      <alignment vertical="center"/>
    </xf>
    <xf numFmtId="188" fontId="60" fillId="71" borderId="6" xfId="51896" applyNumberFormat="1" applyFont="1" applyFill="1" applyBorder="1" applyAlignment="1">
      <alignment vertical="center"/>
    </xf>
    <xf numFmtId="188" fontId="59" fillId="0" borderId="0" xfId="51896" applyNumberFormat="1" applyFont="1" applyAlignment="1"/>
    <xf numFmtId="188" fontId="60" fillId="72" borderId="6" xfId="51896" applyNumberFormat="1" applyFont="1" applyFill="1" applyBorder="1" applyAlignment="1">
      <alignment vertical="center"/>
    </xf>
    <xf numFmtId="188" fontId="60" fillId="73" borderId="6" xfId="51896" applyNumberFormat="1" applyFont="1" applyFill="1" applyBorder="1" applyAlignment="1">
      <alignment vertical="center"/>
    </xf>
    <xf numFmtId="0" fontId="63" fillId="74" borderId="19" xfId="51897" applyFont="1" applyFill="1" applyBorder="1" applyAlignment="1">
      <alignment vertical="center"/>
    </xf>
    <xf numFmtId="187" fontId="60" fillId="61" borderId="0" xfId="51897" applyNumberFormat="1" applyFont="1" applyFill="1" applyBorder="1" applyAlignment="1">
      <alignment horizontal="center" vertical="center"/>
    </xf>
    <xf numFmtId="188" fontId="60" fillId="0" borderId="0" xfId="51897" applyNumberFormat="1" applyFont="1" applyBorder="1" applyAlignment="1">
      <alignment vertical="center"/>
    </xf>
    <xf numFmtId="188" fontId="59" fillId="0" borderId="0" xfId="51897" applyNumberFormat="1" applyFont="1" applyBorder="1" applyAlignment="1">
      <alignment vertical="center"/>
    </xf>
    <xf numFmtId="9" fontId="59" fillId="0" borderId="0" xfId="51897" applyNumberFormat="1" applyFont="1" applyBorder="1" applyAlignment="1">
      <alignment vertical="center"/>
    </xf>
    <xf numFmtId="189" fontId="60" fillId="0" borderId="0" xfId="51897" applyNumberFormat="1" applyFont="1" applyBorder="1" applyAlignment="1">
      <alignment vertical="center"/>
    </xf>
    <xf numFmtId="0" fontId="60" fillId="0" borderId="0" xfId="51897" applyFont="1" applyAlignment="1">
      <alignment vertical="center"/>
    </xf>
    <xf numFmtId="188" fontId="61" fillId="60" borderId="19" xfId="51897" applyNumberFormat="1" applyFont="1" applyFill="1" applyBorder="1" applyAlignment="1">
      <alignment vertical="center"/>
    </xf>
    <xf numFmtId="188" fontId="60" fillId="0" borderId="19" xfId="51897" applyNumberFormat="1" applyFont="1" applyBorder="1" applyAlignment="1">
      <alignment vertical="center"/>
    </xf>
    <xf numFmtId="188" fontId="60" fillId="61" borderId="19" xfId="51897" applyNumberFormat="1" applyFont="1" applyFill="1" applyBorder="1" applyAlignment="1">
      <alignment vertical="center"/>
    </xf>
    <xf numFmtId="188" fontId="60" fillId="62" borderId="19" xfId="51897" applyNumberFormat="1" applyFont="1" applyFill="1" applyBorder="1" applyAlignment="1">
      <alignment vertical="center"/>
    </xf>
    <xf numFmtId="188" fontId="60" fillId="62" borderId="21" xfId="51897" applyNumberFormat="1" applyFont="1" applyFill="1" applyBorder="1" applyAlignment="1">
      <alignment vertical="center"/>
    </xf>
    <xf numFmtId="188" fontId="60" fillId="63" borderId="6" xfId="51897" applyNumberFormat="1" applyFont="1" applyFill="1" applyBorder="1" applyAlignment="1">
      <alignment vertical="center"/>
    </xf>
    <xf numFmtId="188" fontId="60" fillId="53" borderId="6" xfId="51897" applyNumberFormat="1" applyFont="1" applyFill="1" applyBorder="1" applyAlignment="1">
      <alignment vertical="center"/>
    </xf>
    <xf numFmtId="188" fontId="61" fillId="67" borderId="6" xfId="51897" applyNumberFormat="1" applyFont="1" applyFill="1" applyBorder="1" applyAlignment="1">
      <alignment vertical="center"/>
    </xf>
    <xf numFmtId="188" fontId="61" fillId="68" borderId="6" xfId="51897" applyNumberFormat="1" applyFont="1" applyFill="1" applyBorder="1" applyAlignment="1">
      <alignment vertical="center"/>
    </xf>
    <xf numFmtId="188" fontId="60" fillId="73" borderId="6" xfId="51897" applyNumberFormat="1" applyFont="1" applyFill="1" applyBorder="1" applyAlignment="1">
      <alignment vertical="center"/>
    </xf>
    <xf numFmtId="188" fontId="60" fillId="69" borderId="6" xfId="51897" applyNumberFormat="1" applyFont="1" applyFill="1" applyBorder="1" applyAlignment="1">
      <alignment vertical="center"/>
    </xf>
    <xf numFmtId="0" fontId="59" fillId="0" borderId="0" xfId="51897" applyFont="1" applyAlignment="1"/>
    <xf numFmtId="0" fontId="60" fillId="74" borderId="19" xfId="51896" applyFont="1" applyFill="1" applyBorder="1" applyAlignment="1">
      <alignment vertical="center"/>
    </xf>
    <xf numFmtId="0" fontId="60" fillId="59" borderId="19" xfId="51896" applyFont="1" applyFill="1" applyBorder="1" applyAlignment="1">
      <alignment vertical="center"/>
    </xf>
    <xf numFmtId="188" fontId="60" fillId="63" borderId="21" xfId="51896" applyNumberFormat="1" applyFont="1" applyFill="1" applyBorder="1" applyAlignment="1">
      <alignment vertical="center"/>
    </xf>
    <xf numFmtId="187" fontId="60" fillId="61" borderId="19" xfId="51896" applyNumberFormat="1" applyFont="1" applyFill="1" applyBorder="1" applyAlignment="1">
      <alignment horizontal="center" vertical="center"/>
    </xf>
    <xf numFmtId="188" fontId="60" fillId="70" borderId="22" xfId="51896" applyNumberFormat="1" applyFont="1" applyFill="1" applyBorder="1" applyAlignment="1">
      <alignment vertical="center"/>
    </xf>
    <xf numFmtId="188" fontId="60" fillId="53" borderId="6" xfId="51896" applyNumberFormat="1" applyFont="1" applyFill="1" applyBorder="1" applyAlignment="1">
      <alignment vertical="center"/>
    </xf>
    <xf numFmtId="188" fontId="60" fillId="53" borderId="23" xfId="51896" applyNumberFormat="1" applyFont="1" applyFill="1" applyBorder="1" applyAlignment="1">
      <alignment vertical="center"/>
    </xf>
    <xf numFmtId="188" fontId="60" fillId="62" borderId="6" xfId="51896" applyNumberFormat="1" applyFont="1" applyFill="1" applyBorder="1" applyAlignment="1">
      <alignment vertical="center"/>
    </xf>
    <xf numFmtId="188" fontId="60" fillId="53" borderId="22" xfId="51896" applyNumberFormat="1" applyFont="1" applyFill="1" applyBorder="1" applyAlignment="1">
      <alignment vertical="center"/>
    </xf>
    <xf numFmtId="187" fontId="60" fillId="61" borderId="0" xfId="51896" applyNumberFormat="1" applyFont="1" applyFill="1" applyBorder="1" applyAlignment="1">
      <alignment horizontal="center" vertical="center"/>
    </xf>
    <xf numFmtId="188" fontId="60" fillId="0" borderId="0" xfId="51896" applyNumberFormat="1" applyFont="1" applyBorder="1" applyAlignment="1">
      <alignment vertical="center"/>
    </xf>
    <xf numFmtId="188" fontId="59" fillId="0" borderId="0" xfId="51896" applyNumberFormat="1" applyFont="1" applyBorder="1" applyAlignment="1">
      <alignment vertical="center"/>
    </xf>
    <xf numFmtId="9" fontId="59" fillId="0" borderId="0" xfId="51896" applyNumberFormat="1" applyFont="1" applyBorder="1" applyAlignment="1">
      <alignment vertical="center"/>
    </xf>
    <xf numFmtId="14" fontId="60" fillId="0" borderId="0" xfId="51896" applyNumberFormat="1" applyFont="1" applyBorder="1" applyAlignment="1">
      <alignment vertical="center"/>
    </xf>
    <xf numFmtId="188" fontId="62" fillId="0" borderId="0" xfId="51896" applyNumberFormat="1" applyFont="1" applyAlignment="1">
      <alignment vertical="center"/>
    </xf>
    <xf numFmtId="188" fontId="61" fillId="75" borderId="19" xfId="51896" applyNumberFormat="1" applyFont="1" applyFill="1" applyBorder="1" applyAlignment="1">
      <alignment vertical="center"/>
    </xf>
    <xf numFmtId="188" fontId="61" fillId="76" borderId="19" xfId="51896" applyNumberFormat="1" applyFont="1" applyFill="1" applyBorder="1" applyAlignment="1">
      <alignment vertical="center"/>
    </xf>
    <xf numFmtId="188" fontId="61" fillId="76" borderId="21" xfId="51896" applyNumberFormat="1" applyFont="1" applyFill="1" applyBorder="1" applyAlignment="1">
      <alignment vertical="center"/>
    </xf>
    <xf numFmtId="188" fontId="61" fillId="76" borderId="6" xfId="51896" applyNumberFormat="1" applyFont="1" applyFill="1" applyBorder="1" applyAlignment="1">
      <alignment vertical="center"/>
    </xf>
    <xf numFmtId="188" fontId="61" fillId="77" borderId="6" xfId="51896" applyNumberFormat="1" applyFont="1" applyFill="1" applyBorder="1" applyAlignment="1">
      <alignment vertical="center"/>
    </xf>
    <xf numFmtId="0" fontId="64" fillId="0" borderId="0" xfId="51896" applyFont="1" applyAlignment="1">
      <alignment vertical="center"/>
    </xf>
    <xf numFmtId="188" fontId="64" fillId="0" borderId="0" xfId="51896" applyNumberFormat="1" applyFont="1" applyAlignment="1">
      <alignment vertical="center"/>
    </xf>
    <xf numFmtId="9" fontId="64" fillId="0" borderId="0" xfId="51896" applyNumberFormat="1" applyFont="1" applyAlignment="1">
      <alignment vertical="center"/>
    </xf>
    <xf numFmtId="14" fontId="64" fillId="0" borderId="0" xfId="51896" applyNumberFormat="1" applyFont="1" applyAlignment="1">
      <alignment vertical="center"/>
    </xf>
    <xf numFmtId="188" fontId="65" fillId="75" borderId="19" xfId="51896" applyNumberFormat="1" applyFont="1" applyFill="1" applyBorder="1" applyAlignment="1">
      <alignment vertical="center"/>
    </xf>
    <xf numFmtId="188" fontId="64" fillId="75" borderId="19" xfId="51896" applyNumberFormat="1" applyFont="1" applyFill="1" applyBorder="1" applyAlignment="1">
      <alignment vertical="center"/>
    </xf>
    <xf numFmtId="188" fontId="65" fillId="75" borderId="21" xfId="51896" applyNumberFormat="1" applyFont="1" applyFill="1" applyBorder="1" applyAlignment="1">
      <alignment vertical="center"/>
    </xf>
    <xf numFmtId="0" fontId="66" fillId="75" borderId="24" xfId="51896" applyFont="1" applyFill="1" applyBorder="1"/>
    <xf numFmtId="188" fontId="65" fillId="78" borderId="24" xfId="51896" applyNumberFormat="1" applyFont="1" applyFill="1" applyBorder="1" applyAlignment="1">
      <alignment vertical="center"/>
    </xf>
    <xf numFmtId="188" fontId="65" fillId="78" borderId="6" xfId="51896" applyNumberFormat="1" applyFont="1" applyFill="1" applyBorder="1" applyAlignment="1">
      <alignment vertical="center"/>
    </xf>
    <xf numFmtId="0" fontId="64" fillId="75" borderId="6" xfId="51896" applyFont="1" applyFill="1" applyBorder="1"/>
    <xf numFmtId="0" fontId="66" fillId="75" borderId="6" xfId="51896" applyFont="1" applyFill="1" applyBorder="1"/>
    <xf numFmtId="188" fontId="65" fillId="75" borderId="6" xfId="51896" applyNumberFormat="1" applyFont="1" applyFill="1" applyBorder="1" applyAlignment="1">
      <alignment vertical="center"/>
    </xf>
    <xf numFmtId="188" fontId="65" fillId="79" borderId="6" xfId="51896" applyNumberFormat="1" applyFont="1" applyFill="1" applyBorder="1" applyAlignment="1">
      <alignment horizontal="center" vertical="center"/>
    </xf>
    <xf numFmtId="188" fontId="65" fillId="78" borderId="25" xfId="51896" applyNumberFormat="1" applyFont="1" applyFill="1" applyBorder="1" applyAlignment="1">
      <alignment vertical="center"/>
    </xf>
    <xf numFmtId="0" fontId="60" fillId="0" borderId="0" xfId="51896" applyFont="1" applyBorder="1" applyAlignment="1">
      <alignment vertical="center"/>
    </xf>
    <xf numFmtId="0" fontId="59" fillId="0" borderId="0" xfId="51896" applyFont="1" applyBorder="1" applyAlignment="1"/>
    <xf numFmtId="0" fontId="61" fillId="0" borderId="0" xfId="51896" applyFont="1" applyAlignment="1">
      <alignment vertical="center"/>
    </xf>
    <xf numFmtId="2" fontId="60" fillId="0" borderId="0" xfId="51896" applyNumberFormat="1" applyFont="1" applyAlignment="1">
      <alignment horizontal="center" vertical="center"/>
    </xf>
    <xf numFmtId="188" fontId="59" fillId="0" borderId="0" xfId="51896" applyNumberFormat="1" applyFont="1" applyAlignment="1">
      <alignment horizontal="center" vertical="center"/>
    </xf>
    <xf numFmtId="190" fontId="62" fillId="0" borderId="19" xfId="51896" applyNumberFormat="1" applyFont="1" applyBorder="1"/>
    <xf numFmtId="188" fontId="60" fillId="0" borderId="0" xfId="51896" applyNumberFormat="1" applyFont="1" applyAlignment="1">
      <alignment vertical="center"/>
    </xf>
    <xf numFmtId="190" fontId="62" fillId="0" borderId="0" xfId="51896" applyNumberFormat="1" applyFont="1" applyBorder="1"/>
    <xf numFmtId="0" fontId="61" fillId="0" borderId="0" xfId="51896" applyFont="1" applyAlignment="1">
      <alignment horizontal="center" vertical="center"/>
    </xf>
    <xf numFmtId="191" fontId="61" fillId="77" borderId="19" xfId="51896" applyNumberFormat="1" applyFont="1" applyFill="1" applyBorder="1" applyAlignment="1">
      <alignment vertical="center"/>
    </xf>
    <xf numFmtId="190" fontId="60" fillId="0" borderId="0" xfId="51896" applyNumberFormat="1" applyFont="1" applyAlignment="1">
      <alignment vertical="center"/>
    </xf>
    <xf numFmtId="188" fontId="61" fillId="0" borderId="0" xfId="51896" applyNumberFormat="1" applyFont="1" applyAlignment="1">
      <alignment vertical="center"/>
    </xf>
    <xf numFmtId="0" fontId="61" fillId="0" borderId="0" xfId="51896" applyFont="1" applyAlignment="1">
      <alignment horizontal="right" vertical="center"/>
    </xf>
    <xf numFmtId="188" fontId="61" fillId="0" borderId="0" xfId="51896" applyNumberFormat="1" applyFont="1" applyAlignment="1">
      <alignment horizontal="right" vertical="center"/>
    </xf>
    <xf numFmtId="188" fontId="61" fillId="0" borderId="26" xfId="51896" applyNumberFormat="1" applyFont="1" applyBorder="1" applyAlignment="1">
      <alignment vertical="center"/>
    </xf>
    <xf numFmtId="188" fontId="59" fillId="49" borderId="0" xfId="51896" applyNumberFormat="1" applyFont="1" applyFill="1" applyAlignment="1">
      <alignment vertical="center"/>
    </xf>
    <xf numFmtId="0" fontId="60" fillId="53" borderId="0" xfId="51896" applyFont="1" applyFill="1" applyAlignment="1">
      <alignment vertical="center"/>
    </xf>
    <xf numFmtId="1" fontId="5" fillId="2" borderId="0" xfId="0" applyNumberFormat="1" applyFont="1" applyFill="1" applyAlignment="1">
      <alignment horizontal="center" vertical="center" wrapText="1"/>
    </xf>
    <xf numFmtId="1" fontId="5" fillId="3" borderId="3" xfId="0" applyNumberFormat="1" applyFont="1" applyFill="1" applyBorder="1" applyAlignment="1">
      <alignment horizontal="center" vertical="center"/>
    </xf>
    <xf numFmtId="0" fontId="8" fillId="7" borderId="1" xfId="0" applyFont="1" applyFill="1" applyBorder="1" applyAlignment="1" applyProtection="1">
      <alignment horizontal="center" vertical="center" wrapText="1"/>
      <protection locked="0"/>
    </xf>
    <xf numFmtId="1" fontId="0" fillId="0" borderId="0" xfId="0" applyNumberFormat="1" applyAlignment="1">
      <alignment horizontal="center" vertical="center"/>
    </xf>
    <xf numFmtId="0" fontId="3" fillId="4" borderId="2" xfId="0" applyFont="1" applyFill="1" applyBorder="1" applyAlignment="1">
      <alignment horizontal="center" vertical="center"/>
    </xf>
    <xf numFmtId="0" fontId="5" fillId="0" borderId="0" xfId="0" applyFont="1" applyAlignment="1">
      <alignment horizontal="right" vertical="center"/>
    </xf>
    <xf numFmtId="0" fontId="5" fillId="4" borderId="3" xfId="0" applyFont="1" applyFill="1" applyBorder="1" applyAlignment="1">
      <alignment horizontal="right" vertical="center"/>
    </xf>
    <xf numFmtId="0" fontId="7" fillId="0" borderId="17" xfId="0" applyFont="1" applyFill="1" applyBorder="1" applyAlignment="1">
      <alignment horizontal="right" vertical="center" wrapText="1"/>
    </xf>
    <xf numFmtId="0" fontId="0" fillId="0" borderId="0" xfId="0" applyAlignment="1">
      <alignment horizontal="right"/>
    </xf>
    <xf numFmtId="170" fontId="8" fillId="7" borderId="1" xfId="0" applyNumberFormat="1" applyFont="1" applyFill="1" applyBorder="1" applyAlignment="1">
      <alignment horizontal="center" vertical="center" wrapText="1"/>
    </xf>
    <xf numFmtId="14" fontId="8" fillId="7" borderId="1" xfId="0" applyNumberFormat="1" applyFont="1" applyFill="1" applyBorder="1" applyAlignment="1" applyProtection="1">
      <alignment horizontal="center" vertical="center" wrapText="1"/>
      <protection locked="0"/>
    </xf>
    <xf numFmtId="14" fontId="6" fillId="7"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horizontal="justify" vertical="center"/>
      <protection locked="0"/>
    </xf>
    <xf numFmtId="0" fontId="6" fillId="7" borderId="1" xfId="0" applyFont="1" applyFill="1" applyBorder="1" applyAlignment="1" applyProtection="1">
      <alignment horizontal="left" vertical="center" wrapText="1"/>
      <protection locked="0"/>
    </xf>
    <xf numFmtId="0" fontId="6" fillId="0" borderId="1" xfId="0" applyFont="1" applyFill="1" applyBorder="1" applyAlignment="1" applyProtection="1">
      <alignment vertical="center" wrapText="1"/>
      <protection locked="0"/>
    </xf>
    <xf numFmtId="0" fontId="6" fillId="7" borderId="1" xfId="0" applyFont="1" applyFill="1" applyBorder="1" applyAlignment="1" applyProtection="1">
      <alignment horizontal="center" vertical="center" wrapText="1"/>
      <protection locked="0"/>
    </xf>
    <xf numFmtId="165" fontId="6" fillId="7" borderId="1" xfId="14" applyFont="1" applyFill="1" applyBorder="1" applyAlignment="1" applyProtection="1">
      <alignment horizontal="center" vertical="center"/>
      <protection locked="0"/>
    </xf>
    <xf numFmtId="170" fontId="6" fillId="7" borderId="1" xfId="0" applyNumberFormat="1" applyFont="1" applyFill="1" applyBorder="1" applyAlignment="1">
      <alignment horizontal="center" vertical="center"/>
    </xf>
    <xf numFmtId="170" fontId="6" fillId="7" borderId="1" xfId="0" applyNumberFormat="1" applyFont="1" applyFill="1" applyBorder="1" applyAlignment="1">
      <alignment horizontal="center" vertical="center" wrapText="1"/>
    </xf>
    <xf numFmtId="0" fontId="70" fillId="80" borderId="1" xfId="51898" applyFont="1" applyFill="1" applyBorder="1" applyAlignment="1" applyProtection="1">
      <alignment horizontal="justify" vertical="center"/>
      <protection locked="0"/>
    </xf>
    <xf numFmtId="0" fontId="71" fillId="80" borderId="1" xfId="51898" applyFont="1" applyFill="1" applyBorder="1" applyAlignment="1" applyProtection="1">
      <alignment horizontal="center" vertical="center"/>
      <protection locked="0"/>
    </xf>
    <xf numFmtId="0" fontId="70" fillId="80" borderId="1" xfId="51898" applyFont="1" applyFill="1" applyBorder="1" applyAlignment="1" applyProtection="1">
      <alignment horizontal="center" vertical="center"/>
      <protection locked="0"/>
    </xf>
    <xf numFmtId="0" fontId="70" fillId="80" borderId="1" xfId="51898" applyFont="1" applyFill="1" applyBorder="1" applyAlignment="1" applyProtection="1">
      <alignment vertical="center"/>
      <protection locked="0"/>
    </xf>
    <xf numFmtId="0" fontId="70" fillId="80" borderId="1" xfId="51898" applyFont="1" applyFill="1" applyBorder="1" applyAlignment="1" applyProtection="1">
      <alignment horizontal="left" vertical="center"/>
      <protection locked="0"/>
    </xf>
    <xf numFmtId="170" fontId="70" fillId="80" borderId="1" xfId="51898" applyNumberFormat="1" applyFont="1" applyFill="1" applyBorder="1" applyAlignment="1">
      <alignment horizontal="center" vertical="center" wrapText="1"/>
    </xf>
    <xf numFmtId="14" fontId="70" fillId="80" borderId="1" xfId="51898" applyNumberFormat="1" applyFont="1" applyFill="1" applyBorder="1" applyAlignment="1" applyProtection="1">
      <alignment horizontal="center" vertical="center" wrapText="1"/>
      <protection locked="0"/>
    </xf>
    <xf numFmtId="38" fontId="70" fillId="0" borderId="1" xfId="51898" applyNumberFormat="1" applyFont="1" applyBorder="1" applyAlignment="1" applyProtection="1">
      <alignment horizontal="right" vertical="center" wrapText="1"/>
      <protection locked="0"/>
    </xf>
    <xf numFmtId="0" fontId="6" fillId="0" borderId="1" xfId="0" applyFont="1" applyFill="1" applyBorder="1" applyAlignment="1" applyProtection="1">
      <alignment vertical="center"/>
      <protection locked="0"/>
    </xf>
    <xf numFmtId="0" fontId="6" fillId="7" borderId="1" xfId="0" applyFont="1" applyFill="1" applyBorder="1" applyAlignment="1" applyProtection="1">
      <alignment vertical="center" wrapText="1"/>
      <protection locked="0"/>
    </xf>
    <xf numFmtId="165" fontId="6" fillId="7" borderId="1" xfId="14" applyFont="1" applyFill="1" applyBorder="1" applyAlignment="1" applyProtection="1">
      <alignment vertical="center"/>
      <protection locked="0"/>
    </xf>
    <xf numFmtId="0" fontId="5" fillId="7" borderId="1" xfId="0" applyFont="1" applyFill="1" applyBorder="1" applyAlignment="1" applyProtection="1">
      <alignment horizontal="center" vertical="center" wrapText="1"/>
      <protection locked="0"/>
    </xf>
    <xf numFmtId="165" fontId="6" fillId="7" borderId="1" xfId="14" applyFont="1" applyFill="1" applyBorder="1" applyAlignment="1" applyProtection="1">
      <alignment vertical="center" wrapText="1"/>
      <protection locked="0"/>
    </xf>
    <xf numFmtId="0" fontId="0" fillId="0" borderId="0" xfId="0" applyFill="1"/>
    <xf numFmtId="0" fontId="8" fillId="0" borderId="1" xfId="0" applyFont="1" applyFill="1" applyBorder="1" applyAlignment="1" applyProtection="1">
      <alignment horizontal="left" vertical="center"/>
      <protection locked="0"/>
    </xf>
    <xf numFmtId="0" fontId="70" fillId="82" borderId="1" xfId="51898" applyFont="1" applyFill="1" applyBorder="1" applyAlignment="1" applyProtection="1">
      <alignment horizontal="justify" vertical="center"/>
      <protection locked="0"/>
    </xf>
    <xf numFmtId="192" fontId="5" fillId="0" borderId="0" xfId="51899" applyNumberFormat="1" applyFont="1" applyAlignment="1">
      <alignment horizontal="right" vertical="center"/>
    </xf>
    <xf numFmtId="192" fontId="5" fillId="3" borderId="3" xfId="51899" applyNumberFormat="1" applyFont="1" applyFill="1" applyBorder="1" applyAlignment="1">
      <alignment horizontal="right" vertical="center"/>
    </xf>
    <xf numFmtId="192" fontId="7" fillId="0" borderId="17" xfId="51899" applyNumberFormat="1" applyFont="1" applyFill="1" applyBorder="1" applyAlignment="1">
      <alignment horizontal="center" vertical="center" wrapText="1"/>
    </xf>
    <xf numFmtId="192" fontId="0" fillId="0" borderId="0" xfId="51899" applyNumberFormat="1" applyFont="1"/>
    <xf numFmtId="192" fontId="5" fillId="0" borderId="0" xfId="51899" applyNumberFormat="1" applyFont="1" applyAlignment="1">
      <alignment vertical="center"/>
    </xf>
    <xf numFmtId="192" fontId="3" fillId="3" borderId="3" xfId="51899" applyNumberFormat="1" applyFont="1" applyFill="1" applyBorder="1" applyAlignment="1">
      <alignment vertical="center"/>
    </xf>
    <xf numFmtId="192" fontId="8" fillId="0" borderId="1" xfId="51899" applyNumberFormat="1" applyFont="1" applyFill="1" applyBorder="1" applyAlignment="1" applyProtection="1">
      <alignment horizontal="left" vertical="center" wrapText="1"/>
      <protection locked="0"/>
    </xf>
    <xf numFmtId="192" fontId="8" fillId="7" borderId="1" xfId="51899" applyNumberFormat="1" applyFont="1" applyFill="1" applyBorder="1" applyAlignment="1" applyProtection="1">
      <alignment horizontal="left" vertical="center" wrapText="1"/>
      <protection locked="0"/>
    </xf>
    <xf numFmtId="192" fontId="8" fillId="0" borderId="1" xfId="51899" applyNumberFormat="1" applyFont="1" applyFill="1" applyBorder="1" applyAlignment="1" applyProtection="1">
      <alignment horizontal="right" vertical="center" wrapText="1"/>
      <protection locked="0"/>
    </xf>
    <xf numFmtId="192" fontId="7" fillId="6" borderId="17" xfId="51899" applyNumberFormat="1" applyFont="1" applyFill="1" applyBorder="1" applyAlignment="1">
      <alignment horizontal="center" vertical="center" wrapText="1"/>
    </xf>
    <xf numFmtId="192" fontId="8" fillId="7" borderId="1" xfId="51899" applyNumberFormat="1" applyFont="1" applyFill="1" applyBorder="1" applyAlignment="1" applyProtection="1">
      <alignment horizontal="left" vertical="center" wrapText="1"/>
    </xf>
    <xf numFmtId="192" fontId="8" fillId="48" borderId="1" xfId="51899" applyNumberFormat="1" applyFont="1" applyFill="1" applyBorder="1" applyAlignment="1" applyProtection="1">
      <alignment horizontal="right" vertical="center" wrapText="1"/>
    </xf>
    <xf numFmtId="192" fontId="6" fillId="0" borderId="1" xfId="51899" applyNumberFormat="1" applyFont="1" applyFill="1" applyBorder="1" applyAlignment="1" applyProtection="1">
      <alignment vertical="center"/>
      <protection locked="0"/>
    </xf>
    <xf numFmtId="192" fontId="6" fillId="0" borderId="0" xfId="51899" applyNumberFormat="1" applyFont="1" applyFill="1" applyBorder="1" applyAlignment="1" applyProtection="1">
      <alignment vertical="center"/>
      <protection locked="0"/>
    </xf>
    <xf numFmtId="192" fontId="5" fillId="4" borderId="3" xfId="51899" applyNumberFormat="1" applyFont="1" applyFill="1" applyBorder="1" applyAlignment="1">
      <alignment horizontal="right" vertical="center"/>
    </xf>
    <xf numFmtId="192" fontId="5" fillId="4" borderId="0" xfId="51899" applyNumberFormat="1" applyFont="1" applyFill="1" applyBorder="1" applyAlignment="1">
      <alignment horizontal="right" vertical="center"/>
    </xf>
    <xf numFmtId="192" fontId="7" fillId="0" borderId="17" xfId="51899" applyNumberFormat="1" applyFont="1" applyBorder="1" applyAlignment="1">
      <alignment horizontal="center" vertical="center" wrapText="1"/>
    </xf>
    <xf numFmtId="192" fontId="7" fillId="0" borderId="0" xfId="51899" applyNumberFormat="1" applyFont="1" applyBorder="1" applyAlignment="1">
      <alignment horizontal="center" vertical="center" wrapText="1"/>
    </xf>
    <xf numFmtId="192" fontId="8" fillId="7" borderId="1" xfId="51899" applyNumberFormat="1" applyFont="1" applyFill="1" applyBorder="1" applyAlignment="1" applyProtection="1">
      <alignment horizontal="left" vertical="center"/>
      <protection locked="0"/>
    </xf>
    <xf numFmtId="192" fontId="6" fillId="7" borderId="1" xfId="51899" applyNumberFormat="1" applyFont="1" applyFill="1" applyBorder="1" applyAlignment="1" applyProtection="1">
      <alignment horizontal="center" vertical="center"/>
      <protection locked="0"/>
    </xf>
    <xf numFmtId="192" fontId="0" fillId="0" borderId="0" xfId="51899" applyNumberFormat="1" applyFont="1" applyFill="1"/>
    <xf numFmtId="0" fontId="7" fillId="5" borderId="17" xfId="0" applyFont="1" applyFill="1" applyBorder="1" applyAlignment="1">
      <alignment horizontal="center" vertical="center" wrapText="1"/>
    </xf>
    <xf numFmtId="0" fontId="8" fillId="5" borderId="1" xfId="0" applyFont="1" applyFill="1" applyBorder="1" applyAlignment="1" applyProtection="1">
      <alignment horizontal="center" vertical="center" wrapText="1"/>
    </xf>
    <xf numFmtId="1" fontId="0" fillId="0" borderId="0" xfId="14" applyNumberFormat="1" applyFont="1"/>
    <xf numFmtId="0" fontId="6" fillId="7" borderId="1" xfId="0" applyFont="1" applyFill="1" applyBorder="1" applyAlignment="1" applyProtection="1">
      <alignment vertical="center"/>
      <protection locked="0"/>
    </xf>
    <xf numFmtId="0" fontId="0" fillId="0" borderId="0" xfId="0" pivotButton="1"/>
    <xf numFmtId="0" fontId="0" fillId="0" borderId="0" xfId="0" applyAlignment="1">
      <alignment horizontal="left"/>
    </xf>
    <xf numFmtId="0" fontId="0" fillId="0" borderId="0" xfId="0" applyAlignment="1">
      <alignment horizontal="left" indent="1"/>
    </xf>
    <xf numFmtId="0" fontId="5" fillId="7" borderId="27" xfId="0" applyFont="1" applyFill="1" applyBorder="1" applyAlignment="1" applyProtection="1">
      <alignment horizontal="center" vertical="center"/>
      <protection locked="0"/>
    </xf>
    <xf numFmtId="193" fontId="0" fillId="0" borderId="0" xfId="51900" applyNumberFormat="1" applyFont="1"/>
    <xf numFmtId="170" fontId="8" fillId="7" borderId="1" xfId="0" applyNumberFormat="1" applyFont="1" applyFill="1" applyBorder="1" applyAlignment="1">
      <alignment horizontal="center" vertical="center"/>
    </xf>
    <xf numFmtId="14" fontId="8" fillId="7" borderId="1" xfId="0" applyNumberFormat="1" applyFont="1" applyFill="1" applyBorder="1" applyAlignment="1" applyProtection="1">
      <alignment horizontal="center" vertical="center"/>
      <protection locked="0"/>
    </xf>
    <xf numFmtId="0" fontId="8" fillId="7" borderId="1" xfId="0" applyFont="1" applyFill="1" applyBorder="1" applyAlignment="1" applyProtection="1">
      <alignment horizontal="justify" vertical="center" wrapText="1"/>
      <protection locked="0"/>
    </xf>
    <xf numFmtId="38" fontId="8" fillId="0" borderId="1" xfId="0" applyNumberFormat="1" applyFont="1" applyFill="1" applyBorder="1" applyAlignment="1" applyProtection="1">
      <alignment horizontal="center" vertical="center" wrapText="1"/>
      <protection locked="0"/>
    </xf>
    <xf numFmtId="0" fontId="70" fillId="0" borderId="1" xfId="51898" applyFont="1" applyBorder="1" applyAlignment="1" applyProtection="1">
      <alignment horizontal="justify" vertical="center"/>
      <protection locked="0"/>
    </xf>
    <xf numFmtId="170" fontId="70" fillId="80" borderId="1" xfId="51898" applyNumberFormat="1" applyFont="1" applyFill="1" applyBorder="1" applyAlignment="1">
      <alignment horizontal="center" vertical="center"/>
    </xf>
    <xf numFmtId="0" fontId="70" fillId="80" borderId="1" xfId="51898" applyFont="1" applyFill="1" applyBorder="1" applyAlignment="1" applyProtection="1">
      <alignment horizontal="center" vertical="center" wrapText="1"/>
      <protection locked="0"/>
    </xf>
    <xf numFmtId="0" fontId="71" fillId="80" borderId="1" xfId="51898" applyFont="1" applyFill="1" applyBorder="1" applyAlignment="1" applyProtection="1">
      <alignment horizontal="right" vertical="center"/>
      <protection locked="0"/>
    </xf>
    <xf numFmtId="38" fontId="70" fillId="80" borderId="1" xfId="51898" applyNumberFormat="1" applyFont="1" applyFill="1" applyBorder="1" applyAlignment="1" applyProtection="1">
      <alignment horizontal="right" vertical="center" wrapText="1"/>
      <protection locked="0"/>
    </xf>
    <xf numFmtId="38" fontId="70" fillId="81" borderId="1" xfId="51898" applyNumberFormat="1" applyFont="1" applyFill="1" applyBorder="1" applyAlignment="1" applyProtection="1">
      <alignment horizontal="right" vertical="center" wrapText="1"/>
    </xf>
    <xf numFmtId="0" fontId="8" fillId="84" borderId="1" xfId="0" applyFont="1" applyFill="1" applyBorder="1" applyAlignment="1" applyProtection="1">
      <alignment horizontal="justify" vertical="center" wrapText="1"/>
      <protection locked="0"/>
    </xf>
    <xf numFmtId="40" fontId="8" fillId="48" borderId="1" xfId="0" applyNumberFormat="1" applyFont="1" applyFill="1" applyBorder="1" applyAlignment="1" applyProtection="1">
      <alignment horizontal="right" vertical="center" wrapText="1"/>
    </xf>
    <xf numFmtId="40" fontId="8" fillId="0" borderId="1" xfId="0" applyNumberFormat="1" applyFont="1" applyFill="1" applyBorder="1" applyAlignment="1" applyProtection="1">
      <alignment horizontal="center" vertical="center" wrapText="1"/>
      <protection locked="0"/>
    </xf>
    <xf numFmtId="38" fontId="8" fillId="0" borderId="0" xfId="0" applyNumberFormat="1" applyFont="1" applyFill="1" applyBorder="1" applyAlignment="1" applyProtection="1">
      <alignment horizontal="right" vertical="center" wrapText="1"/>
      <protection locked="0"/>
    </xf>
    <xf numFmtId="40" fontId="8" fillId="48" borderId="0" xfId="0" applyNumberFormat="1" applyFont="1" applyFill="1" applyBorder="1" applyAlignment="1" applyProtection="1">
      <alignment horizontal="right" vertical="center" wrapText="1"/>
    </xf>
    <xf numFmtId="40" fontId="8" fillId="0" borderId="0" xfId="0" applyNumberFormat="1" applyFont="1" applyFill="1" applyBorder="1" applyAlignment="1" applyProtection="1">
      <alignment horizontal="center" vertical="center" wrapText="1"/>
      <protection locked="0"/>
    </xf>
    <xf numFmtId="38" fontId="8" fillId="0" borderId="0"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vertical="center" wrapText="1"/>
      <protection locked="0"/>
    </xf>
    <xf numFmtId="0" fontId="5" fillId="7" borderId="1" xfId="0" applyFont="1" applyFill="1" applyBorder="1" applyAlignment="1" applyProtection="1">
      <alignment vertical="center" wrapText="1"/>
      <protection locked="0"/>
    </xf>
    <xf numFmtId="0" fontId="5" fillId="7"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horizontal="left" vertical="center" wrapText="1"/>
      <protection locked="0"/>
    </xf>
    <xf numFmtId="165" fontId="5" fillId="7" borderId="1" xfId="14" applyFont="1" applyFill="1" applyBorder="1" applyAlignment="1" applyProtection="1">
      <alignment vertical="center" wrapText="1"/>
      <protection locked="0"/>
    </xf>
    <xf numFmtId="170" fontId="5" fillId="7" borderId="1" xfId="0" applyNumberFormat="1" applyFont="1" applyFill="1" applyBorder="1" applyAlignment="1">
      <alignment horizontal="center" vertical="center" wrapText="1"/>
    </xf>
    <xf numFmtId="192" fontId="5" fillId="0" borderId="1" xfId="51899" applyNumberFormat="1" applyFont="1" applyFill="1" applyBorder="1" applyAlignment="1" applyProtection="1">
      <alignment horizontal="right" vertical="center" wrapText="1"/>
      <protection locked="0"/>
    </xf>
    <xf numFmtId="38" fontId="5" fillId="0" borderId="1" xfId="51898" applyNumberFormat="1" applyFont="1" applyBorder="1" applyAlignment="1" applyProtection="1">
      <alignment horizontal="right" vertical="center" wrapText="1"/>
      <protection locked="0"/>
    </xf>
    <xf numFmtId="192" fontId="5" fillId="48" borderId="1" xfId="51899" applyNumberFormat="1" applyFont="1" applyFill="1" applyBorder="1" applyAlignment="1" applyProtection="1">
      <alignment horizontal="right" vertical="center" wrapText="1"/>
    </xf>
    <xf numFmtId="0" fontId="8" fillId="0" borderId="1" xfId="0" applyFont="1" applyFill="1" applyBorder="1" applyAlignment="1" applyProtection="1">
      <alignment horizontal="justify" vertical="center"/>
      <protection locked="0"/>
    </xf>
    <xf numFmtId="0" fontId="6" fillId="0" borderId="1" xfId="0" applyFont="1" applyFill="1" applyBorder="1" applyAlignment="1" applyProtection="1">
      <alignment horizontal="center" vertical="center"/>
      <protection locked="0"/>
    </xf>
    <xf numFmtId="0" fontId="6" fillId="0" borderId="1" xfId="0" applyFont="1" applyFill="1" applyBorder="1" applyAlignment="1" applyProtection="1">
      <alignment horizontal="left" vertical="center" wrapText="1"/>
      <protection locked="0"/>
    </xf>
    <xf numFmtId="165" fontId="6" fillId="0" borderId="1" xfId="14" applyFont="1" applyFill="1" applyBorder="1" applyAlignment="1" applyProtection="1">
      <alignment vertical="center" wrapText="1"/>
      <protection locked="0"/>
    </xf>
    <xf numFmtId="0" fontId="8" fillId="0" borderId="1" xfId="0" applyFont="1" applyFill="1" applyBorder="1" applyAlignment="1" applyProtection="1">
      <alignment horizontal="left" vertical="center" wrapText="1"/>
      <protection locked="0"/>
    </xf>
    <xf numFmtId="170" fontId="6" fillId="0" borderId="1" xfId="0" applyNumberFormat="1" applyFont="1" applyFill="1" applyBorder="1" applyAlignment="1">
      <alignment horizontal="center" vertical="center" wrapText="1"/>
    </xf>
    <xf numFmtId="0" fontId="6" fillId="7" borderId="15" xfId="0" applyFont="1" applyFill="1" applyBorder="1" applyAlignment="1" applyProtection="1">
      <alignment vertical="center" wrapText="1"/>
      <protection locked="0"/>
    </xf>
    <xf numFmtId="0" fontId="8" fillId="84" borderId="1" xfId="0" applyFont="1" applyFill="1" applyBorder="1" applyAlignment="1" applyProtection="1">
      <alignment horizontal="justify" vertical="center"/>
      <protection locked="0"/>
    </xf>
    <xf numFmtId="38" fontId="70" fillId="80" borderId="28" xfId="51898" applyNumberFormat="1" applyFont="1" applyFill="1" applyBorder="1" applyAlignment="1" applyProtection="1">
      <alignment horizontal="right" vertical="center" wrapText="1"/>
      <protection locked="0"/>
    </xf>
    <xf numFmtId="38" fontId="70" fillId="0" borderId="28" xfId="51898" applyNumberFormat="1" applyFont="1" applyFill="1" applyBorder="1" applyAlignment="1" applyProtection="1">
      <alignment horizontal="right" vertical="center" wrapText="1"/>
      <protection locked="0"/>
    </xf>
    <xf numFmtId="38" fontId="8" fillId="0" borderId="28" xfId="0" applyNumberFormat="1" applyFont="1" applyFill="1" applyBorder="1" applyAlignment="1" applyProtection="1">
      <alignment horizontal="center" vertical="center" wrapText="1"/>
      <protection locked="0"/>
    </xf>
    <xf numFmtId="40" fontId="0" fillId="0" borderId="0" xfId="0" applyNumberFormat="1"/>
    <xf numFmtId="194" fontId="70" fillId="80" borderId="1" xfId="51898" applyNumberFormat="1" applyFont="1" applyFill="1" applyBorder="1" applyAlignment="1" applyProtection="1">
      <alignment horizontal="center" vertical="center" wrapText="1"/>
    </xf>
    <xf numFmtId="194" fontId="70" fillId="0" borderId="1" xfId="51898" applyNumberFormat="1" applyFont="1" applyBorder="1" applyAlignment="1" applyProtection="1">
      <alignment horizontal="center" vertical="center" wrapText="1"/>
    </xf>
    <xf numFmtId="0" fontId="70" fillId="85" borderId="1" xfId="51898" applyFont="1" applyFill="1" applyBorder="1" applyAlignment="1" applyProtection="1">
      <alignment horizontal="justify" vertical="center"/>
      <protection locked="0"/>
    </xf>
    <xf numFmtId="192" fontId="72" fillId="0" borderId="1" xfId="51899" applyNumberFormat="1" applyFont="1" applyFill="1" applyBorder="1" applyAlignment="1" applyProtection="1">
      <alignment horizontal="right" vertical="center" wrapText="1"/>
      <protection locked="0"/>
    </xf>
    <xf numFmtId="0" fontId="51" fillId="83" borderId="6" xfId="0" applyFont="1" applyFill="1" applyBorder="1" applyAlignment="1">
      <alignment horizontal="center" vertical="center"/>
    </xf>
    <xf numFmtId="0" fontId="0" fillId="0" borderId="6" xfId="0" applyBorder="1"/>
    <xf numFmtId="193" fontId="0" fillId="0" borderId="6" xfId="51900" applyNumberFormat="1" applyFont="1" applyBorder="1"/>
    <xf numFmtId="0" fontId="51" fillId="83" borderId="6" xfId="0" applyFont="1" applyFill="1" applyBorder="1"/>
    <xf numFmtId="193" fontId="51" fillId="83" borderId="6" xfId="51900" applyNumberFormat="1" applyFont="1" applyFill="1" applyBorder="1"/>
    <xf numFmtId="0" fontId="0" fillId="7" borderId="6" xfId="0" applyFill="1" applyBorder="1"/>
    <xf numFmtId="193" fontId="0" fillId="7" borderId="6" xfId="51900" applyNumberFormat="1" applyFont="1" applyFill="1" applyBorder="1"/>
    <xf numFmtId="188" fontId="67" fillId="75" borderId="24" xfId="51896" applyNumberFormat="1" applyFont="1" applyFill="1" applyBorder="1" applyAlignment="1">
      <alignment horizontal="center"/>
    </xf>
    <xf numFmtId="0" fontId="68" fillId="0" borderId="24" xfId="51896" applyFont="1" applyBorder="1"/>
  </cellXfs>
  <cellStyles count="51901">
    <cellStyle name="20% - Accent1" xfId="802"/>
    <cellStyle name="20% - Accent2" xfId="803"/>
    <cellStyle name="20% - Accent3" xfId="804"/>
    <cellStyle name="20% - Accent4" xfId="805"/>
    <cellStyle name="20% - Accent5" xfId="806"/>
    <cellStyle name="20% - Accent6" xfId="807"/>
    <cellStyle name="20% - Énfasis1 2" xfId="808"/>
    <cellStyle name="20% - Énfasis1 3" xfId="809"/>
    <cellStyle name="20% - Énfasis2 2" xfId="810"/>
    <cellStyle name="20% - Énfasis2 3" xfId="811"/>
    <cellStyle name="20% - Énfasis3 2" xfId="812"/>
    <cellStyle name="20% - Énfasis3 3" xfId="813"/>
    <cellStyle name="20% - Énfasis4 2" xfId="814"/>
    <cellStyle name="20% - Énfasis4 3" xfId="815"/>
    <cellStyle name="20% - Énfasis5 2" xfId="816"/>
    <cellStyle name="20% - Énfasis5 3" xfId="817"/>
    <cellStyle name="20% - Énfasis6 2" xfId="818"/>
    <cellStyle name="40% - Accent1" xfId="819"/>
    <cellStyle name="40% - Accent2" xfId="820"/>
    <cellStyle name="40% - Accent3" xfId="821"/>
    <cellStyle name="40% - Accent4" xfId="822"/>
    <cellStyle name="40% - Accent5" xfId="823"/>
    <cellStyle name="40% - Accent6" xfId="824"/>
    <cellStyle name="40% - Énfasis1 2" xfId="825"/>
    <cellStyle name="40% - Énfasis2 2" xfId="826"/>
    <cellStyle name="40% - Énfasis3 2" xfId="827"/>
    <cellStyle name="40% - Énfasis3 3" xfId="828"/>
    <cellStyle name="40% - Énfasis4 2" xfId="829"/>
    <cellStyle name="40% - Énfasis5 2" xfId="830"/>
    <cellStyle name="40% - Énfasis6 2" xfId="831"/>
    <cellStyle name="60% - Accent1" xfId="832"/>
    <cellStyle name="60% - Accent2" xfId="833"/>
    <cellStyle name="60% - Accent3" xfId="834"/>
    <cellStyle name="60% - Accent4" xfId="835"/>
    <cellStyle name="60% - Accent5" xfId="836"/>
    <cellStyle name="60% - Accent6" xfId="837"/>
    <cellStyle name="60% - Énfasis1 2" xfId="838"/>
    <cellStyle name="60% - Énfasis2 2" xfId="839"/>
    <cellStyle name="60% - Énfasis3 2" xfId="840"/>
    <cellStyle name="60% - Énfasis3 3" xfId="841"/>
    <cellStyle name="60% - Énfasis4 2" xfId="842"/>
    <cellStyle name="60% - Énfasis4 3" xfId="843"/>
    <cellStyle name="60% - Énfasis5 2" xfId="844"/>
    <cellStyle name="60% - Énfasis6 2" xfId="845"/>
    <cellStyle name="60% - Énfasis6 3" xfId="846"/>
    <cellStyle name="Accent1" xfId="847"/>
    <cellStyle name="Accent2" xfId="848"/>
    <cellStyle name="Accent3" xfId="849"/>
    <cellStyle name="Accent4" xfId="850"/>
    <cellStyle name="Accent5" xfId="851"/>
    <cellStyle name="Accent6" xfId="852"/>
    <cellStyle name="ANCLAS,REZONES Y SUS PARTES,DE FUNDICION,DE HIERRO O DE ACERO" xfId="853"/>
    <cellStyle name="Bad" xfId="854"/>
    <cellStyle name="BodyStyle" xfId="31"/>
    <cellStyle name="BodyStyle 2" xfId="72"/>
    <cellStyle name="BodyStyle 3" xfId="134"/>
    <cellStyle name="BodyStyle 4" xfId="107"/>
    <cellStyle name="BodyStyle 4 2" xfId="186"/>
    <cellStyle name="BodyStyle 5" xfId="51822"/>
    <cellStyle name="BodyStyleBold" xfId="32"/>
    <cellStyle name="BodyStyleBold 2" xfId="73"/>
    <cellStyle name="BodyStyleBold 3" xfId="135"/>
    <cellStyle name="BodyStyleBold 4" xfId="108"/>
    <cellStyle name="BodyStyleBold 4 2" xfId="187"/>
    <cellStyle name="BodyStyleBold 5" xfId="51823"/>
    <cellStyle name="BodyStyleBoldRight" xfId="33"/>
    <cellStyle name="BodyStyleBoldRight 2" xfId="74"/>
    <cellStyle name="BodyStyleBoldRight 3" xfId="136"/>
    <cellStyle name="BodyStyleBoldRight 4" xfId="109"/>
    <cellStyle name="BodyStyleBoldRight 4 2" xfId="188"/>
    <cellStyle name="BodyStyleBoldRight 5" xfId="51824"/>
    <cellStyle name="BodyStyleWithBorder" xfId="39"/>
    <cellStyle name="BodyStyleWithBorder 2" xfId="80"/>
    <cellStyle name="BodyStyleWithBorder 2 2" xfId="51866"/>
    <cellStyle name="BodyStyleWithBorder 3" xfId="142"/>
    <cellStyle name="BodyStyleWithBorder 3 2" xfId="51879"/>
    <cellStyle name="BodyStyleWithBorder 4" xfId="115"/>
    <cellStyle name="BodyStyleWithBorder 4 2" xfId="194"/>
    <cellStyle name="BodyStyleWithBorder 4 2 2" xfId="51886"/>
    <cellStyle name="BodyStyleWithBorder 4 3" xfId="51872"/>
    <cellStyle name="BodyStyleWithBorder 5" xfId="51830"/>
    <cellStyle name="BodyStyleWithBorder 6" xfId="51859"/>
    <cellStyle name="BorderThinBlack" xfId="43"/>
    <cellStyle name="BorderThinBlack 2" xfId="84"/>
    <cellStyle name="BorderThinBlack 2 2" xfId="51870"/>
    <cellStyle name="BorderThinBlack 3" xfId="57"/>
    <cellStyle name="BorderThinBlack 3 2" xfId="51864"/>
    <cellStyle name="BorderThinBlack 4" xfId="146"/>
    <cellStyle name="BorderThinBlack 4 2" xfId="51883"/>
    <cellStyle name="BorderThinBlack 5" xfId="119"/>
    <cellStyle name="BorderThinBlack 5 2" xfId="198"/>
    <cellStyle name="BorderThinBlack 5 2 2" xfId="51890"/>
    <cellStyle name="BorderThinBlack 5 3" xfId="51876"/>
    <cellStyle name="BorderThinBlack 6" xfId="51834"/>
    <cellStyle name="BorderThinBlack 7" xfId="51863"/>
    <cellStyle name="Buena 2" xfId="855"/>
    <cellStyle name="Calculation" xfId="856"/>
    <cellStyle name="Calculation 10" xfId="857"/>
    <cellStyle name="Calculation 10 10" xfId="858"/>
    <cellStyle name="Calculation 10 11" xfId="859"/>
    <cellStyle name="Calculation 10 12" xfId="860"/>
    <cellStyle name="Calculation 10 2" xfId="861"/>
    <cellStyle name="Calculation 10 2 2" xfId="862"/>
    <cellStyle name="Calculation 10 2 3" xfId="863"/>
    <cellStyle name="Calculation 10 2 4" xfId="864"/>
    <cellStyle name="Calculation 10 2 5" xfId="865"/>
    <cellStyle name="Calculation 10 2 6" xfId="866"/>
    <cellStyle name="Calculation 10 2 7" xfId="867"/>
    <cellStyle name="Calculation 10 3" xfId="868"/>
    <cellStyle name="Calculation 10 3 2" xfId="869"/>
    <cellStyle name="Calculation 10 3 3" xfId="870"/>
    <cellStyle name="Calculation 10 3 4" xfId="871"/>
    <cellStyle name="Calculation 10 3 5" xfId="872"/>
    <cellStyle name="Calculation 10 3 6" xfId="873"/>
    <cellStyle name="Calculation 10 3 7" xfId="874"/>
    <cellStyle name="Calculation 10 4" xfId="875"/>
    <cellStyle name="Calculation 10 4 2" xfId="876"/>
    <cellStyle name="Calculation 10 4 3" xfId="877"/>
    <cellStyle name="Calculation 10 4 4" xfId="878"/>
    <cellStyle name="Calculation 10 4 5" xfId="879"/>
    <cellStyle name="Calculation 10 4 6" xfId="880"/>
    <cellStyle name="Calculation 10 4 7" xfId="881"/>
    <cellStyle name="Calculation 10 5" xfId="882"/>
    <cellStyle name="Calculation 10 5 2" xfId="883"/>
    <cellStyle name="Calculation 10 5 3" xfId="884"/>
    <cellStyle name="Calculation 10 5 4" xfId="885"/>
    <cellStyle name="Calculation 10 5 5" xfId="886"/>
    <cellStyle name="Calculation 10 5 6" xfId="887"/>
    <cellStyle name="Calculation 10 5 7" xfId="888"/>
    <cellStyle name="Calculation 10 6" xfId="889"/>
    <cellStyle name="Calculation 10 6 2" xfId="890"/>
    <cellStyle name="Calculation 10 6 3" xfId="891"/>
    <cellStyle name="Calculation 10 6 4" xfId="892"/>
    <cellStyle name="Calculation 10 6 5" xfId="893"/>
    <cellStyle name="Calculation 10 6 6" xfId="894"/>
    <cellStyle name="Calculation 10 6 7" xfId="895"/>
    <cellStyle name="Calculation 10 7" xfId="896"/>
    <cellStyle name="Calculation 10 7 2" xfId="897"/>
    <cellStyle name="Calculation 10 7 3" xfId="898"/>
    <cellStyle name="Calculation 10 7 4" xfId="899"/>
    <cellStyle name="Calculation 10 7 5" xfId="900"/>
    <cellStyle name="Calculation 10 7 6" xfId="901"/>
    <cellStyle name="Calculation 10 8" xfId="902"/>
    <cellStyle name="Calculation 10 9" xfId="903"/>
    <cellStyle name="Calculation 11" xfId="904"/>
    <cellStyle name="Calculation 11 10" xfId="905"/>
    <cellStyle name="Calculation 11 11" xfId="906"/>
    <cellStyle name="Calculation 11 12" xfId="907"/>
    <cellStyle name="Calculation 11 2" xfId="908"/>
    <cellStyle name="Calculation 11 2 2" xfId="909"/>
    <cellStyle name="Calculation 11 2 3" xfId="910"/>
    <cellStyle name="Calculation 11 2 4" xfId="911"/>
    <cellStyle name="Calculation 11 2 5" xfId="912"/>
    <cellStyle name="Calculation 11 2 6" xfId="913"/>
    <cellStyle name="Calculation 11 2 7" xfId="914"/>
    <cellStyle name="Calculation 11 3" xfId="915"/>
    <cellStyle name="Calculation 11 3 2" xfId="916"/>
    <cellStyle name="Calculation 11 3 3" xfId="917"/>
    <cellStyle name="Calculation 11 3 4" xfId="918"/>
    <cellStyle name="Calculation 11 3 5" xfId="919"/>
    <cellStyle name="Calculation 11 3 6" xfId="920"/>
    <cellStyle name="Calculation 11 3 7" xfId="921"/>
    <cellStyle name="Calculation 11 4" xfId="922"/>
    <cellStyle name="Calculation 11 4 2" xfId="923"/>
    <cellStyle name="Calculation 11 4 3" xfId="924"/>
    <cellStyle name="Calculation 11 4 4" xfId="925"/>
    <cellStyle name="Calculation 11 4 5" xfId="926"/>
    <cellStyle name="Calculation 11 4 6" xfId="927"/>
    <cellStyle name="Calculation 11 4 7" xfId="928"/>
    <cellStyle name="Calculation 11 5" xfId="929"/>
    <cellStyle name="Calculation 11 5 2" xfId="930"/>
    <cellStyle name="Calculation 11 5 3" xfId="931"/>
    <cellStyle name="Calculation 11 5 4" xfId="932"/>
    <cellStyle name="Calculation 11 5 5" xfId="933"/>
    <cellStyle name="Calculation 11 5 6" xfId="934"/>
    <cellStyle name="Calculation 11 5 7" xfId="935"/>
    <cellStyle name="Calculation 11 6" xfId="936"/>
    <cellStyle name="Calculation 11 6 2" xfId="937"/>
    <cellStyle name="Calculation 11 6 3" xfId="938"/>
    <cellStyle name="Calculation 11 6 4" xfId="939"/>
    <cellStyle name="Calculation 11 6 5" xfId="940"/>
    <cellStyle name="Calculation 11 6 6" xfId="941"/>
    <cellStyle name="Calculation 11 6 7" xfId="942"/>
    <cellStyle name="Calculation 11 7" xfId="943"/>
    <cellStyle name="Calculation 11 7 2" xfId="944"/>
    <cellStyle name="Calculation 11 7 3" xfId="945"/>
    <cellStyle name="Calculation 11 7 4" xfId="946"/>
    <cellStyle name="Calculation 11 7 5" xfId="947"/>
    <cellStyle name="Calculation 11 7 6" xfId="948"/>
    <cellStyle name="Calculation 11 8" xfId="949"/>
    <cellStyle name="Calculation 11 9" xfId="950"/>
    <cellStyle name="Calculation 12" xfId="951"/>
    <cellStyle name="Calculation 12 10" xfId="952"/>
    <cellStyle name="Calculation 12 11" xfId="953"/>
    <cellStyle name="Calculation 12 12" xfId="954"/>
    <cellStyle name="Calculation 12 2" xfId="955"/>
    <cellStyle name="Calculation 12 2 2" xfId="956"/>
    <cellStyle name="Calculation 12 2 3" xfId="957"/>
    <cellStyle name="Calculation 12 2 4" xfId="958"/>
    <cellStyle name="Calculation 12 2 5" xfId="959"/>
    <cellStyle name="Calculation 12 2 6" xfId="960"/>
    <cellStyle name="Calculation 12 2 7" xfId="961"/>
    <cellStyle name="Calculation 12 3" xfId="962"/>
    <cellStyle name="Calculation 12 3 2" xfId="963"/>
    <cellStyle name="Calculation 12 3 3" xfId="964"/>
    <cellStyle name="Calculation 12 3 4" xfId="965"/>
    <cellStyle name="Calculation 12 3 5" xfId="966"/>
    <cellStyle name="Calculation 12 3 6" xfId="967"/>
    <cellStyle name="Calculation 12 3 7" xfId="968"/>
    <cellStyle name="Calculation 12 4" xfId="969"/>
    <cellStyle name="Calculation 12 4 2" xfId="970"/>
    <cellStyle name="Calculation 12 4 3" xfId="971"/>
    <cellStyle name="Calculation 12 4 4" xfId="972"/>
    <cellStyle name="Calculation 12 4 5" xfId="973"/>
    <cellStyle name="Calculation 12 4 6" xfId="974"/>
    <cellStyle name="Calculation 12 4 7" xfId="975"/>
    <cellStyle name="Calculation 12 5" xfId="976"/>
    <cellStyle name="Calculation 12 5 2" xfId="977"/>
    <cellStyle name="Calculation 12 5 3" xfId="978"/>
    <cellStyle name="Calculation 12 5 4" xfId="979"/>
    <cellStyle name="Calculation 12 5 5" xfId="980"/>
    <cellStyle name="Calculation 12 5 6" xfId="981"/>
    <cellStyle name="Calculation 12 5 7" xfId="982"/>
    <cellStyle name="Calculation 12 6" xfId="983"/>
    <cellStyle name="Calculation 12 6 2" xfId="984"/>
    <cellStyle name="Calculation 12 6 3" xfId="985"/>
    <cellStyle name="Calculation 12 6 4" xfId="986"/>
    <cellStyle name="Calculation 12 6 5" xfId="987"/>
    <cellStyle name="Calculation 12 6 6" xfId="988"/>
    <cellStyle name="Calculation 12 6 7" xfId="989"/>
    <cellStyle name="Calculation 12 7" xfId="990"/>
    <cellStyle name="Calculation 12 7 2" xfId="991"/>
    <cellStyle name="Calculation 12 7 3" xfId="992"/>
    <cellStyle name="Calculation 12 7 4" xfId="993"/>
    <cellStyle name="Calculation 12 7 5" xfId="994"/>
    <cellStyle name="Calculation 12 7 6" xfId="995"/>
    <cellStyle name="Calculation 12 8" xfId="996"/>
    <cellStyle name="Calculation 12 9" xfId="997"/>
    <cellStyle name="Calculation 13" xfId="998"/>
    <cellStyle name="Calculation 13 10" xfId="999"/>
    <cellStyle name="Calculation 13 11" xfId="1000"/>
    <cellStyle name="Calculation 13 12" xfId="1001"/>
    <cellStyle name="Calculation 13 2" xfId="1002"/>
    <cellStyle name="Calculation 13 2 2" xfId="1003"/>
    <cellStyle name="Calculation 13 2 3" xfId="1004"/>
    <cellStyle name="Calculation 13 2 4" xfId="1005"/>
    <cellStyle name="Calculation 13 2 5" xfId="1006"/>
    <cellStyle name="Calculation 13 2 6" xfId="1007"/>
    <cellStyle name="Calculation 13 2 7" xfId="1008"/>
    <cellStyle name="Calculation 13 3" xfId="1009"/>
    <cellStyle name="Calculation 13 3 2" xfId="1010"/>
    <cellStyle name="Calculation 13 3 3" xfId="1011"/>
    <cellStyle name="Calculation 13 3 4" xfId="1012"/>
    <cellStyle name="Calculation 13 3 5" xfId="1013"/>
    <cellStyle name="Calculation 13 3 6" xfId="1014"/>
    <cellStyle name="Calculation 13 3 7" xfId="1015"/>
    <cellStyle name="Calculation 13 4" xfId="1016"/>
    <cellStyle name="Calculation 13 4 2" xfId="1017"/>
    <cellStyle name="Calculation 13 4 3" xfId="1018"/>
    <cellStyle name="Calculation 13 4 4" xfId="1019"/>
    <cellStyle name="Calculation 13 4 5" xfId="1020"/>
    <cellStyle name="Calculation 13 4 6" xfId="1021"/>
    <cellStyle name="Calculation 13 4 7" xfId="1022"/>
    <cellStyle name="Calculation 13 5" xfId="1023"/>
    <cellStyle name="Calculation 13 5 2" xfId="1024"/>
    <cellStyle name="Calculation 13 5 3" xfId="1025"/>
    <cellStyle name="Calculation 13 5 4" xfId="1026"/>
    <cellStyle name="Calculation 13 5 5" xfId="1027"/>
    <cellStyle name="Calculation 13 5 6" xfId="1028"/>
    <cellStyle name="Calculation 13 5 7" xfId="1029"/>
    <cellStyle name="Calculation 13 6" xfId="1030"/>
    <cellStyle name="Calculation 13 6 2" xfId="1031"/>
    <cellStyle name="Calculation 13 6 3" xfId="1032"/>
    <cellStyle name="Calculation 13 6 4" xfId="1033"/>
    <cellStyle name="Calculation 13 6 5" xfId="1034"/>
    <cellStyle name="Calculation 13 6 6" xfId="1035"/>
    <cellStyle name="Calculation 13 6 7" xfId="1036"/>
    <cellStyle name="Calculation 13 7" xfId="1037"/>
    <cellStyle name="Calculation 13 7 2" xfId="1038"/>
    <cellStyle name="Calculation 13 7 3" xfId="1039"/>
    <cellStyle name="Calculation 13 7 4" xfId="1040"/>
    <cellStyle name="Calculation 13 7 5" xfId="1041"/>
    <cellStyle name="Calculation 13 7 6" xfId="1042"/>
    <cellStyle name="Calculation 13 8" xfId="1043"/>
    <cellStyle name="Calculation 13 9" xfId="1044"/>
    <cellStyle name="Calculation 14" xfId="1045"/>
    <cellStyle name="Calculation 14 10" xfId="1046"/>
    <cellStyle name="Calculation 14 11" xfId="1047"/>
    <cellStyle name="Calculation 14 12" xfId="1048"/>
    <cellStyle name="Calculation 14 2" xfId="1049"/>
    <cellStyle name="Calculation 14 2 2" xfId="1050"/>
    <cellStyle name="Calculation 14 2 3" xfId="1051"/>
    <cellStyle name="Calculation 14 2 4" xfId="1052"/>
    <cellStyle name="Calculation 14 2 5" xfId="1053"/>
    <cellStyle name="Calculation 14 2 6" xfId="1054"/>
    <cellStyle name="Calculation 14 2 7" xfId="1055"/>
    <cellStyle name="Calculation 14 3" xfId="1056"/>
    <cellStyle name="Calculation 14 3 2" xfId="1057"/>
    <cellStyle name="Calculation 14 3 3" xfId="1058"/>
    <cellStyle name="Calculation 14 3 4" xfId="1059"/>
    <cellStyle name="Calculation 14 3 5" xfId="1060"/>
    <cellStyle name="Calculation 14 3 6" xfId="1061"/>
    <cellStyle name="Calculation 14 3 7" xfId="1062"/>
    <cellStyle name="Calculation 14 4" xfId="1063"/>
    <cellStyle name="Calculation 14 4 2" xfId="1064"/>
    <cellStyle name="Calculation 14 4 3" xfId="1065"/>
    <cellStyle name="Calculation 14 4 4" xfId="1066"/>
    <cellStyle name="Calculation 14 4 5" xfId="1067"/>
    <cellStyle name="Calculation 14 4 6" xfId="1068"/>
    <cellStyle name="Calculation 14 4 7" xfId="1069"/>
    <cellStyle name="Calculation 14 5" xfId="1070"/>
    <cellStyle name="Calculation 14 5 2" xfId="1071"/>
    <cellStyle name="Calculation 14 5 3" xfId="1072"/>
    <cellStyle name="Calculation 14 5 4" xfId="1073"/>
    <cellStyle name="Calculation 14 5 5" xfId="1074"/>
    <cellStyle name="Calculation 14 5 6" xfId="1075"/>
    <cellStyle name="Calculation 14 5 7" xfId="1076"/>
    <cellStyle name="Calculation 14 6" xfId="1077"/>
    <cellStyle name="Calculation 14 6 2" xfId="1078"/>
    <cellStyle name="Calculation 14 6 3" xfId="1079"/>
    <cellStyle name="Calculation 14 6 4" xfId="1080"/>
    <cellStyle name="Calculation 14 6 5" xfId="1081"/>
    <cellStyle name="Calculation 14 6 6" xfId="1082"/>
    <cellStyle name="Calculation 14 6 7" xfId="1083"/>
    <cellStyle name="Calculation 14 7" xfId="1084"/>
    <cellStyle name="Calculation 14 7 2" xfId="1085"/>
    <cellStyle name="Calculation 14 7 3" xfId="1086"/>
    <cellStyle name="Calculation 14 7 4" xfId="1087"/>
    <cellStyle name="Calculation 14 7 5" xfId="1088"/>
    <cellStyle name="Calculation 14 7 6" xfId="1089"/>
    <cellStyle name="Calculation 14 8" xfId="1090"/>
    <cellStyle name="Calculation 14 9" xfId="1091"/>
    <cellStyle name="Calculation 15" xfId="1092"/>
    <cellStyle name="Calculation 15 10" xfId="1093"/>
    <cellStyle name="Calculation 15 11" xfId="1094"/>
    <cellStyle name="Calculation 15 12" xfId="1095"/>
    <cellStyle name="Calculation 15 2" xfId="1096"/>
    <cellStyle name="Calculation 15 2 2" xfId="1097"/>
    <cellStyle name="Calculation 15 2 3" xfId="1098"/>
    <cellStyle name="Calculation 15 2 4" xfId="1099"/>
    <cellStyle name="Calculation 15 2 5" xfId="1100"/>
    <cellStyle name="Calculation 15 2 6" xfId="1101"/>
    <cellStyle name="Calculation 15 2 7" xfId="1102"/>
    <cellStyle name="Calculation 15 3" xfId="1103"/>
    <cellStyle name="Calculation 15 3 2" xfId="1104"/>
    <cellStyle name="Calculation 15 3 3" xfId="1105"/>
    <cellStyle name="Calculation 15 3 4" xfId="1106"/>
    <cellStyle name="Calculation 15 3 5" xfId="1107"/>
    <cellStyle name="Calculation 15 3 6" xfId="1108"/>
    <cellStyle name="Calculation 15 3 7" xfId="1109"/>
    <cellStyle name="Calculation 15 4" xfId="1110"/>
    <cellStyle name="Calculation 15 4 2" xfId="1111"/>
    <cellStyle name="Calculation 15 4 3" xfId="1112"/>
    <cellStyle name="Calculation 15 4 4" xfId="1113"/>
    <cellStyle name="Calculation 15 4 5" xfId="1114"/>
    <cellStyle name="Calculation 15 4 6" xfId="1115"/>
    <cellStyle name="Calculation 15 4 7" xfId="1116"/>
    <cellStyle name="Calculation 15 5" xfId="1117"/>
    <cellStyle name="Calculation 15 5 2" xfId="1118"/>
    <cellStyle name="Calculation 15 5 3" xfId="1119"/>
    <cellStyle name="Calculation 15 5 4" xfId="1120"/>
    <cellStyle name="Calculation 15 5 5" xfId="1121"/>
    <cellStyle name="Calculation 15 5 6" xfId="1122"/>
    <cellStyle name="Calculation 15 5 7" xfId="1123"/>
    <cellStyle name="Calculation 15 6" xfId="1124"/>
    <cellStyle name="Calculation 15 6 2" xfId="1125"/>
    <cellStyle name="Calculation 15 6 3" xfId="1126"/>
    <cellStyle name="Calculation 15 6 4" xfId="1127"/>
    <cellStyle name="Calculation 15 6 5" xfId="1128"/>
    <cellStyle name="Calculation 15 6 6" xfId="1129"/>
    <cellStyle name="Calculation 15 6 7" xfId="1130"/>
    <cellStyle name="Calculation 15 7" xfId="1131"/>
    <cellStyle name="Calculation 15 7 2" xfId="1132"/>
    <cellStyle name="Calculation 15 7 3" xfId="1133"/>
    <cellStyle name="Calculation 15 7 4" xfId="1134"/>
    <cellStyle name="Calculation 15 7 5" xfId="1135"/>
    <cellStyle name="Calculation 15 7 6" xfId="1136"/>
    <cellStyle name="Calculation 15 8" xfId="1137"/>
    <cellStyle name="Calculation 15 9" xfId="1138"/>
    <cellStyle name="Calculation 16" xfId="1139"/>
    <cellStyle name="Calculation 16 2" xfId="1140"/>
    <cellStyle name="Calculation 16 3" xfId="1141"/>
    <cellStyle name="Calculation 16 4" xfId="1142"/>
    <cellStyle name="Calculation 16 5" xfId="1143"/>
    <cellStyle name="Calculation 16 6" xfId="1144"/>
    <cellStyle name="Calculation 16 7" xfId="1145"/>
    <cellStyle name="Calculation 17" xfId="1146"/>
    <cellStyle name="Calculation 17 2" xfId="1147"/>
    <cellStyle name="Calculation 17 3" xfId="1148"/>
    <cellStyle name="Calculation 17 4" xfId="1149"/>
    <cellStyle name="Calculation 17 5" xfId="1150"/>
    <cellStyle name="Calculation 17 6" xfId="1151"/>
    <cellStyle name="Calculation 17 7" xfId="1152"/>
    <cellStyle name="Calculation 18" xfId="1153"/>
    <cellStyle name="Calculation 18 2" xfId="1154"/>
    <cellStyle name="Calculation 18 3" xfId="1155"/>
    <cellStyle name="Calculation 18 4" xfId="1156"/>
    <cellStyle name="Calculation 18 5" xfId="1157"/>
    <cellStyle name="Calculation 18 6" xfId="1158"/>
    <cellStyle name="Calculation 18 7" xfId="1159"/>
    <cellStyle name="Calculation 19" xfId="1160"/>
    <cellStyle name="Calculation 19 2" xfId="1161"/>
    <cellStyle name="Calculation 19 3" xfId="1162"/>
    <cellStyle name="Calculation 19 4" xfId="1163"/>
    <cellStyle name="Calculation 19 5" xfId="1164"/>
    <cellStyle name="Calculation 19 6" xfId="1165"/>
    <cellStyle name="Calculation 19 7" xfId="1166"/>
    <cellStyle name="Calculation 2" xfId="1167"/>
    <cellStyle name="Calculation 2 10" xfId="1168"/>
    <cellStyle name="Calculation 2 10 10" xfId="1169"/>
    <cellStyle name="Calculation 2 10 11" xfId="1170"/>
    <cellStyle name="Calculation 2 10 12" xfId="1171"/>
    <cellStyle name="Calculation 2 10 2" xfId="1172"/>
    <cellStyle name="Calculation 2 10 2 2" xfId="1173"/>
    <cellStyle name="Calculation 2 10 2 3" xfId="1174"/>
    <cellStyle name="Calculation 2 10 2 4" xfId="1175"/>
    <cellStyle name="Calculation 2 10 2 5" xfId="1176"/>
    <cellStyle name="Calculation 2 10 2 6" xfId="1177"/>
    <cellStyle name="Calculation 2 10 2 7" xfId="1178"/>
    <cellStyle name="Calculation 2 10 3" xfId="1179"/>
    <cellStyle name="Calculation 2 10 3 2" xfId="1180"/>
    <cellStyle name="Calculation 2 10 3 3" xfId="1181"/>
    <cellStyle name="Calculation 2 10 3 4" xfId="1182"/>
    <cellStyle name="Calculation 2 10 3 5" xfId="1183"/>
    <cellStyle name="Calculation 2 10 3 6" xfId="1184"/>
    <cellStyle name="Calculation 2 10 3 7" xfId="1185"/>
    <cellStyle name="Calculation 2 10 4" xfId="1186"/>
    <cellStyle name="Calculation 2 10 4 2" xfId="1187"/>
    <cellStyle name="Calculation 2 10 4 3" xfId="1188"/>
    <cellStyle name="Calculation 2 10 4 4" xfId="1189"/>
    <cellStyle name="Calculation 2 10 4 5" xfId="1190"/>
    <cellStyle name="Calculation 2 10 4 6" xfId="1191"/>
    <cellStyle name="Calculation 2 10 4 7" xfId="1192"/>
    <cellStyle name="Calculation 2 10 5" xfId="1193"/>
    <cellStyle name="Calculation 2 10 5 2" xfId="1194"/>
    <cellStyle name="Calculation 2 10 5 3" xfId="1195"/>
    <cellStyle name="Calculation 2 10 5 4" xfId="1196"/>
    <cellStyle name="Calculation 2 10 5 5" xfId="1197"/>
    <cellStyle name="Calculation 2 10 5 6" xfId="1198"/>
    <cellStyle name="Calculation 2 10 5 7" xfId="1199"/>
    <cellStyle name="Calculation 2 10 6" xfId="1200"/>
    <cellStyle name="Calculation 2 10 6 2" xfId="1201"/>
    <cellStyle name="Calculation 2 10 6 3" xfId="1202"/>
    <cellStyle name="Calculation 2 10 6 4" xfId="1203"/>
    <cellStyle name="Calculation 2 10 6 5" xfId="1204"/>
    <cellStyle name="Calculation 2 10 6 6" xfId="1205"/>
    <cellStyle name="Calculation 2 10 6 7" xfId="1206"/>
    <cellStyle name="Calculation 2 10 7" xfId="1207"/>
    <cellStyle name="Calculation 2 10 7 2" xfId="1208"/>
    <cellStyle name="Calculation 2 10 7 3" xfId="1209"/>
    <cellStyle name="Calculation 2 10 7 4" xfId="1210"/>
    <cellStyle name="Calculation 2 10 7 5" xfId="1211"/>
    <cellStyle name="Calculation 2 10 7 6" xfId="1212"/>
    <cellStyle name="Calculation 2 10 8" xfId="1213"/>
    <cellStyle name="Calculation 2 10 9" xfId="1214"/>
    <cellStyle name="Calculation 2 11" xfId="1215"/>
    <cellStyle name="Calculation 2 11 10" xfId="1216"/>
    <cellStyle name="Calculation 2 11 11" xfId="1217"/>
    <cellStyle name="Calculation 2 11 12" xfId="1218"/>
    <cellStyle name="Calculation 2 11 2" xfId="1219"/>
    <cellStyle name="Calculation 2 11 2 2" xfId="1220"/>
    <cellStyle name="Calculation 2 11 2 3" xfId="1221"/>
    <cellStyle name="Calculation 2 11 2 4" xfId="1222"/>
    <cellStyle name="Calculation 2 11 2 5" xfId="1223"/>
    <cellStyle name="Calculation 2 11 2 6" xfId="1224"/>
    <cellStyle name="Calculation 2 11 2 7" xfId="1225"/>
    <cellStyle name="Calculation 2 11 3" xfId="1226"/>
    <cellStyle name="Calculation 2 11 3 2" xfId="1227"/>
    <cellStyle name="Calculation 2 11 3 3" xfId="1228"/>
    <cellStyle name="Calculation 2 11 3 4" xfId="1229"/>
    <cellStyle name="Calculation 2 11 3 5" xfId="1230"/>
    <cellStyle name="Calculation 2 11 3 6" xfId="1231"/>
    <cellStyle name="Calculation 2 11 3 7" xfId="1232"/>
    <cellStyle name="Calculation 2 11 4" xfId="1233"/>
    <cellStyle name="Calculation 2 11 4 2" xfId="1234"/>
    <cellStyle name="Calculation 2 11 4 3" xfId="1235"/>
    <cellStyle name="Calculation 2 11 4 4" xfId="1236"/>
    <cellStyle name="Calculation 2 11 4 5" xfId="1237"/>
    <cellStyle name="Calculation 2 11 4 6" xfId="1238"/>
    <cellStyle name="Calculation 2 11 4 7" xfId="1239"/>
    <cellStyle name="Calculation 2 11 5" xfId="1240"/>
    <cellStyle name="Calculation 2 11 5 2" xfId="1241"/>
    <cellStyle name="Calculation 2 11 5 3" xfId="1242"/>
    <cellStyle name="Calculation 2 11 5 4" xfId="1243"/>
    <cellStyle name="Calculation 2 11 5 5" xfId="1244"/>
    <cellStyle name="Calculation 2 11 5 6" xfId="1245"/>
    <cellStyle name="Calculation 2 11 5 7" xfId="1246"/>
    <cellStyle name="Calculation 2 11 6" xfId="1247"/>
    <cellStyle name="Calculation 2 11 6 2" xfId="1248"/>
    <cellStyle name="Calculation 2 11 6 3" xfId="1249"/>
    <cellStyle name="Calculation 2 11 6 4" xfId="1250"/>
    <cellStyle name="Calculation 2 11 6 5" xfId="1251"/>
    <cellStyle name="Calculation 2 11 6 6" xfId="1252"/>
    <cellStyle name="Calculation 2 11 6 7" xfId="1253"/>
    <cellStyle name="Calculation 2 11 7" xfId="1254"/>
    <cellStyle name="Calculation 2 11 7 2" xfId="1255"/>
    <cellStyle name="Calculation 2 11 7 3" xfId="1256"/>
    <cellStyle name="Calculation 2 11 7 4" xfId="1257"/>
    <cellStyle name="Calculation 2 11 7 5" xfId="1258"/>
    <cellStyle name="Calculation 2 11 7 6" xfId="1259"/>
    <cellStyle name="Calculation 2 11 8" xfId="1260"/>
    <cellStyle name="Calculation 2 11 9" xfId="1261"/>
    <cellStyle name="Calculation 2 12" xfId="1262"/>
    <cellStyle name="Calculation 2 12 10" xfId="1263"/>
    <cellStyle name="Calculation 2 12 11" xfId="1264"/>
    <cellStyle name="Calculation 2 12 12" xfId="1265"/>
    <cellStyle name="Calculation 2 12 2" xfId="1266"/>
    <cellStyle name="Calculation 2 12 2 2" xfId="1267"/>
    <cellStyle name="Calculation 2 12 2 3" xfId="1268"/>
    <cellStyle name="Calculation 2 12 2 4" xfId="1269"/>
    <cellStyle name="Calculation 2 12 2 5" xfId="1270"/>
    <cellStyle name="Calculation 2 12 2 6" xfId="1271"/>
    <cellStyle name="Calculation 2 12 2 7" xfId="1272"/>
    <cellStyle name="Calculation 2 12 3" xfId="1273"/>
    <cellStyle name="Calculation 2 12 3 2" xfId="1274"/>
    <cellStyle name="Calculation 2 12 3 3" xfId="1275"/>
    <cellStyle name="Calculation 2 12 3 4" xfId="1276"/>
    <cellStyle name="Calculation 2 12 3 5" xfId="1277"/>
    <cellStyle name="Calculation 2 12 3 6" xfId="1278"/>
    <cellStyle name="Calculation 2 12 3 7" xfId="1279"/>
    <cellStyle name="Calculation 2 12 4" xfId="1280"/>
    <cellStyle name="Calculation 2 12 4 2" xfId="1281"/>
    <cellStyle name="Calculation 2 12 4 3" xfId="1282"/>
    <cellStyle name="Calculation 2 12 4 4" xfId="1283"/>
    <cellStyle name="Calculation 2 12 4 5" xfId="1284"/>
    <cellStyle name="Calculation 2 12 4 6" xfId="1285"/>
    <cellStyle name="Calculation 2 12 4 7" xfId="1286"/>
    <cellStyle name="Calculation 2 12 5" xfId="1287"/>
    <cellStyle name="Calculation 2 12 5 2" xfId="1288"/>
    <cellStyle name="Calculation 2 12 5 3" xfId="1289"/>
    <cellStyle name="Calculation 2 12 5 4" xfId="1290"/>
    <cellStyle name="Calculation 2 12 5 5" xfId="1291"/>
    <cellStyle name="Calculation 2 12 5 6" xfId="1292"/>
    <cellStyle name="Calculation 2 12 5 7" xfId="1293"/>
    <cellStyle name="Calculation 2 12 6" xfId="1294"/>
    <cellStyle name="Calculation 2 12 6 2" xfId="1295"/>
    <cellStyle name="Calculation 2 12 6 3" xfId="1296"/>
    <cellStyle name="Calculation 2 12 6 4" xfId="1297"/>
    <cellStyle name="Calculation 2 12 6 5" xfId="1298"/>
    <cellStyle name="Calculation 2 12 6 6" xfId="1299"/>
    <cellStyle name="Calculation 2 12 6 7" xfId="1300"/>
    <cellStyle name="Calculation 2 12 7" xfId="1301"/>
    <cellStyle name="Calculation 2 12 7 2" xfId="1302"/>
    <cellStyle name="Calculation 2 12 7 3" xfId="1303"/>
    <cellStyle name="Calculation 2 12 7 4" xfId="1304"/>
    <cellStyle name="Calculation 2 12 7 5" xfId="1305"/>
    <cellStyle name="Calculation 2 12 7 6" xfId="1306"/>
    <cellStyle name="Calculation 2 12 8" xfId="1307"/>
    <cellStyle name="Calculation 2 12 9" xfId="1308"/>
    <cellStyle name="Calculation 2 13" xfId="1309"/>
    <cellStyle name="Calculation 2 13 10" xfId="1310"/>
    <cellStyle name="Calculation 2 13 11" xfId="1311"/>
    <cellStyle name="Calculation 2 13 12" xfId="1312"/>
    <cellStyle name="Calculation 2 13 2" xfId="1313"/>
    <cellStyle name="Calculation 2 13 2 2" xfId="1314"/>
    <cellStyle name="Calculation 2 13 2 3" xfId="1315"/>
    <cellStyle name="Calculation 2 13 2 4" xfId="1316"/>
    <cellStyle name="Calculation 2 13 2 5" xfId="1317"/>
    <cellStyle name="Calculation 2 13 2 6" xfId="1318"/>
    <cellStyle name="Calculation 2 13 2 7" xfId="1319"/>
    <cellStyle name="Calculation 2 13 3" xfId="1320"/>
    <cellStyle name="Calculation 2 13 3 2" xfId="1321"/>
    <cellStyle name="Calculation 2 13 3 3" xfId="1322"/>
    <cellStyle name="Calculation 2 13 3 4" xfId="1323"/>
    <cellStyle name="Calculation 2 13 3 5" xfId="1324"/>
    <cellStyle name="Calculation 2 13 3 6" xfId="1325"/>
    <cellStyle name="Calculation 2 13 3 7" xfId="1326"/>
    <cellStyle name="Calculation 2 13 4" xfId="1327"/>
    <cellStyle name="Calculation 2 13 4 2" xfId="1328"/>
    <cellStyle name="Calculation 2 13 4 3" xfId="1329"/>
    <cellStyle name="Calculation 2 13 4 4" xfId="1330"/>
    <cellStyle name="Calculation 2 13 4 5" xfId="1331"/>
    <cellStyle name="Calculation 2 13 4 6" xfId="1332"/>
    <cellStyle name="Calculation 2 13 4 7" xfId="1333"/>
    <cellStyle name="Calculation 2 13 5" xfId="1334"/>
    <cellStyle name="Calculation 2 13 5 2" xfId="1335"/>
    <cellStyle name="Calculation 2 13 5 3" xfId="1336"/>
    <cellStyle name="Calculation 2 13 5 4" xfId="1337"/>
    <cellStyle name="Calculation 2 13 5 5" xfId="1338"/>
    <cellStyle name="Calculation 2 13 5 6" xfId="1339"/>
    <cellStyle name="Calculation 2 13 5 7" xfId="1340"/>
    <cellStyle name="Calculation 2 13 6" xfId="1341"/>
    <cellStyle name="Calculation 2 13 6 2" xfId="1342"/>
    <cellStyle name="Calculation 2 13 6 3" xfId="1343"/>
    <cellStyle name="Calculation 2 13 6 4" xfId="1344"/>
    <cellStyle name="Calculation 2 13 6 5" xfId="1345"/>
    <cellStyle name="Calculation 2 13 6 6" xfId="1346"/>
    <cellStyle name="Calculation 2 13 6 7" xfId="1347"/>
    <cellStyle name="Calculation 2 13 7" xfId="1348"/>
    <cellStyle name="Calculation 2 13 7 2" xfId="1349"/>
    <cellStyle name="Calculation 2 13 7 3" xfId="1350"/>
    <cellStyle name="Calculation 2 13 7 4" xfId="1351"/>
    <cellStyle name="Calculation 2 13 7 5" xfId="1352"/>
    <cellStyle name="Calculation 2 13 7 6" xfId="1353"/>
    <cellStyle name="Calculation 2 13 8" xfId="1354"/>
    <cellStyle name="Calculation 2 13 9" xfId="1355"/>
    <cellStyle name="Calculation 2 14" xfId="1356"/>
    <cellStyle name="Calculation 2 14 10" xfId="1357"/>
    <cellStyle name="Calculation 2 14 11" xfId="1358"/>
    <cellStyle name="Calculation 2 14 12" xfId="1359"/>
    <cellStyle name="Calculation 2 14 2" xfId="1360"/>
    <cellStyle name="Calculation 2 14 2 2" xfId="1361"/>
    <cellStyle name="Calculation 2 14 2 3" xfId="1362"/>
    <cellStyle name="Calculation 2 14 2 4" xfId="1363"/>
    <cellStyle name="Calculation 2 14 2 5" xfId="1364"/>
    <cellStyle name="Calculation 2 14 2 6" xfId="1365"/>
    <cellStyle name="Calculation 2 14 2 7" xfId="1366"/>
    <cellStyle name="Calculation 2 14 3" xfId="1367"/>
    <cellStyle name="Calculation 2 14 3 2" xfId="1368"/>
    <cellStyle name="Calculation 2 14 3 3" xfId="1369"/>
    <cellStyle name="Calculation 2 14 3 4" xfId="1370"/>
    <cellStyle name="Calculation 2 14 3 5" xfId="1371"/>
    <cellStyle name="Calculation 2 14 3 6" xfId="1372"/>
    <cellStyle name="Calculation 2 14 3 7" xfId="1373"/>
    <cellStyle name="Calculation 2 14 4" xfId="1374"/>
    <cellStyle name="Calculation 2 14 4 2" xfId="1375"/>
    <cellStyle name="Calculation 2 14 4 3" xfId="1376"/>
    <cellStyle name="Calculation 2 14 4 4" xfId="1377"/>
    <cellStyle name="Calculation 2 14 4 5" xfId="1378"/>
    <cellStyle name="Calculation 2 14 4 6" xfId="1379"/>
    <cellStyle name="Calculation 2 14 4 7" xfId="1380"/>
    <cellStyle name="Calculation 2 14 5" xfId="1381"/>
    <cellStyle name="Calculation 2 14 5 2" xfId="1382"/>
    <cellStyle name="Calculation 2 14 5 3" xfId="1383"/>
    <cellStyle name="Calculation 2 14 5 4" xfId="1384"/>
    <cellStyle name="Calculation 2 14 5 5" xfId="1385"/>
    <cellStyle name="Calculation 2 14 5 6" xfId="1386"/>
    <cellStyle name="Calculation 2 14 5 7" xfId="1387"/>
    <cellStyle name="Calculation 2 14 6" xfId="1388"/>
    <cellStyle name="Calculation 2 14 6 2" xfId="1389"/>
    <cellStyle name="Calculation 2 14 6 3" xfId="1390"/>
    <cellStyle name="Calculation 2 14 6 4" xfId="1391"/>
    <cellStyle name="Calculation 2 14 6 5" xfId="1392"/>
    <cellStyle name="Calculation 2 14 6 6" xfId="1393"/>
    <cellStyle name="Calculation 2 14 6 7" xfId="1394"/>
    <cellStyle name="Calculation 2 14 7" xfId="1395"/>
    <cellStyle name="Calculation 2 14 7 2" xfId="1396"/>
    <cellStyle name="Calculation 2 14 7 3" xfId="1397"/>
    <cellStyle name="Calculation 2 14 7 4" xfId="1398"/>
    <cellStyle name="Calculation 2 14 7 5" xfId="1399"/>
    <cellStyle name="Calculation 2 14 7 6" xfId="1400"/>
    <cellStyle name="Calculation 2 14 8" xfId="1401"/>
    <cellStyle name="Calculation 2 14 9" xfId="1402"/>
    <cellStyle name="Calculation 2 15" xfId="1403"/>
    <cellStyle name="Calculation 2 15 2" xfId="1404"/>
    <cellStyle name="Calculation 2 15 3" xfId="1405"/>
    <cellStyle name="Calculation 2 15 4" xfId="1406"/>
    <cellStyle name="Calculation 2 15 5" xfId="1407"/>
    <cellStyle name="Calculation 2 15 6" xfId="1408"/>
    <cellStyle name="Calculation 2 15 7" xfId="1409"/>
    <cellStyle name="Calculation 2 16" xfId="1410"/>
    <cellStyle name="Calculation 2 16 2" xfId="1411"/>
    <cellStyle name="Calculation 2 16 3" xfId="1412"/>
    <cellStyle name="Calculation 2 16 4" xfId="1413"/>
    <cellStyle name="Calculation 2 16 5" xfId="1414"/>
    <cellStyle name="Calculation 2 16 6" xfId="1415"/>
    <cellStyle name="Calculation 2 16 7" xfId="1416"/>
    <cellStyle name="Calculation 2 17" xfId="1417"/>
    <cellStyle name="Calculation 2 17 2" xfId="1418"/>
    <cellStyle name="Calculation 2 17 3" xfId="1419"/>
    <cellStyle name="Calculation 2 17 4" xfId="1420"/>
    <cellStyle name="Calculation 2 17 5" xfId="1421"/>
    <cellStyle name="Calculation 2 17 6" xfId="1422"/>
    <cellStyle name="Calculation 2 17 7" xfId="1423"/>
    <cellStyle name="Calculation 2 18" xfId="1424"/>
    <cellStyle name="Calculation 2 18 2" xfId="1425"/>
    <cellStyle name="Calculation 2 18 3" xfId="1426"/>
    <cellStyle name="Calculation 2 18 4" xfId="1427"/>
    <cellStyle name="Calculation 2 18 5" xfId="1428"/>
    <cellStyle name="Calculation 2 18 6" xfId="1429"/>
    <cellStyle name="Calculation 2 18 7" xfId="1430"/>
    <cellStyle name="Calculation 2 19" xfId="1431"/>
    <cellStyle name="Calculation 2 19 2" xfId="1432"/>
    <cellStyle name="Calculation 2 19 3" xfId="1433"/>
    <cellStyle name="Calculation 2 19 4" xfId="1434"/>
    <cellStyle name="Calculation 2 19 5" xfId="1435"/>
    <cellStyle name="Calculation 2 19 6" xfId="1436"/>
    <cellStyle name="Calculation 2 19 7" xfId="1437"/>
    <cellStyle name="Calculation 2 2" xfId="1438"/>
    <cellStyle name="Calculation 2 2 10" xfId="1439"/>
    <cellStyle name="Calculation 2 2 10 10" xfId="1440"/>
    <cellStyle name="Calculation 2 2 10 11" xfId="1441"/>
    <cellStyle name="Calculation 2 2 10 12" xfId="1442"/>
    <cellStyle name="Calculation 2 2 10 2" xfId="1443"/>
    <cellStyle name="Calculation 2 2 10 2 2" xfId="1444"/>
    <cellStyle name="Calculation 2 2 10 2 3" xfId="1445"/>
    <cellStyle name="Calculation 2 2 10 2 4" xfId="1446"/>
    <cellStyle name="Calculation 2 2 10 2 5" xfId="1447"/>
    <cellStyle name="Calculation 2 2 10 2 6" xfId="1448"/>
    <cellStyle name="Calculation 2 2 10 2 7" xfId="1449"/>
    <cellStyle name="Calculation 2 2 10 3" xfId="1450"/>
    <cellStyle name="Calculation 2 2 10 3 2" xfId="1451"/>
    <cellStyle name="Calculation 2 2 10 3 3" xfId="1452"/>
    <cellStyle name="Calculation 2 2 10 3 4" xfId="1453"/>
    <cellStyle name="Calculation 2 2 10 3 5" xfId="1454"/>
    <cellStyle name="Calculation 2 2 10 3 6" xfId="1455"/>
    <cellStyle name="Calculation 2 2 10 3 7" xfId="1456"/>
    <cellStyle name="Calculation 2 2 10 4" xfId="1457"/>
    <cellStyle name="Calculation 2 2 10 4 2" xfId="1458"/>
    <cellStyle name="Calculation 2 2 10 4 3" xfId="1459"/>
    <cellStyle name="Calculation 2 2 10 4 4" xfId="1460"/>
    <cellStyle name="Calculation 2 2 10 4 5" xfId="1461"/>
    <cellStyle name="Calculation 2 2 10 4 6" xfId="1462"/>
    <cellStyle name="Calculation 2 2 10 4 7" xfId="1463"/>
    <cellStyle name="Calculation 2 2 10 5" xfId="1464"/>
    <cellStyle name="Calculation 2 2 10 5 2" xfId="1465"/>
    <cellStyle name="Calculation 2 2 10 5 3" xfId="1466"/>
    <cellStyle name="Calculation 2 2 10 5 4" xfId="1467"/>
    <cellStyle name="Calculation 2 2 10 5 5" xfId="1468"/>
    <cellStyle name="Calculation 2 2 10 5 6" xfId="1469"/>
    <cellStyle name="Calculation 2 2 10 5 7" xfId="1470"/>
    <cellStyle name="Calculation 2 2 10 6" xfId="1471"/>
    <cellStyle name="Calculation 2 2 10 6 2" xfId="1472"/>
    <cellStyle name="Calculation 2 2 10 6 3" xfId="1473"/>
    <cellStyle name="Calculation 2 2 10 6 4" xfId="1474"/>
    <cellStyle name="Calculation 2 2 10 6 5" xfId="1475"/>
    <cellStyle name="Calculation 2 2 10 6 6" xfId="1476"/>
    <cellStyle name="Calculation 2 2 10 6 7" xfId="1477"/>
    <cellStyle name="Calculation 2 2 10 7" xfId="1478"/>
    <cellStyle name="Calculation 2 2 10 7 2" xfId="1479"/>
    <cellStyle name="Calculation 2 2 10 7 3" xfId="1480"/>
    <cellStyle name="Calculation 2 2 10 7 4" xfId="1481"/>
    <cellStyle name="Calculation 2 2 10 7 5" xfId="1482"/>
    <cellStyle name="Calculation 2 2 10 7 6" xfId="1483"/>
    <cellStyle name="Calculation 2 2 10 8" xfId="1484"/>
    <cellStyle name="Calculation 2 2 10 9" xfId="1485"/>
    <cellStyle name="Calculation 2 2 11" xfId="1486"/>
    <cellStyle name="Calculation 2 2 11 10" xfId="1487"/>
    <cellStyle name="Calculation 2 2 11 11" xfId="1488"/>
    <cellStyle name="Calculation 2 2 11 12" xfId="1489"/>
    <cellStyle name="Calculation 2 2 11 2" xfId="1490"/>
    <cellStyle name="Calculation 2 2 11 2 2" xfId="1491"/>
    <cellStyle name="Calculation 2 2 11 2 3" xfId="1492"/>
    <cellStyle name="Calculation 2 2 11 2 4" xfId="1493"/>
    <cellStyle name="Calculation 2 2 11 2 5" xfId="1494"/>
    <cellStyle name="Calculation 2 2 11 2 6" xfId="1495"/>
    <cellStyle name="Calculation 2 2 11 2 7" xfId="1496"/>
    <cellStyle name="Calculation 2 2 11 3" xfId="1497"/>
    <cellStyle name="Calculation 2 2 11 3 2" xfId="1498"/>
    <cellStyle name="Calculation 2 2 11 3 3" xfId="1499"/>
    <cellStyle name="Calculation 2 2 11 3 4" xfId="1500"/>
    <cellStyle name="Calculation 2 2 11 3 5" xfId="1501"/>
    <cellStyle name="Calculation 2 2 11 3 6" xfId="1502"/>
    <cellStyle name="Calculation 2 2 11 3 7" xfId="1503"/>
    <cellStyle name="Calculation 2 2 11 4" xfId="1504"/>
    <cellStyle name="Calculation 2 2 11 4 2" xfId="1505"/>
    <cellStyle name="Calculation 2 2 11 4 3" xfId="1506"/>
    <cellStyle name="Calculation 2 2 11 4 4" xfId="1507"/>
    <cellStyle name="Calculation 2 2 11 4 5" xfId="1508"/>
    <cellStyle name="Calculation 2 2 11 4 6" xfId="1509"/>
    <cellStyle name="Calculation 2 2 11 4 7" xfId="1510"/>
    <cellStyle name="Calculation 2 2 11 5" xfId="1511"/>
    <cellStyle name="Calculation 2 2 11 5 2" xfId="1512"/>
    <cellStyle name="Calculation 2 2 11 5 3" xfId="1513"/>
    <cellStyle name="Calculation 2 2 11 5 4" xfId="1514"/>
    <cellStyle name="Calculation 2 2 11 5 5" xfId="1515"/>
    <cellStyle name="Calculation 2 2 11 5 6" xfId="1516"/>
    <cellStyle name="Calculation 2 2 11 5 7" xfId="1517"/>
    <cellStyle name="Calculation 2 2 11 6" xfId="1518"/>
    <cellStyle name="Calculation 2 2 11 6 2" xfId="1519"/>
    <cellStyle name="Calculation 2 2 11 6 3" xfId="1520"/>
    <cellStyle name="Calculation 2 2 11 6 4" xfId="1521"/>
    <cellStyle name="Calculation 2 2 11 6 5" xfId="1522"/>
    <cellStyle name="Calculation 2 2 11 6 6" xfId="1523"/>
    <cellStyle name="Calculation 2 2 11 6 7" xfId="1524"/>
    <cellStyle name="Calculation 2 2 11 7" xfId="1525"/>
    <cellStyle name="Calculation 2 2 11 7 2" xfId="1526"/>
    <cellStyle name="Calculation 2 2 11 7 3" xfId="1527"/>
    <cellStyle name="Calculation 2 2 11 7 4" xfId="1528"/>
    <cellStyle name="Calculation 2 2 11 7 5" xfId="1529"/>
    <cellStyle name="Calculation 2 2 11 7 6" xfId="1530"/>
    <cellStyle name="Calculation 2 2 11 8" xfId="1531"/>
    <cellStyle name="Calculation 2 2 11 9" xfId="1532"/>
    <cellStyle name="Calculation 2 2 12" xfId="1533"/>
    <cellStyle name="Calculation 2 2 12 10" xfId="1534"/>
    <cellStyle name="Calculation 2 2 12 11" xfId="1535"/>
    <cellStyle name="Calculation 2 2 12 12" xfId="1536"/>
    <cellStyle name="Calculation 2 2 12 2" xfId="1537"/>
    <cellStyle name="Calculation 2 2 12 2 2" xfId="1538"/>
    <cellStyle name="Calculation 2 2 12 2 3" xfId="1539"/>
    <cellStyle name="Calculation 2 2 12 2 4" xfId="1540"/>
    <cellStyle name="Calculation 2 2 12 2 5" xfId="1541"/>
    <cellStyle name="Calculation 2 2 12 2 6" xfId="1542"/>
    <cellStyle name="Calculation 2 2 12 2 7" xfId="1543"/>
    <cellStyle name="Calculation 2 2 12 3" xfId="1544"/>
    <cellStyle name="Calculation 2 2 12 3 2" xfId="1545"/>
    <cellStyle name="Calculation 2 2 12 3 3" xfId="1546"/>
    <cellStyle name="Calculation 2 2 12 3 4" xfId="1547"/>
    <cellStyle name="Calculation 2 2 12 3 5" xfId="1548"/>
    <cellStyle name="Calculation 2 2 12 3 6" xfId="1549"/>
    <cellStyle name="Calculation 2 2 12 3 7" xfId="1550"/>
    <cellStyle name="Calculation 2 2 12 4" xfId="1551"/>
    <cellStyle name="Calculation 2 2 12 4 2" xfId="1552"/>
    <cellStyle name="Calculation 2 2 12 4 3" xfId="1553"/>
    <cellStyle name="Calculation 2 2 12 4 4" xfId="1554"/>
    <cellStyle name="Calculation 2 2 12 4 5" xfId="1555"/>
    <cellStyle name="Calculation 2 2 12 4 6" xfId="1556"/>
    <cellStyle name="Calculation 2 2 12 4 7" xfId="1557"/>
    <cellStyle name="Calculation 2 2 12 5" xfId="1558"/>
    <cellStyle name="Calculation 2 2 12 5 2" xfId="1559"/>
    <cellStyle name="Calculation 2 2 12 5 3" xfId="1560"/>
    <cellStyle name="Calculation 2 2 12 5 4" xfId="1561"/>
    <cellStyle name="Calculation 2 2 12 5 5" xfId="1562"/>
    <cellStyle name="Calculation 2 2 12 5 6" xfId="1563"/>
    <cellStyle name="Calculation 2 2 12 5 7" xfId="1564"/>
    <cellStyle name="Calculation 2 2 12 6" xfId="1565"/>
    <cellStyle name="Calculation 2 2 12 6 2" xfId="1566"/>
    <cellStyle name="Calculation 2 2 12 6 3" xfId="1567"/>
    <cellStyle name="Calculation 2 2 12 6 4" xfId="1568"/>
    <cellStyle name="Calculation 2 2 12 6 5" xfId="1569"/>
    <cellStyle name="Calculation 2 2 12 6 6" xfId="1570"/>
    <cellStyle name="Calculation 2 2 12 6 7" xfId="1571"/>
    <cellStyle name="Calculation 2 2 12 7" xfId="1572"/>
    <cellStyle name="Calculation 2 2 12 7 2" xfId="1573"/>
    <cellStyle name="Calculation 2 2 12 7 3" xfId="1574"/>
    <cellStyle name="Calculation 2 2 12 7 4" xfId="1575"/>
    <cellStyle name="Calculation 2 2 12 7 5" xfId="1576"/>
    <cellStyle name="Calculation 2 2 12 7 6" xfId="1577"/>
    <cellStyle name="Calculation 2 2 12 8" xfId="1578"/>
    <cellStyle name="Calculation 2 2 12 9" xfId="1579"/>
    <cellStyle name="Calculation 2 2 13" xfId="1580"/>
    <cellStyle name="Calculation 2 2 13 2" xfId="1581"/>
    <cellStyle name="Calculation 2 2 13 3" xfId="1582"/>
    <cellStyle name="Calculation 2 2 13 4" xfId="1583"/>
    <cellStyle name="Calculation 2 2 13 5" xfId="1584"/>
    <cellStyle name="Calculation 2 2 13 6" xfId="1585"/>
    <cellStyle name="Calculation 2 2 13 7" xfId="1586"/>
    <cellStyle name="Calculation 2 2 14" xfId="1587"/>
    <cellStyle name="Calculation 2 2 14 2" xfId="1588"/>
    <cellStyle name="Calculation 2 2 14 3" xfId="1589"/>
    <cellStyle name="Calculation 2 2 14 4" xfId="1590"/>
    <cellStyle name="Calculation 2 2 14 5" xfId="1591"/>
    <cellStyle name="Calculation 2 2 14 6" xfId="1592"/>
    <cellStyle name="Calculation 2 2 14 7" xfId="1593"/>
    <cellStyle name="Calculation 2 2 15" xfId="1594"/>
    <cellStyle name="Calculation 2 2 15 2" xfId="1595"/>
    <cellStyle name="Calculation 2 2 15 3" xfId="1596"/>
    <cellStyle name="Calculation 2 2 15 4" xfId="1597"/>
    <cellStyle name="Calculation 2 2 15 5" xfId="1598"/>
    <cellStyle name="Calculation 2 2 15 6" xfId="1599"/>
    <cellStyle name="Calculation 2 2 15 7" xfId="1600"/>
    <cellStyle name="Calculation 2 2 16" xfId="1601"/>
    <cellStyle name="Calculation 2 2 16 2" xfId="1602"/>
    <cellStyle name="Calculation 2 2 16 3" xfId="1603"/>
    <cellStyle name="Calculation 2 2 16 4" xfId="1604"/>
    <cellStyle name="Calculation 2 2 16 5" xfId="1605"/>
    <cellStyle name="Calculation 2 2 16 6" xfId="1606"/>
    <cellStyle name="Calculation 2 2 16 7" xfId="1607"/>
    <cellStyle name="Calculation 2 2 17" xfId="1608"/>
    <cellStyle name="Calculation 2 2 17 2" xfId="1609"/>
    <cellStyle name="Calculation 2 2 17 3" xfId="1610"/>
    <cellStyle name="Calculation 2 2 17 4" xfId="1611"/>
    <cellStyle name="Calculation 2 2 17 5" xfId="1612"/>
    <cellStyle name="Calculation 2 2 17 6" xfId="1613"/>
    <cellStyle name="Calculation 2 2 17 7" xfId="1614"/>
    <cellStyle name="Calculation 2 2 18" xfId="1615"/>
    <cellStyle name="Calculation 2 2 18 2" xfId="1616"/>
    <cellStyle name="Calculation 2 2 18 3" xfId="1617"/>
    <cellStyle name="Calculation 2 2 18 4" xfId="1618"/>
    <cellStyle name="Calculation 2 2 18 5" xfId="1619"/>
    <cellStyle name="Calculation 2 2 18 6" xfId="1620"/>
    <cellStyle name="Calculation 2 2 18 7" xfId="1621"/>
    <cellStyle name="Calculation 2 2 19" xfId="1622"/>
    <cellStyle name="Calculation 2 2 2" xfId="1623"/>
    <cellStyle name="Calculation 2 2 2 10" xfId="1624"/>
    <cellStyle name="Calculation 2 2 2 10 10" xfId="1625"/>
    <cellStyle name="Calculation 2 2 2 10 11" xfId="1626"/>
    <cellStyle name="Calculation 2 2 2 10 12" xfId="1627"/>
    <cellStyle name="Calculation 2 2 2 10 2" xfId="1628"/>
    <cellStyle name="Calculation 2 2 2 10 2 2" xfId="1629"/>
    <cellStyle name="Calculation 2 2 2 10 2 3" xfId="1630"/>
    <cellStyle name="Calculation 2 2 2 10 2 4" xfId="1631"/>
    <cellStyle name="Calculation 2 2 2 10 2 5" xfId="1632"/>
    <cellStyle name="Calculation 2 2 2 10 2 6" xfId="1633"/>
    <cellStyle name="Calculation 2 2 2 10 2 7" xfId="1634"/>
    <cellStyle name="Calculation 2 2 2 10 3" xfId="1635"/>
    <cellStyle name="Calculation 2 2 2 10 3 2" xfId="1636"/>
    <cellStyle name="Calculation 2 2 2 10 3 3" xfId="1637"/>
    <cellStyle name="Calculation 2 2 2 10 3 4" xfId="1638"/>
    <cellStyle name="Calculation 2 2 2 10 3 5" xfId="1639"/>
    <cellStyle name="Calculation 2 2 2 10 3 6" xfId="1640"/>
    <cellStyle name="Calculation 2 2 2 10 3 7" xfId="1641"/>
    <cellStyle name="Calculation 2 2 2 10 4" xfId="1642"/>
    <cellStyle name="Calculation 2 2 2 10 4 2" xfId="1643"/>
    <cellStyle name="Calculation 2 2 2 10 4 3" xfId="1644"/>
    <cellStyle name="Calculation 2 2 2 10 4 4" xfId="1645"/>
    <cellStyle name="Calculation 2 2 2 10 4 5" xfId="1646"/>
    <cellStyle name="Calculation 2 2 2 10 4 6" xfId="1647"/>
    <cellStyle name="Calculation 2 2 2 10 4 7" xfId="1648"/>
    <cellStyle name="Calculation 2 2 2 10 5" xfId="1649"/>
    <cellStyle name="Calculation 2 2 2 10 5 2" xfId="1650"/>
    <cellStyle name="Calculation 2 2 2 10 5 3" xfId="1651"/>
    <cellStyle name="Calculation 2 2 2 10 5 4" xfId="1652"/>
    <cellStyle name="Calculation 2 2 2 10 5 5" xfId="1653"/>
    <cellStyle name="Calculation 2 2 2 10 5 6" xfId="1654"/>
    <cellStyle name="Calculation 2 2 2 10 5 7" xfId="1655"/>
    <cellStyle name="Calculation 2 2 2 10 6" xfId="1656"/>
    <cellStyle name="Calculation 2 2 2 10 6 2" xfId="1657"/>
    <cellStyle name="Calculation 2 2 2 10 6 3" xfId="1658"/>
    <cellStyle name="Calculation 2 2 2 10 6 4" xfId="1659"/>
    <cellStyle name="Calculation 2 2 2 10 6 5" xfId="1660"/>
    <cellStyle name="Calculation 2 2 2 10 6 6" xfId="1661"/>
    <cellStyle name="Calculation 2 2 2 10 6 7" xfId="1662"/>
    <cellStyle name="Calculation 2 2 2 10 7" xfId="1663"/>
    <cellStyle name="Calculation 2 2 2 10 7 2" xfId="1664"/>
    <cellStyle name="Calculation 2 2 2 10 7 3" xfId="1665"/>
    <cellStyle name="Calculation 2 2 2 10 7 4" xfId="1666"/>
    <cellStyle name="Calculation 2 2 2 10 7 5" xfId="1667"/>
    <cellStyle name="Calculation 2 2 2 10 7 6" xfId="1668"/>
    <cellStyle name="Calculation 2 2 2 10 8" xfId="1669"/>
    <cellStyle name="Calculation 2 2 2 10 9" xfId="1670"/>
    <cellStyle name="Calculation 2 2 2 11" xfId="1671"/>
    <cellStyle name="Calculation 2 2 2 11 10" xfId="1672"/>
    <cellStyle name="Calculation 2 2 2 11 11" xfId="1673"/>
    <cellStyle name="Calculation 2 2 2 11 12" xfId="1674"/>
    <cellStyle name="Calculation 2 2 2 11 2" xfId="1675"/>
    <cellStyle name="Calculation 2 2 2 11 2 2" xfId="1676"/>
    <cellStyle name="Calculation 2 2 2 11 2 3" xfId="1677"/>
    <cellStyle name="Calculation 2 2 2 11 2 4" xfId="1678"/>
    <cellStyle name="Calculation 2 2 2 11 2 5" xfId="1679"/>
    <cellStyle name="Calculation 2 2 2 11 2 6" xfId="1680"/>
    <cellStyle name="Calculation 2 2 2 11 2 7" xfId="1681"/>
    <cellStyle name="Calculation 2 2 2 11 3" xfId="1682"/>
    <cellStyle name="Calculation 2 2 2 11 3 2" xfId="1683"/>
    <cellStyle name="Calculation 2 2 2 11 3 3" xfId="1684"/>
    <cellStyle name="Calculation 2 2 2 11 3 4" xfId="1685"/>
    <cellStyle name="Calculation 2 2 2 11 3 5" xfId="1686"/>
    <cellStyle name="Calculation 2 2 2 11 3 6" xfId="1687"/>
    <cellStyle name="Calculation 2 2 2 11 3 7" xfId="1688"/>
    <cellStyle name="Calculation 2 2 2 11 4" xfId="1689"/>
    <cellStyle name="Calculation 2 2 2 11 4 2" xfId="1690"/>
    <cellStyle name="Calculation 2 2 2 11 4 3" xfId="1691"/>
    <cellStyle name="Calculation 2 2 2 11 4 4" xfId="1692"/>
    <cellStyle name="Calculation 2 2 2 11 4 5" xfId="1693"/>
    <cellStyle name="Calculation 2 2 2 11 4 6" xfId="1694"/>
    <cellStyle name="Calculation 2 2 2 11 4 7" xfId="1695"/>
    <cellStyle name="Calculation 2 2 2 11 5" xfId="1696"/>
    <cellStyle name="Calculation 2 2 2 11 5 2" xfId="1697"/>
    <cellStyle name="Calculation 2 2 2 11 5 3" xfId="1698"/>
    <cellStyle name="Calculation 2 2 2 11 5 4" xfId="1699"/>
    <cellStyle name="Calculation 2 2 2 11 5 5" xfId="1700"/>
    <cellStyle name="Calculation 2 2 2 11 5 6" xfId="1701"/>
    <cellStyle name="Calculation 2 2 2 11 5 7" xfId="1702"/>
    <cellStyle name="Calculation 2 2 2 11 6" xfId="1703"/>
    <cellStyle name="Calculation 2 2 2 11 6 2" xfId="1704"/>
    <cellStyle name="Calculation 2 2 2 11 6 3" xfId="1705"/>
    <cellStyle name="Calculation 2 2 2 11 6 4" xfId="1706"/>
    <cellStyle name="Calculation 2 2 2 11 6 5" xfId="1707"/>
    <cellStyle name="Calculation 2 2 2 11 6 6" xfId="1708"/>
    <cellStyle name="Calculation 2 2 2 11 6 7" xfId="1709"/>
    <cellStyle name="Calculation 2 2 2 11 7" xfId="1710"/>
    <cellStyle name="Calculation 2 2 2 11 7 2" xfId="1711"/>
    <cellStyle name="Calculation 2 2 2 11 7 3" xfId="1712"/>
    <cellStyle name="Calculation 2 2 2 11 7 4" xfId="1713"/>
    <cellStyle name="Calculation 2 2 2 11 7 5" xfId="1714"/>
    <cellStyle name="Calculation 2 2 2 11 7 6" xfId="1715"/>
    <cellStyle name="Calculation 2 2 2 11 8" xfId="1716"/>
    <cellStyle name="Calculation 2 2 2 11 9" xfId="1717"/>
    <cellStyle name="Calculation 2 2 2 12" xfId="1718"/>
    <cellStyle name="Calculation 2 2 2 12 2" xfId="1719"/>
    <cellStyle name="Calculation 2 2 2 12 3" xfId="1720"/>
    <cellStyle name="Calculation 2 2 2 12 4" xfId="1721"/>
    <cellStyle name="Calculation 2 2 2 12 5" xfId="1722"/>
    <cellStyle name="Calculation 2 2 2 12 6" xfId="1723"/>
    <cellStyle name="Calculation 2 2 2 12 7" xfId="1724"/>
    <cellStyle name="Calculation 2 2 2 13" xfId="1725"/>
    <cellStyle name="Calculation 2 2 2 13 2" xfId="1726"/>
    <cellStyle name="Calculation 2 2 2 13 3" xfId="1727"/>
    <cellStyle name="Calculation 2 2 2 13 4" xfId="1728"/>
    <cellStyle name="Calculation 2 2 2 13 5" xfId="1729"/>
    <cellStyle name="Calculation 2 2 2 13 6" xfId="1730"/>
    <cellStyle name="Calculation 2 2 2 13 7" xfId="1731"/>
    <cellStyle name="Calculation 2 2 2 14" xfId="1732"/>
    <cellStyle name="Calculation 2 2 2 14 2" xfId="1733"/>
    <cellStyle name="Calculation 2 2 2 14 3" xfId="1734"/>
    <cellStyle name="Calculation 2 2 2 14 4" xfId="1735"/>
    <cellStyle name="Calculation 2 2 2 14 5" xfId="1736"/>
    <cellStyle name="Calculation 2 2 2 14 6" xfId="1737"/>
    <cellStyle name="Calculation 2 2 2 14 7" xfId="1738"/>
    <cellStyle name="Calculation 2 2 2 15" xfId="1739"/>
    <cellStyle name="Calculation 2 2 2 15 2" xfId="1740"/>
    <cellStyle name="Calculation 2 2 2 15 3" xfId="1741"/>
    <cellStyle name="Calculation 2 2 2 15 4" xfId="1742"/>
    <cellStyle name="Calculation 2 2 2 15 5" xfId="1743"/>
    <cellStyle name="Calculation 2 2 2 15 6" xfId="1744"/>
    <cellStyle name="Calculation 2 2 2 15 7" xfId="1745"/>
    <cellStyle name="Calculation 2 2 2 16" xfId="1746"/>
    <cellStyle name="Calculation 2 2 2 16 2" xfId="1747"/>
    <cellStyle name="Calculation 2 2 2 16 3" xfId="1748"/>
    <cellStyle name="Calculation 2 2 2 16 4" xfId="1749"/>
    <cellStyle name="Calculation 2 2 2 16 5" xfId="1750"/>
    <cellStyle name="Calculation 2 2 2 16 6" xfId="1751"/>
    <cellStyle name="Calculation 2 2 2 16 7" xfId="1752"/>
    <cellStyle name="Calculation 2 2 2 17" xfId="1753"/>
    <cellStyle name="Calculation 2 2 2 18" xfId="1754"/>
    <cellStyle name="Calculation 2 2 2 19" xfId="1755"/>
    <cellStyle name="Calculation 2 2 2 2" xfId="1756"/>
    <cellStyle name="Calculation 2 2 2 2 10" xfId="1757"/>
    <cellStyle name="Calculation 2 2 2 2 11" xfId="1758"/>
    <cellStyle name="Calculation 2 2 2 2 12" xfId="1759"/>
    <cellStyle name="Calculation 2 2 2 2 2" xfId="1760"/>
    <cellStyle name="Calculation 2 2 2 2 2 2" xfId="1761"/>
    <cellStyle name="Calculation 2 2 2 2 2 3" xfId="1762"/>
    <cellStyle name="Calculation 2 2 2 2 2 4" xfId="1763"/>
    <cellStyle name="Calculation 2 2 2 2 2 5" xfId="1764"/>
    <cellStyle name="Calculation 2 2 2 2 2 6" xfId="1765"/>
    <cellStyle name="Calculation 2 2 2 2 2 7" xfId="1766"/>
    <cellStyle name="Calculation 2 2 2 2 3" xfId="1767"/>
    <cellStyle name="Calculation 2 2 2 2 3 2" xfId="1768"/>
    <cellStyle name="Calculation 2 2 2 2 3 3" xfId="1769"/>
    <cellStyle name="Calculation 2 2 2 2 3 4" xfId="1770"/>
    <cellStyle name="Calculation 2 2 2 2 3 5" xfId="1771"/>
    <cellStyle name="Calculation 2 2 2 2 3 6" xfId="1772"/>
    <cellStyle name="Calculation 2 2 2 2 3 7" xfId="1773"/>
    <cellStyle name="Calculation 2 2 2 2 4" xfId="1774"/>
    <cellStyle name="Calculation 2 2 2 2 4 2" xfId="1775"/>
    <cellStyle name="Calculation 2 2 2 2 4 3" xfId="1776"/>
    <cellStyle name="Calculation 2 2 2 2 4 4" xfId="1777"/>
    <cellStyle name="Calculation 2 2 2 2 4 5" xfId="1778"/>
    <cellStyle name="Calculation 2 2 2 2 4 6" xfId="1779"/>
    <cellStyle name="Calculation 2 2 2 2 4 7" xfId="1780"/>
    <cellStyle name="Calculation 2 2 2 2 5" xfId="1781"/>
    <cellStyle name="Calculation 2 2 2 2 5 2" xfId="1782"/>
    <cellStyle name="Calculation 2 2 2 2 5 3" xfId="1783"/>
    <cellStyle name="Calculation 2 2 2 2 5 4" xfId="1784"/>
    <cellStyle name="Calculation 2 2 2 2 5 5" xfId="1785"/>
    <cellStyle name="Calculation 2 2 2 2 5 6" xfId="1786"/>
    <cellStyle name="Calculation 2 2 2 2 5 7" xfId="1787"/>
    <cellStyle name="Calculation 2 2 2 2 6" xfId="1788"/>
    <cellStyle name="Calculation 2 2 2 2 6 2" xfId="1789"/>
    <cellStyle name="Calculation 2 2 2 2 6 3" xfId="1790"/>
    <cellStyle name="Calculation 2 2 2 2 6 4" xfId="1791"/>
    <cellStyle name="Calculation 2 2 2 2 6 5" xfId="1792"/>
    <cellStyle name="Calculation 2 2 2 2 6 6" xfId="1793"/>
    <cellStyle name="Calculation 2 2 2 2 6 7" xfId="1794"/>
    <cellStyle name="Calculation 2 2 2 2 7" xfId="1795"/>
    <cellStyle name="Calculation 2 2 2 2 8" xfId="1796"/>
    <cellStyle name="Calculation 2 2 2 2 9" xfId="1797"/>
    <cellStyle name="Calculation 2 2 2 20" xfId="1798"/>
    <cellStyle name="Calculation 2 2 2 21" xfId="1799"/>
    <cellStyle name="Calculation 2 2 2 3" xfId="1800"/>
    <cellStyle name="Calculation 2 2 2 3 10" xfId="1801"/>
    <cellStyle name="Calculation 2 2 2 3 11" xfId="1802"/>
    <cellStyle name="Calculation 2 2 2 3 12" xfId="1803"/>
    <cellStyle name="Calculation 2 2 2 3 2" xfId="1804"/>
    <cellStyle name="Calculation 2 2 2 3 2 2" xfId="1805"/>
    <cellStyle name="Calculation 2 2 2 3 2 3" xfId="1806"/>
    <cellStyle name="Calculation 2 2 2 3 2 4" xfId="1807"/>
    <cellStyle name="Calculation 2 2 2 3 2 5" xfId="1808"/>
    <cellStyle name="Calculation 2 2 2 3 2 6" xfId="1809"/>
    <cellStyle name="Calculation 2 2 2 3 2 7" xfId="1810"/>
    <cellStyle name="Calculation 2 2 2 3 3" xfId="1811"/>
    <cellStyle name="Calculation 2 2 2 3 3 2" xfId="1812"/>
    <cellStyle name="Calculation 2 2 2 3 3 3" xfId="1813"/>
    <cellStyle name="Calculation 2 2 2 3 3 4" xfId="1814"/>
    <cellStyle name="Calculation 2 2 2 3 3 5" xfId="1815"/>
    <cellStyle name="Calculation 2 2 2 3 3 6" xfId="1816"/>
    <cellStyle name="Calculation 2 2 2 3 3 7" xfId="1817"/>
    <cellStyle name="Calculation 2 2 2 3 4" xfId="1818"/>
    <cellStyle name="Calculation 2 2 2 3 4 2" xfId="1819"/>
    <cellStyle name="Calculation 2 2 2 3 4 3" xfId="1820"/>
    <cellStyle name="Calculation 2 2 2 3 4 4" xfId="1821"/>
    <cellStyle name="Calculation 2 2 2 3 4 5" xfId="1822"/>
    <cellStyle name="Calculation 2 2 2 3 4 6" xfId="1823"/>
    <cellStyle name="Calculation 2 2 2 3 4 7" xfId="1824"/>
    <cellStyle name="Calculation 2 2 2 3 5" xfId="1825"/>
    <cellStyle name="Calculation 2 2 2 3 5 2" xfId="1826"/>
    <cellStyle name="Calculation 2 2 2 3 5 3" xfId="1827"/>
    <cellStyle name="Calculation 2 2 2 3 5 4" xfId="1828"/>
    <cellStyle name="Calculation 2 2 2 3 5 5" xfId="1829"/>
    <cellStyle name="Calculation 2 2 2 3 5 6" xfId="1830"/>
    <cellStyle name="Calculation 2 2 2 3 5 7" xfId="1831"/>
    <cellStyle name="Calculation 2 2 2 3 6" xfId="1832"/>
    <cellStyle name="Calculation 2 2 2 3 6 2" xfId="1833"/>
    <cellStyle name="Calculation 2 2 2 3 6 3" xfId="1834"/>
    <cellStyle name="Calculation 2 2 2 3 6 4" xfId="1835"/>
    <cellStyle name="Calculation 2 2 2 3 6 5" xfId="1836"/>
    <cellStyle name="Calculation 2 2 2 3 6 6" xfId="1837"/>
    <cellStyle name="Calculation 2 2 2 3 6 7" xfId="1838"/>
    <cellStyle name="Calculation 2 2 2 3 7" xfId="1839"/>
    <cellStyle name="Calculation 2 2 2 3 8" xfId="1840"/>
    <cellStyle name="Calculation 2 2 2 3 9" xfId="1841"/>
    <cellStyle name="Calculation 2 2 2 4" xfId="1842"/>
    <cellStyle name="Calculation 2 2 2 4 10" xfId="1843"/>
    <cellStyle name="Calculation 2 2 2 4 11" xfId="1844"/>
    <cellStyle name="Calculation 2 2 2 4 12" xfId="1845"/>
    <cellStyle name="Calculation 2 2 2 4 2" xfId="1846"/>
    <cellStyle name="Calculation 2 2 2 4 2 2" xfId="1847"/>
    <cellStyle name="Calculation 2 2 2 4 2 3" xfId="1848"/>
    <cellStyle name="Calculation 2 2 2 4 2 4" xfId="1849"/>
    <cellStyle name="Calculation 2 2 2 4 2 5" xfId="1850"/>
    <cellStyle name="Calculation 2 2 2 4 2 6" xfId="1851"/>
    <cellStyle name="Calculation 2 2 2 4 2 7" xfId="1852"/>
    <cellStyle name="Calculation 2 2 2 4 3" xfId="1853"/>
    <cellStyle name="Calculation 2 2 2 4 3 2" xfId="1854"/>
    <cellStyle name="Calculation 2 2 2 4 3 3" xfId="1855"/>
    <cellStyle name="Calculation 2 2 2 4 3 4" xfId="1856"/>
    <cellStyle name="Calculation 2 2 2 4 3 5" xfId="1857"/>
    <cellStyle name="Calculation 2 2 2 4 3 6" xfId="1858"/>
    <cellStyle name="Calculation 2 2 2 4 3 7" xfId="1859"/>
    <cellStyle name="Calculation 2 2 2 4 4" xfId="1860"/>
    <cellStyle name="Calculation 2 2 2 4 4 2" xfId="1861"/>
    <cellStyle name="Calculation 2 2 2 4 4 3" xfId="1862"/>
    <cellStyle name="Calculation 2 2 2 4 4 4" xfId="1863"/>
    <cellStyle name="Calculation 2 2 2 4 4 5" xfId="1864"/>
    <cellStyle name="Calculation 2 2 2 4 4 6" xfId="1865"/>
    <cellStyle name="Calculation 2 2 2 4 4 7" xfId="1866"/>
    <cellStyle name="Calculation 2 2 2 4 5" xfId="1867"/>
    <cellStyle name="Calculation 2 2 2 4 5 2" xfId="1868"/>
    <cellStyle name="Calculation 2 2 2 4 5 3" xfId="1869"/>
    <cellStyle name="Calculation 2 2 2 4 5 4" xfId="1870"/>
    <cellStyle name="Calculation 2 2 2 4 5 5" xfId="1871"/>
    <cellStyle name="Calculation 2 2 2 4 5 6" xfId="1872"/>
    <cellStyle name="Calculation 2 2 2 4 5 7" xfId="1873"/>
    <cellStyle name="Calculation 2 2 2 4 6" xfId="1874"/>
    <cellStyle name="Calculation 2 2 2 4 6 2" xfId="1875"/>
    <cellStyle name="Calculation 2 2 2 4 6 3" xfId="1876"/>
    <cellStyle name="Calculation 2 2 2 4 6 4" xfId="1877"/>
    <cellStyle name="Calculation 2 2 2 4 6 5" xfId="1878"/>
    <cellStyle name="Calculation 2 2 2 4 6 6" xfId="1879"/>
    <cellStyle name="Calculation 2 2 2 4 6 7" xfId="1880"/>
    <cellStyle name="Calculation 2 2 2 4 7" xfId="1881"/>
    <cellStyle name="Calculation 2 2 2 4 7 2" xfId="1882"/>
    <cellStyle name="Calculation 2 2 2 4 7 3" xfId="1883"/>
    <cellStyle name="Calculation 2 2 2 4 7 4" xfId="1884"/>
    <cellStyle name="Calculation 2 2 2 4 7 5" xfId="1885"/>
    <cellStyle name="Calculation 2 2 2 4 7 6" xfId="1886"/>
    <cellStyle name="Calculation 2 2 2 4 8" xfId="1887"/>
    <cellStyle name="Calculation 2 2 2 4 9" xfId="1888"/>
    <cellStyle name="Calculation 2 2 2 5" xfId="1889"/>
    <cellStyle name="Calculation 2 2 2 5 10" xfId="1890"/>
    <cellStyle name="Calculation 2 2 2 5 11" xfId="1891"/>
    <cellStyle name="Calculation 2 2 2 5 12" xfId="1892"/>
    <cellStyle name="Calculation 2 2 2 5 2" xfId="1893"/>
    <cellStyle name="Calculation 2 2 2 5 2 2" xfId="1894"/>
    <cellStyle name="Calculation 2 2 2 5 2 3" xfId="1895"/>
    <cellStyle name="Calculation 2 2 2 5 2 4" xfId="1896"/>
    <cellStyle name="Calculation 2 2 2 5 2 5" xfId="1897"/>
    <cellStyle name="Calculation 2 2 2 5 2 6" xfId="1898"/>
    <cellStyle name="Calculation 2 2 2 5 2 7" xfId="1899"/>
    <cellStyle name="Calculation 2 2 2 5 3" xfId="1900"/>
    <cellStyle name="Calculation 2 2 2 5 3 2" xfId="1901"/>
    <cellStyle name="Calculation 2 2 2 5 3 3" xfId="1902"/>
    <cellStyle name="Calculation 2 2 2 5 3 4" xfId="1903"/>
    <cellStyle name="Calculation 2 2 2 5 3 5" xfId="1904"/>
    <cellStyle name="Calculation 2 2 2 5 3 6" xfId="1905"/>
    <cellStyle name="Calculation 2 2 2 5 3 7" xfId="1906"/>
    <cellStyle name="Calculation 2 2 2 5 4" xfId="1907"/>
    <cellStyle name="Calculation 2 2 2 5 4 2" xfId="1908"/>
    <cellStyle name="Calculation 2 2 2 5 4 3" xfId="1909"/>
    <cellStyle name="Calculation 2 2 2 5 4 4" xfId="1910"/>
    <cellStyle name="Calculation 2 2 2 5 4 5" xfId="1911"/>
    <cellStyle name="Calculation 2 2 2 5 4 6" xfId="1912"/>
    <cellStyle name="Calculation 2 2 2 5 4 7" xfId="1913"/>
    <cellStyle name="Calculation 2 2 2 5 5" xfId="1914"/>
    <cellStyle name="Calculation 2 2 2 5 5 2" xfId="1915"/>
    <cellStyle name="Calculation 2 2 2 5 5 3" xfId="1916"/>
    <cellStyle name="Calculation 2 2 2 5 5 4" xfId="1917"/>
    <cellStyle name="Calculation 2 2 2 5 5 5" xfId="1918"/>
    <cellStyle name="Calculation 2 2 2 5 5 6" xfId="1919"/>
    <cellStyle name="Calculation 2 2 2 5 5 7" xfId="1920"/>
    <cellStyle name="Calculation 2 2 2 5 6" xfId="1921"/>
    <cellStyle name="Calculation 2 2 2 5 6 2" xfId="1922"/>
    <cellStyle name="Calculation 2 2 2 5 6 3" xfId="1923"/>
    <cellStyle name="Calculation 2 2 2 5 6 4" xfId="1924"/>
    <cellStyle name="Calculation 2 2 2 5 6 5" xfId="1925"/>
    <cellStyle name="Calculation 2 2 2 5 6 6" xfId="1926"/>
    <cellStyle name="Calculation 2 2 2 5 6 7" xfId="1927"/>
    <cellStyle name="Calculation 2 2 2 5 7" xfId="1928"/>
    <cellStyle name="Calculation 2 2 2 5 7 2" xfId="1929"/>
    <cellStyle name="Calculation 2 2 2 5 7 3" xfId="1930"/>
    <cellStyle name="Calculation 2 2 2 5 7 4" xfId="1931"/>
    <cellStyle name="Calculation 2 2 2 5 7 5" xfId="1932"/>
    <cellStyle name="Calculation 2 2 2 5 7 6" xfId="1933"/>
    <cellStyle name="Calculation 2 2 2 5 8" xfId="1934"/>
    <cellStyle name="Calculation 2 2 2 5 9" xfId="1935"/>
    <cellStyle name="Calculation 2 2 2 6" xfId="1936"/>
    <cellStyle name="Calculation 2 2 2 6 10" xfId="1937"/>
    <cellStyle name="Calculation 2 2 2 6 11" xfId="1938"/>
    <cellStyle name="Calculation 2 2 2 6 12" xfId="1939"/>
    <cellStyle name="Calculation 2 2 2 6 2" xfId="1940"/>
    <cellStyle name="Calculation 2 2 2 6 2 2" xfId="1941"/>
    <cellStyle name="Calculation 2 2 2 6 2 3" xfId="1942"/>
    <cellStyle name="Calculation 2 2 2 6 2 4" xfId="1943"/>
    <cellStyle name="Calculation 2 2 2 6 2 5" xfId="1944"/>
    <cellStyle name="Calculation 2 2 2 6 2 6" xfId="1945"/>
    <cellStyle name="Calculation 2 2 2 6 2 7" xfId="1946"/>
    <cellStyle name="Calculation 2 2 2 6 3" xfId="1947"/>
    <cellStyle name="Calculation 2 2 2 6 3 2" xfId="1948"/>
    <cellStyle name="Calculation 2 2 2 6 3 3" xfId="1949"/>
    <cellStyle name="Calculation 2 2 2 6 3 4" xfId="1950"/>
    <cellStyle name="Calculation 2 2 2 6 3 5" xfId="1951"/>
    <cellStyle name="Calculation 2 2 2 6 3 6" xfId="1952"/>
    <cellStyle name="Calculation 2 2 2 6 3 7" xfId="1953"/>
    <cellStyle name="Calculation 2 2 2 6 4" xfId="1954"/>
    <cellStyle name="Calculation 2 2 2 6 4 2" xfId="1955"/>
    <cellStyle name="Calculation 2 2 2 6 4 3" xfId="1956"/>
    <cellStyle name="Calculation 2 2 2 6 4 4" xfId="1957"/>
    <cellStyle name="Calculation 2 2 2 6 4 5" xfId="1958"/>
    <cellStyle name="Calculation 2 2 2 6 4 6" xfId="1959"/>
    <cellStyle name="Calculation 2 2 2 6 4 7" xfId="1960"/>
    <cellStyle name="Calculation 2 2 2 6 5" xfId="1961"/>
    <cellStyle name="Calculation 2 2 2 6 5 2" xfId="1962"/>
    <cellStyle name="Calculation 2 2 2 6 5 3" xfId="1963"/>
    <cellStyle name="Calculation 2 2 2 6 5 4" xfId="1964"/>
    <cellStyle name="Calculation 2 2 2 6 5 5" xfId="1965"/>
    <cellStyle name="Calculation 2 2 2 6 5 6" xfId="1966"/>
    <cellStyle name="Calculation 2 2 2 6 5 7" xfId="1967"/>
    <cellStyle name="Calculation 2 2 2 6 6" xfId="1968"/>
    <cellStyle name="Calculation 2 2 2 6 6 2" xfId="1969"/>
    <cellStyle name="Calculation 2 2 2 6 6 3" xfId="1970"/>
    <cellStyle name="Calculation 2 2 2 6 6 4" xfId="1971"/>
    <cellStyle name="Calculation 2 2 2 6 6 5" xfId="1972"/>
    <cellStyle name="Calculation 2 2 2 6 6 6" xfId="1973"/>
    <cellStyle name="Calculation 2 2 2 6 6 7" xfId="1974"/>
    <cellStyle name="Calculation 2 2 2 6 7" xfId="1975"/>
    <cellStyle name="Calculation 2 2 2 6 7 2" xfId="1976"/>
    <cellStyle name="Calculation 2 2 2 6 7 3" xfId="1977"/>
    <cellStyle name="Calculation 2 2 2 6 7 4" xfId="1978"/>
    <cellStyle name="Calculation 2 2 2 6 7 5" xfId="1979"/>
    <cellStyle name="Calculation 2 2 2 6 7 6" xfId="1980"/>
    <cellStyle name="Calculation 2 2 2 6 8" xfId="1981"/>
    <cellStyle name="Calculation 2 2 2 6 9" xfId="1982"/>
    <cellStyle name="Calculation 2 2 2 7" xfId="1983"/>
    <cellStyle name="Calculation 2 2 2 7 10" xfId="1984"/>
    <cellStyle name="Calculation 2 2 2 7 11" xfId="1985"/>
    <cellStyle name="Calculation 2 2 2 7 12" xfId="1986"/>
    <cellStyle name="Calculation 2 2 2 7 2" xfId="1987"/>
    <cellStyle name="Calculation 2 2 2 7 2 2" xfId="1988"/>
    <cellStyle name="Calculation 2 2 2 7 2 3" xfId="1989"/>
    <cellStyle name="Calculation 2 2 2 7 2 4" xfId="1990"/>
    <cellStyle name="Calculation 2 2 2 7 2 5" xfId="1991"/>
    <cellStyle name="Calculation 2 2 2 7 2 6" xfId="1992"/>
    <cellStyle name="Calculation 2 2 2 7 2 7" xfId="1993"/>
    <cellStyle name="Calculation 2 2 2 7 3" xfId="1994"/>
    <cellStyle name="Calculation 2 2 2 7 3 2" xfId="1995"/>
    <cellStyle name="Calculation 2 2 2 7 3 3" xfId="1996"/>
    <cellStyle name="Calculation 2 2 2 7 3 4" xfId="1997"/>
    <cellStyle name="Calculation 2 2 2 7 3 5" xfId="1998"/>
    <cellStyle name="Calculation 2 2 2 7 3 6" xfId="1999"/>
    <cellStyle name="Calculation 2 2 2 7 3 7" xfId="2000"/>
    <cellStyle name="Calculation 2 2 2 7 4" xfId="2001"/>
    <cellStyle name="Calculation 2 2 2 7 4 2" xfId="2002"/>
    <cellStyle name="Calculation 2 2 2 7 4 3" xfId="2003"/>
    <cellStyle name="Calculation 2 2 2 7 4 4" xfId="2004"/>
    <cellStyle name="Calculation 2 2 2 7 4 5" xfId="2005"/>
    <cellStyle name="Calculation 2 2 2 7 4 6" xfId="2006"/>
    <cellStyle name="Calculation 2 2 2 7 4 7" xfId="2007"/>
    <cellStyle name="Calculation 2 2 2 7 5" xfId="2008"/>
    <cellStyle name="Calculation 2 2 2 7 5 2" xfId="2009"/>
    <cellStyle name="Calculation 2 2 2 7 5 3" xfId="2010"/>
    <cellStyle name="Calculation 2 2 2 7 5 4" xfId="2011"/>
    <cellStyle name="Calculation 2 2 2 7 5 5" xfId="2012"/>
    <cellStyle name="Calculation 2 2 2 7 5 6" xfId="2013"/>
    <cellStyle name="Calculation 2 2 2 7 5 7" xfId="2014"/>
    <cellStyle name="Calculation 2 2 2 7 6" xfId="2015"/>
    <cellStyle name="Calculation 2 2 2 7 6 2" xfId="2016"/>
    <cellStyle name="Calculation 2 2 2 7 6 3" xfId="2017"/>
    <cellStyle name="Calculation 2 2 2 7 6 4" xfId="2018"/>
    <cellStyle name="Calculation 2 2 2 7 6 5" xfId="2019"/>
    <cellStyle name="Calculation 2 2 2 7 6 6" xfId="2020"/>
    <cellStyle name="Calculation 2 2 2 7 6 7" xfId="2021"/>
    <cellStyle name="Calculation 2 2 2 7 7" xfId="2022"/>
    <cellStyle name="Calculation 2 2 2 7 7 2" xfId="2023"/>
    <cellStyle name="Calculation 2 2 2 7 7 3" xfId="2024"/>
    <cellStyle name="Calculation 2 2 2 7 7 4" xfId="2025"/>
    <cellStyle name="Calculation 2 2 2 7 7 5" xfId="2026"/>
    <cellStyle name="Calculation 2 2 2 7 7 6" xfId="2027"/>
    <cellStyle name="Calculation 2 2 2 7 8" xfId="2028"/>
    <cellStyle name="Calculation 2 2 2 7 9" xfId="2029"/>
    <cellStyle name="Calculation 2 2 2 8" xfId="2030"/>
    <cellStyle name="Calculation 2 2 2 8 10" xfId="2031"/>
    <cellStyle name="Calculation 2 2 2 8 11" xfId="2032"/>
    <cellStyle name="Calculation 2 2 2 8 12" xfId="2033"/>
    <cellStyle name="Calculation 2 2 2 8 2" xfId="2034"/>
    <cellStyle name="Calculation 2 2 2 8 2 2" xfId="2035"/>
    <cellStyle name="Calculation 2 2 2 8 2 3" xfId="2036"/>
    <cellStyle name="Calculation 2 2 2 8 2 4" xfId="2037"/>
    <cellStyle name="Calculation 2 2 2 8 2 5" xfId="2038"/>
    <cellStyle name="Calculation 2 2 2 8 2 6" xfId="2039"/>
    <cellStyle name="Calculation 2 2 2 8 2 7" xfId="2040"/>
    <cellStyle name="Calculation 2 2 2 8 3" xfId="2041"/>
    <cellStyle name="Calculation 2 2 2 8 3 2" xfId="2042"/>
    <cellStyle name="Calculation 2 2 2 8 3 3" xfId="2043"/>
    <cellStyle name="Calculation 2 2 2 8 3 4" xfId="2044"/>
    <cellStyle name="Calculation 2 2 2 8 3 5" xfId="2045"/>
    <cellStyle name="Calculation 2 2 2 8 3 6" xfId="2046"/>
    <cellStyle name="Calculation 2 2 2 8 3 7" xfId="2047"/>
    <cellStyle name="Calculation 2 2 2 8 4" xfId="2048"/>
    <cellStyle name="Calculation 2 2 2 8 4 2" xfId="2049"/>
    <cellStyle name="Calculation 2 2 2 8 4 3" xfId="2050"/>
    <cellStyle name="Calculation 2 2 2 8 4 4" xfId="2051"/>
    <cellStyle name="Calculation 2 2 2 8 4 5" xfId="2052"/>
    <cellStyle name="Calculation 2 2 2 8 4 6" xfId="2053"/>
    <cellStyle name="Calculation 2 2 2 8 4 7" xfId="2054"/>
    <cellStyle name="Calculation 2 2 2 8 5" xfId="2055"/>
    <cellStyle name="Calculation 2 2 2 8 5 2" xfId="2056"/>
    <cellStyle name="Calculation 2 2 2 8 5 3" xfId="2057"/>
    <cellStyle name="Calculation 2 2 2 8 5 4" xfId="2058"/>
    <cellStyle name="Calculation 2 2 2 8 5 5" xfId="2059"/>
    <cellStyle name="Calculation 2 2 2 8 5 6" xfId="2060"/>
    <cellStyle name="Calculation 2 2 2 8 5 7" xfId="2061"/>
    <cellStyle name="Calculation 2 2 2 8 6" xfId="2062"/>
    <cellStyle name="Calculation 2 2 2 8 6 2" xfId="2063"/>
    <cellStyle name="Calculation 2 2 2 8 6 3" xfId="2064"/>
    <cellStyle name="Calculation 2 2 2 8 6 4" xfId="2065"/>
    <cellStyle name="Calculation 2 2 2 8 6 5" xfId="2066"/>
    <cellStyle name="Calculation 2 2 2 8 6 6" xfId="2067"/>
    <cellStyle name="Calculation 2 2 2 8 6 7" xfId="2068"/>
    <cellStyle name="Calculation 2 2 2 8 7" xfId="2069"/>
    <cellStyle name="Calculation 2 2 2 8 7 2" xfId="2070"/>
    <cellStyle name="Calculation 2 2 2 8 7 3" xfId="2071"/>
    <cellStyle name="Calculation 2 2 2 8 7 4" xfId="2072"/>
    <cellStyle name="Calculation 2 2 2 8 7 5" xfId="2073"/>
    <cellStyle name="Calculation 2 2 2 8 7 6" xfId="2074"/>
    <cellStyle name="Calculation 2 2 2 8 8" xfId="2075"/>
    <cellStyle name="Calculation 2 2 2 8 9" xfId="2076"/>
    <cellStyle name="Calculation 2 2 2 9" xfId="2077"/>
    <cellStyle name="Calculation 2 2 2 9 10" xfId="2078"/>
    <cellStyle name="Calculation 2 2 2 9 11" xfId="2079"/>
    <cellStyle name="Calculation 2 2 2 9 12" xfId="2080"/>
    <cellStyle name="Calculation 2 2 2 9 2" xfId="2081"/>
    <cellStyle name="Calculation 2 2 2 9 2 2" xfId="2082"/>
    <cellStyle name="Calculation 2 2 2 9 2 3" xfId="2083"/>
    <cellStyle name="Calculation 2 2 2 9 2 4" xfId="2084"/>
    <cellStyle name="Calculation 2 2 2 9 2 5" xfId="2085"/>
    <cellStyle name="Calculation 2 2 2 9 2 6" xfId="2086"/>
    <cellStyle name="Calculation 2 2 2 9 2 7" xfId="2087"/>
    <cellStyle name="Calculation 2 2 2 9 3" xfId="2088"/>
    <cellStyle name="Calculation 2 2 2 9 3 2" xfId="2089"/>
    <cellStyle name="Calculation 2 2 2 9 3 3" xfId="2090"/>
    <cellStyle name="Calculation 2 2 2 9 3 4" xfId="2091"/>
    <cellStyle name="Calculation 2 2 2 9 3 5" xfId="2092"/>
    <cellStyle name="Calculation 2 2 2 9 3 6" xfId="2093"/>
    <cellStyle name="Calculation 2 2 2 9 3 7" xfId="2094"/>
    <cellStyle name="Calculation 2 2 2 9 4" xfId="2095"/>
    <cellStyle name="Calculation 2 2 2 9 4 2" xfId="2096"/>
    <cellStyle name="Calculation 2 2 2 9 4 3" xfId="2097"/>
    <cellStyle name="Calculation 2 2 2 9 4 4" xfId="2098"/>
    <cellStyle name="Calculation 2 2 2 9 4 5" xfId="2099"/>
    <cellStyle name="Calculation 2 2 2 9 4 6" xfId="2100"/>
    <cellStyle name="Calculation 2 2 2 9 4 7" xfId="2101"/>
    <cellStyle name="Calculation 2 2 2 9 5" xfId="2102"/>
    <cellStyle name="Calculation 2 2 2 9 5 2" xfId="2103"/>
    <cellStyle name="Calculation 2 2 2 9 5 3" xfId="2104"/>
    <cellStyle name="Calculation 2 2 2 9 5 4" xfId="2105"/>
    <cellStyle name="Calculation 2 2 2 9 5 5" xfId="2106"/>
    <cellStyle name="Calculation 2 2 2 9 5 6" xfId="2107"/>
    <cellStyle name="Calculation 2 2 2 9 5 7" xfId="2108"/>
    <cellStyle name="Calculation 2 2 2 9 6" xfId="2109"/>
    <cellStyle name="Calculation 2 2 2 9 6 2" xfId="2110"/>
    <cellStyle name="Calculation 2 2 2 9 6 3" xfId="2111"/>
    <cellStyle name="Calculation 2 2 2 9 6 4" xfId="2112"/>
    <cellStyle name="Calculation 2 2 2 9 6 5" xfId="2113"/>
    <cellStyle name="Calculation 2 2 2 9 6 6" xfId="2114"/>
    <cellStyle name="Calculation 2 2 2 9 6 7" xfId="2115"/>
    <cellStyle name="Calculation 2 2 2 9 7" xfId="2116"/>
    <cellStyle name="Calculation 2 2 2 9 7 2" xfId="2117"/>
    <cellStyle name="Calculation 2 2 2 9 7 3" xfId="2118"/>
    <cellStyle name="Calculation 2 2 2 9 7 4" xfId="2119"/>
    <cellStyle name="Calculation 2 2 2 9 7 5" xfId="2120"/>
    <cellStyle name="Calculation 2 2 2 9 7 6" xfId="2121"/>
    <cellStyle name="Calculation 2 2 2 9 8" xfId="2122"/>
    <cellStyle name="Calculation 2 2 2 9 9" xfId="2123"/>
    <cellStyle name="Calculation 2 2 20" xfId="2124"/>
    <cellStyle name="Calculation 2 2 21" xfId="2125"/>
    <cellStyle name="Calculation 2 2 22" xfId="2126"/>
    <cellStyle name="Calculation 2 2 23" xfId="2127"/>
    <cellStyle name="Calculation 2 2 3" xfId="2128"/>
    <cellStyle name="Calculation 2 2 3 10" xfId="2129"/>
    <cellStyle name="Calculation 2 2 3 11" xfId="2130"/>
    <cellStyle name="Calculation 2 2 3 12" xfId="2131"/>
    <cellStyle name="Calculation 2 2 3 2" xfId="2132"/>
    <cellStyle name="Calculation 2 2 3 2 2" xfId="2133"/>
    <cellStyle name="Calculation 2 2 3 2 3" xfId="2134"/>
    <cellStyle name="Calculation 2 2 3 2 4" xfId="2135"/>
    <cellStyle name="Calculation 2 2 3 2 5" xfId="2136"/>
    <cellStyle name="Calculation 2 2 3 2 6" xfId="2137"/>
    <cellStyle name="Calculation 2 2 3 2 7" xfId="2138"/>
    <cellStyle name="Calculation 2 2 3 3" xfId="2139"/>
    <cellStyle name="Calculation 2 2 3 3 2" xfId="2140"/>
    <cellStyle name="Calculation 2 2 3 3 3" xfId="2141"/>
    <cellStyle name="Calculation 2 2 3 3 4" xfId="2142"/>
    <cellStyle name="Calculation 2 2 3 3 5" xfId="2143"/>
    <cellStyle name="Calculation 2 2 3 3 6" xfId="2144"/>
    <cellStyle name="Calculation 2 2 3 3 7" xfId="2145"/>
    <cellStyle name="Calculation 2 2 3 4" xfId="2146"/>
    <cellStyle name="Calculation 2 2 3 4 2" xfId="2147"/>
    <cellStyle name="Calculation 2 2 3 4 3" xfId="2148"/>
    <cellStyle name="Calculation 2 2 3 4 4" xfId="2149"/>
    <cellStyle name="Calculation 2 2 3 4 5" xfId="2150"/>
    <cellStyle name="Calculation 2 2 3 4 6" xfId="2151"/>
    <cellStyle name="Calculation 2 2 3 4 7" xfId="2152"/>
    <cellStyle name="Calculation 2 2 3 5" xfId="2153"/>
    <cellStyle name="Calculation 2 2 3 5 2" xfId="2154"/>
    <cellStyle name="Calculation 2 2 3 5 3" xfId="2155"/>
    <cellStyle name="Calculation 2 2 3 5 4" xfId="2156"/>
    <cellStyle name="Calculation 2 2 3 5 5" xfId="2157"/>
    <cellStyle name="Calculation 2 2 3 5 6" xfId="2158"/>
    <cellStyle name="Calculation 2 2 3 5 7" xfId="2159"/>
    <cellStyle name="Calculation 2 2 3 6" xfId="2160"/>
    <cellStyle name="Calculation 2 2 3 6 2" xfId="2161"/>
    <cellStyle name="Calculation 2 2 3 6 3" xfId="2162"/>
    <cellStyle name="Calculation 2 2 3 6 4" xfId="2163"/>
    <cellStyle name="Calculation 2 2 3 6 5" xfId="2164"/>
    <cellStyle name="Calculation 2 2 3 6 6" xfId="2165"/>
    <cellStyle name="Calculation 2 2 3 6 7" xfId="2166"/>
    <cellStyle name="Calculation 2 2 3 7" xfId="2167"/>
    <cellStyle name="Calculation 2 2 3 8" xfId="2168"/>
    <cellStyle name="Calculation 2 2 3 9" xfId="2169"/>
    <cellStyle name="Calculation 2 2 4" xfId="2170"/>
    <cellStyle name="Calculation 2 2 4 10" xfId="2171"/>
    <cellStyle name="Calculation 2 2 4 11" xfId="2172"/>
    <cellStyle name="Calculation 2 2 4 12" xfId="2173"/>
    <cellStyle name="Calculation 2 2 4 2" xfId="2174"/>
    <cellStyle name="Calculation 2 2 4 2 2" xfId="2175"/>
    <cellStyle name="Calculation 2 2 4 2 3" xfId="2176"/>
    <cellStyle name="Calculation 2 2 4 2 4" xfId="2177"/>
    <cellStyle name="Calculation 2 2 4 2 5" xfId="2178"/>
    <cellStyle name="Calculation 2 2 4 2 6" xfId="2179"/>
    <cellStyle name="Calculation 2 2 4 2 7" xfId="2180"/>
    <cellStyle name="Calculation 2 2 4 3" xfId="2181"/>
    <cellStyle name="Calculation 2 2 4 3 2" xfId="2182"/>
    <cellStyle name="Calculation 2 2 4 3 3" xfId="2183"/>
    <cellStyle name="Calculation 2 2 4 3 4" xfId="2184"/>
    <cellStyle name="Calculation 2 2 4 3 5" xfId="2185"/>
    <cellStyle name="Calculation 2 2 4 3 6" xfId="2186"/>
    <cellStyle name="Calculation 2 2 4 3 7" xfId="2187"/>
    <cellStyle name="Calculation 2 2 4 4" xfId="2188"/>
    <cellStyle name="Calculation 2 2 4 4 2" xfId="2189"/>
    <cellStyle name="Calculation 2 2 4 4 3" xfId="2190"/>
    <cellStyle name="Calculation 2 2 4 4 4" xfId="2191"/>
    <cellStyle name="Calculation 2 2 4 4 5" xfId="2192"/>
    <cellStyle name="Calculation 2 2 4 4 6" xfId="2193"/>
    <cellStyle name="Calculation 2 2 4 4 7" xfId="2194"/>
    <cellStyle name="Calculation 2 2 4 5" xfId="2195"/>
    <cellStyle name="Calculation 2 2 4 5 2" xfId="2196"/>
    <cellStyle name="Calculation 2 2 4 5 3" xfId="2197"/>
    <cellStyle name="Calculation 2 2 4 5 4" xfId="2198"/>
    <cellStyle name="Calculation 2 2 4 5 5" xfId="2199"/>
    <cellStyle name="Calculation 2 2 4 5 6" xfId="2200"/>
    <cellStyle name="Calculation 2 2 4 5 7" xfId="2201"/>
    <cellStyle name="Calculation 2 2 4 6" xfId="2202"/>
    <cellStyle name="Calculation 2 2 4 6 2" xfId="2203"/>
    <cellStyle name="Calculation 2 2 4 6 3" xfId="2204"/>
    <cellStyle name="Calculation 2 2 4 6 4" xfId="2205"/>
    <cellStyle name="Calculation 2 2 4 6 5" xfId="2206"/>
    <cellStyle name="Calculation 2 2 4 6 6" xfId="2207"/>
    <cellStyle name="Calculation 2 2 4 6 7" xfId="2208"/>
    <cellStyle name="Calculation 2 2 4 7" xfId="2209"/>
    <cellStyle name="Calculation 2 2 4 8" xfId="2210"/>
    <cellStyle name="Calculation 2 2 4 9" xfId="2211"/>
    <cellStyle name="Calculation 2 2 5" xfId="2212"/>
    <cellStyle name="Calculation 2 2 5 10" xfId="2213"/>
    <cellStyle name="Calculation 2 2 5 11" xfId="2214"/>
    <cellStyle name="Calculation 2 2 5 12" xfId="2215"/>
    <cellStyle name="Calculation 2 2 5 2" xfId="2216"/>
    <cellStyle name="Calculation 2 2 5 2 2" xfId="2217"/>
    <cellStyle name="Calculation 2 2 5 2 3" xfId="2218"/>
    <cellStyle name="Calculation 2 2 5 2 4" xfId="2219"/>
    <cellStyle name="Calculation 2 2 5 2 5" xfId="2220"/>
    <cellStyle name="Calculation 2 2 5 2 6" xfId="2221"/>
    <cellStyle name="Calculation 2 2 5 2 7" xfId="2222"/>
    <cellStyle name="Calculation 2 2 5 3" xfId="2223"/>
    <cellStyle name="Calculation 2 2 5 3 2" xfId="2224"/>
    <cellStyle name="Calculation 2 2 5 3 3" xfId="2225"/>
    <cellStyle name="Calculation 2 2 5 3 4" xfId="2226"/>
    <cellStyle name="Calculation 2 2 5 3 5" xfId="2227"/>
    <cellStyle name="Calculation 2 2 5 3 6" xfId="2228"/>
    <cellStyle name="Calculation 2 2 5 3 7" xfId="2229"/>
    <cellStyle name="Calculation 2 2 5 4" xfId="2230"/>
    <cellStyle name="Calculation 2 2 5 4 2" xfId="2231"/>
    <cellStyle name="Calculation 2 2 5 4 3" xfId="2232"/>
    <cellStyle name="Calculation 2 2 5 4 4" xfId="2233"/>
    <cellStyle name="Calculation 2 2 5 4 5" xfId="2234"/>
    <cellStyle name="Calculation 2 2 5 4 6" xfId="2235"/>
    <cellStyle name="Calculation 2 2 5 4 7" xfId="2236"/>
    <cellStyle name="Calculation 2 2 5 5" xfId="2237"/>
    <cellStyle name="Calculation 2 2 5 5 2" xfId="2238"/>
    <cellStyle name="Calculation 2 2 5 5 3" xfId="2239"/>
    <cellStyle name="Calculation 2 2 5 5 4" xfId="2240"/>
    <cellStyle name="Calculation 2 2 5 5 5" xfId="2241"/>
    <cellStyle name="Calculation 2 2 5 5 6" xfId="2242"/>
    <cellStyle name="Calculation 2 2 5 5 7" xfId="2243"/>
    <cellStyle name="Calculation 2 2 5 6" xfId="2244"/>
    <cellStyle name="Calculation 2 2 5 6 2" xfId="2245"/>
    <cellStyle name="Calculation 2 2 5 6 3" xfId="2246"/>
    <cellStyle name="Calculation 2 2 5 6 4" xfId="2247"/>
    <cellStyle name="Calculation 2 2 5 6 5" xfId="2248"/>
    <cellStyle name="Calculation 2 2 5 6 6" xfId="2249"/>
    <cellStyle name="Calculation 2 2 5 6 7" xfId="2250"/>
    <cellStyle name="Calculation 2 2 5 7" xfId="2251"/>
    <cellStyle name="Calculation 2 2 5 7 2" xfId="2252"/>
    <cellStyle name="Calculation 2 2 5 7 3" xfId="2253"/>
    <cellStyle name="Calculation 2 2 5 7 4" xfId="2254"/>
    <cellStyle name="Calculation 2 2 5 7 5" xfId="2255"/>
    <cellStyle name="Calculation 2 2 5 7 6" xfId="2256"/>
    <cellStyle name="Calculation 2 2 5 8" xfId="2257"/>
    <cellStyle name="Calculation 2 2 5 9" xfId="2258"/>
    <cellStyle name="Calculation 2 2 6" xfId="2259"/>
    <cellStyle name="Calculation 2 2 6 10" xfId="2260"/>
    <cellStyle name="Calculation 2 2 6 11" xfId="2261"/>
    <cellStyle name="Calculation 2 2 6 12" xfId="2262"/>
    <cellStyle name="Calculation 2 2 6 2" xfId="2263"/>
    <cellStyle name="Calculation 2 2 6 2 2" xfId="2264"/>
    <cellStyle name="Calculation 2 2 6 2 3" xfId="2265"/>
    <cellStyle name="Calculation 2 2 6 2 4" xfId="2266"/>
    <cellStyle name="Calculation 2 2 6 2 5" xfId="2267"/>
    <cellStyle name="Calculation 2 2 6 2 6" xfId="2268"/>
    <cellStyle name="Calculation 2 2 6 2 7" xfId="2269"/>
    <cellStyle name="Calculation 2 2 6 3" xfId="2270"/>
    <cellStyle name="Calculation 2 2 6 3 2" xfId="2271"/>
    <cellStyle name="Calculation 2 2 6 3 3" xfId="2272"/>
    <cellStyle name="Calculation 2 2 6 3 4" xfId="2273"/>
    <cellStyle name="Calculation 2 2 6 3 5" xfId="2274"/>
    <cellStyle name="Calculation 2 2 6 3 6" xfId="2275"/>
    <cellStyle name="Calculation 2 2 6 3 7" xfId="2276"/>
    <cellStyle name="Calculation 2 2 6 4" xfId="2277"/>
    <cellStyle name="Calculation 2 2 6 4 2" xfId="2278"/>
    <cellStyle name="Calculation 2 2 6 4 3" xfId="2279"/>
    <cellStyle name="Calculation 2 2 6 4 4" xfId="2280"/>
    <cellStyle name="Calculation 2 2 6 4 5" xfId="2281"/>
    <cellStyle name="Calculation 2 2 6 4 6" xfId="2282"/>
    <cellStyle name="Calculation 2 2 6 4 7" xfId="2283"/>
    <cellStyle name="Calculation 2 2 6 5" xfId="2284"/>
    <cellStyle name="Calculation 2 2 6 5 2" xfId="2285"/>
    <cellStyle name="Calculation 2 2 6 5 3" xfId="2286"/>
    <cellStyle name="Calculation 2 2 6 5 4" xfId="2287"/>
    <cellStyle name="Calculation 2 2 6 5 5" xfId="2288"/>
    <cellStyle name="Calculation 2 2 6 5 6" xfId="2289"/>
    <cellStyle name="Calculation 2 2 6 5 7" xfId="2290"/>
    <cellStyle name="Calculation 2 2 6 6" xfId="2291"/>
    <cellStyle name="Calculation 2 2 6 6 2" xfId="2292"/>
    <cellStyle name="Calculation 2 2 6 6 3" xfId="2293"/>
    <cellStyle name="Calculation 2 2 6 6 4" xfId="2294"/>
    <cellStyle name="Calculation 2 2 6 6 5" xfId="2295"/>
    <cellStyle name="Calculation 2 2 6 6 6" xfId="2296"/>
    <cellStyle name="Calculation 2 2 6 6 7" xfId="2297"/>
    <cellStyle name="Calculation 2 2 6 7" xfId="2298"/>
    <cellStyle name="Calculation 2 2 6 7 2" xfId="2299"/>
    <cellStyle name="Calculation 2 2 6 7 3" xfId="2300"/>
    <cellStyle name="Calculation 2 2 6 7 4" xfId="2301"/>
    <cellStyle name="Calculation 2 2 6 7 5" xfId="2302"/>
    <cellStyle name="Calculation 2 2 6 7 6" xfId="2303"/>
    <cellStyle name="Calculation 2 2 6 8" xfId="2304"/>
    <cellStyle name="Calculation 2 2 6 9" xfId="2305"/>
    <cellStyle name="Calculation 2 2 7" xfId="2306"/>
    <cellStyle name="Calculation 2 2 7 10" xfId="2307"/>
    <cellStyle name="Calculation 2 2 7 11" xfId="2308"/>
    <cellStyle name="Calculation 2 2 7 12" xfId="2309"/>
    <cellStyle name="Calculation 2 2 7 2" xfId="2310"/>
    <cellStyle name="Calculation 2 2 7 2 2" xfId="2311"/>
    <cellStyle name="Calculation 2 2 7 2 3" xfId="2312"/>
    <cellStyle name="Calculation 2 2 7 2 4" xfId="2313"/>
    <cellStyle name="Calculation 2 2 7 2 5" xfId="2314"/>
    <cellStyle name="Calculation 2 2 7 2 6" xfId="2315"/>
    <cellStyle name="Calculation 2 2 7 2 7" xfId="2316"/>
    <cellStyle name="Calculation 2 2 7 3" xfId="2317"/>
    <cellStyle name="Calculation 2 2 7 3 2" xfId="2318"/>
    <cellStyle name="Calculation 2 2 7 3 3" xfId="2319"/>
    <cellStyle name="Calculation 2 2 7 3 4" xfId="2320"/>
    <cellStyle name="Calculation 2 2 7 3 5" xfId="2321"/>
    <cellStyle name="Calculation 2 2 7 3 6" xfId="2322"/>
    <cellStyle name="Calculation 2 2 7 3 7" xfId="2323"/>
    <cellStyle name="Calculation 2 2 7 4" xfId="2324"/>
    <cellStyle name="Calculation 2 2 7 4 2" xfId="2325"/>
    <cellStyle name="Calculation 2 2 7 4 3" xfId="2326"/>
    <cellStyle name="Calculation 2 2 7 4 4" xfId="2327"/>
    <cellStyle name="Calculation 2 2 7 4 5" xfId="2328"/>
    <cellStyle name="Calculation 2 2 7 4 6" xfId="2329"/>
    <cellStyle name="Calculation 2 2 7 4 7" xfId="2330"/>
    <cellStyle name="Calculation 2 2 7 5" xfId="2331"/>
    <cellStyle name="Calculation 2 2 7 5 2" xfId="2332"/>
    <cellStyle name="Calculation 2 2 7 5 3" xfId="2333"/>
    <cellStyle name="Calculation 2 2 7 5 4" xfId="2334"/>
    <cellStyle name="Calculation 2 2 7 5 5" xfId="2335"/>
    <cellStyle name="Calculation 2 2 7 5 6" xfId="2336"/>
    <cellStyle name="Calculation 2 2 7 5 7" xfId="2337"/>
    <cellStyle name="Calculation 2 2 7 6" xfId="2338"/>
    <cellStyle name="Calculation 2 2 7 6 2" xfId="2339"/>
    <cellStyle name="Calculation 2 2 7 6 3" xfId="2340"/>
    <cellStyle name="Calculation 2 2 7 6 4" xfId="2341"/>
    <cellStyle name="Calculation 2 2 7 6 5" xfId="2342"/>
    <cellStyle name="Calculation 2 2 7 6 6" xfId="2343"/>
    <cellStyle name="Calculation 2 2 7 6 7" xfId="2344"/>
    <cellStyle name="Calculation 2 2 7 7" xfId="2345"/>
    <cellStyle name="Calculation 2 2 7 7 2" xfId="2346"/>
    <cellStyle name="Calculation 2 2 7 7 3" xfId="2347"/>
    <cellStyle name="Calculation 2 2 7 7 4" xfId="2348"/>
    <cellStyle name="Calculation 2 2 7 7 5" xfId="2349"/>
    <cellStyle name="Calculation 2 2 7 7 6" xfId="2350"/>
    <cellStyle name="Calculation 2 2 7 8" xfId="2351"/>
    <cellStyle name="Calculation 2 2 7 9" xfId="2352"/>
    <cellStyle name="Calculation 2 2 8" xfId="2353"/>
    <cellStyle name="Calculation 2 2 8 10" xfId="2354"/>
    <cellStyle name="Calculation 2 2 8 11" xfId="2355"/>
    <cellStyle name="Calculation 2 2 8 12" xfId="2356"/>
    <cellStyle name="Calculation 2 2 8 2" xfId="2357"/>
    <cellStyle name="Calculation 2 2 8 2 2" xfId="2358"/>
    <cellStyle name="Calculation 2 2 8 2 3" xfId="2359"/>
    <cellStyle name="Calculation 2 2 8 2 4" xfId="2360"/>
    <cellStyle name="Calculation 2 2 8 2 5" xfId="2361"/>
    <cellStyle name="Calculation 2 2 8 2 6" xfId="2362"/>
    <cellStyle name="Calculation 2 2 8 2 7" xfId="2363"/>
    <cellStyle name="Calculation 2 2 8 3" xfId="2364"/>
    <cellStyle name="Calculation 2 2 8 3 2" xfId="2365"/>
    <cellStyle name="Calculation 2 2 8 3 3" xfId="2366"/>
    <cellStyle name="Calculation 2 2 8 3 4" xfId="2367"/>
    <cellStyle name="Calculation 2 2 8 3 5" xfId="2368"/>
    <cellStyle name="Calculation 2 2 8 3 6" xfId="2369"/>
    <cellStyle name="Calculation 2 2 8 3 7" xfId="2370"/>
    <cellStyle name="Calculation 2 2 8 4" xfId="2371"/>
    <cellStyle name="Calculation 2 2 8 4 2" xfId="2372"/>
    <cellStyle name="Calculation 2 2 8 4 3" xfId="2373"/>
    <cellStyle name="Calculation 2 2 8 4 4" xfId="2374"/>
    <cellStyle name="Calculation 2 2 8 4 5" xfId="2375"/>
    <cellStyle name="Calculation 2 2 8 4 6" xfId="2376"/>
    <cellStyle name="Calculation 2 2 8 4 7" xfId="2377"/>
    <cellStyle name="Calculation 2 2 8 5" xfId="2378"/>
    <cellStyle name="Calculation 2 2 8 5 2" xfId="2379"/>
    <cellStyle name="Calculation 2 2 8 5 3" xfId="2380"/>
    <cellStyle name="Calculation 2 2 8 5 4" xfId="2381"/>
    <cellStyle name="Calculation 2 2 8 5 5" xfId="2382"/>
    <cellStyle name="Calculation 2 2 8 5 6" xfId="2383"/>
    <cellStyle name="Calculation 2 2 8 5 7" xfId="2384"/>
    <cellStyle name="Calculation 2 2 8 6" xfId="2385"/>
    <cellStyle name="Calculation 2 2 8 6 2" xfId="2386"/>
    <cellStyle name="Calculation 2 2 8 6 3" xfId="2387"/>
    <cellStyle name="Calculation 2 2 8 6 4" xfId="2388"/>
    <cellStyle name="Calculation 2 2 8 6 5" xfId="2389"/>
    <cellStyle name="Calculation 2 2 8 6 6" xfId="2390"/>
    <cellStyle name="Calculation 2 2 8 6 7" xfId="2391"/>
    <cellStyle name="Calculation 2 2 8 7" xfId="2392"/>
    <cellStyle name="Calculation 2 2 8 7 2" xfId="2393"/>
    <cellStyle name="Calculation 2 2 8 7 3" xfId="2394"/>
    <cellStyle name="Calculation 2 2 8 7 4" xfId="2395"/>
    <cellStyle name="Calculation 2 2 8 7 5" xfId="2396"/>
    <cellStyle name="Calculation 2 2 8 7 6" xfId="2397"/>
    <cellStyle name="Calculation 2 2 8 8" xfId="2398"/>
    <cellStyle name="Calculation 2 2 8 9" xfId="2399"/>
    <cellStyle name="Calculation 2 2 9" xfId="2400"/>
    <cellStyle name="Calculation 2 2 9 10" xfId="2401"/>
    <cellStyle name="Calculation 2 2 9 11" xfId="2402"/>
    <cellStyle name="Calculation 2 2 9 12" xfId="2403"/>
    <cellStyle name="Calculation 2 2 9 2" xfId="2404"/>
    <cellStyle name="Calculation 2 2 9 2 2" xfId="2405"/>
    <cellStyle name="Calculation 2 2 9 2 3" xfId="2406"/>
    <cellStyle name="Calculation 2 2 9 2 4" xfId="2407"/>
    <cellStyle name="Calculation 2 2 9 2 5" xfId="2408"/>
    <cellStyle name="Calculation 2 2 9 2 6" xfId="2409"/>
    <cellStyle name="Calculation 2 2 9 2 7" xfId="2410"/>
    <cellStyle name="Calculation 2 2 9 3" xfId="2411"/>
    <cellStyle name="Calculation 2 2 9 3 2" xfId="2412"/>
    <cellStyle name="Calculation 2 2 9 3 3" xfId="2413"/>
    <cellStyle name="Calculation 2 2 9 3 4" xfId="2414"/>
    <cellStyle name="Calculation 2 2 9 3 5" xfId="2415"/>
    <cellStyle name="Calculation 2 2 9 3 6" xfId="2416"/>
    <cellStyle name="Calculation 2 2 9 3 7" xfId="2417"/>
    <cellStyle name="Calculation 2 2 9 4" xfId="2418"/>
    <cellStyle name="Calculation 2 2 9 4 2" xfId="2419"/>
    <cellStyle name="Calculation 2 2 9 4 3" xfId="2420"/>
    <cellStyle name="Calculation 2 2 9 4 4" xfId="2421"/>
    <cellStyle name="Calculation 2 2 9 4 5" xfId="2422"/>
    <cellStyle name="Calculation 2 2 9 4 6" xfId="2423"/>
    <cellStyle name="Calculation 2 2 9 4 7" xfId="2424"/>
    <cellStyle name="Calculation 2 2 9 5" xfId="2425"/>
    <cellStyle name="Calculation 2 2 9 5 2" xfId="2426"/>
    <cellStyle name="Calculation 2 2 9 5 3" xfId="2427"/>
    <cellStyle name="Calculation 2 2 9 5 4" xfId="2428"/>
    <cellStyle name="Calculation 2 2 9 5 5" xfId="2429"/>
    <cellStyle name="Calculation 2 2 9 5 6" xfId="2430"/>
    <cellStyle name="Calculation 2 2 9 5 7" xfId="2431"/>
    <cellStyle name="Calculation 2 2 9 6" xfId="2432"/>
    <cellStyle name="Calculation 2 2 9 6 2" xfId="2433"/>
    <cellStyle name="Calculation 2 2 9 6 3" xfId="2434"/>
    <cellStyle name="Calculation 2 2 9 6 4" xfId="2435"/>
    <cellStyle name="Calculation 2 2 9 6 5" xfId="2436"/>
    <cellStyle name="Calculation 2 2 9 6 6" xfId="2437"/>
    <cellStyle name="Calculation 2 2 9 6 7" xfId="2438"/>
    <cellStyle name="Calculation 2 2 9 7" xfId="2439"/>
    <cellStyle name="Calculation 2 2 9 7 2" xfId="2440"/>
    <cellStyle name="Calculation 2 2 9 7 3" xfId="2441"/>
    <cellStyle name="Calculation 2 2 9 7 4" xfId="2442"/>
    <cellStyle name="Calculation 2 2 9 7 5" xfId="2443"/>
    <cellStyle name="Calculation 2 2 9 7 6" xfId="2444"/>
    <cellStyle name="Calculation 2 2 9 8" xfId="2445"/>
    <cellStyle name="Calculation 2 2 9 9" xfId="2446"/>
    <cellStyle name="Calculation 2 20" xfId="2447"/>
    <cellStyle name="Calculation 2 20 2" xfId="2448"/>
    <cellStyle name="Calculation 2 20 3" xfId="2449"/>
    <cellStyle name="Calculation 2 20 4" xfId="2450"/>
    <cellStyle name="Calculation 2 20 5" xfId="2451"/>
    <cellStyle name="Calculation 2 20 6" xfId="2452"/>
    <cellStyle name="Calculation 2 20 7" xfId="2453"/>
    <cellStyle name="Calculation 2 21" xfId="2454"/>
    <cellStyle name="Calculation 2 22" xfId="2455"/>
    <cellStyle name="Calculation 2 23" xfId="2456"/>
    <cellStyle name="Calculation 2 24" xfId="2457"/>
    <cellStyle name="Calculation 2 25" xfId="2458"/>
    <cellStyle name="Calculation 2 3" xfId="2459"/>
    <cellStyle name="Calculation 2 3 10" xfId="2460"/>
    <cellStyle name="Calculation 2 3 10 10" xfId="2461"/>
    <cellStyle name="Calculation 2 3 10 11" xfId="2462"/>
    <cellStyle name="Calculation 2 3 10 12" xfId="2463"/>
    <cellStyle name="Calculation 2 3 10 2" xfId="2464"/>
    <cellStyle name="Calculation 2 3 10 2 2" xfId="2465"/>
    <cellStyle name="Calculation 2 3 10 2 3" xfId="2466"/>
    <cellStyle name="Calculation 2 3 10 2 4" xfId="2467"/>
    <cellStyle name="Calculation 2 3 10 2 5" xfId="2468"/>
    <cellStyle name="Calculation 2 3 10 2 6" xfId="2469"/>
    <cellStyle name="Calculation 2 3 10 2 7" xfId="2470"/>
    <cellStyle name="Calculation 2 3 10 3" xfId="2471"/>
    <cellStyle name="Calculation 2 3 10 3 2" xfId="2472"/>
    <cellStyle name="Calculation 2 3 10 3 3" xfId="2473"/>
    <cellStyle name="Calculation 2 3 10 3 4" xfId="2474"/>
    <cellStyle name="Calculation 2 3 10 3 5" xfId="2475"/>
    <cellStyle name="Calculation 2 3 10 3 6" xfId="2476"/>
    <cellStyle name="Calculation 2 3 10 3 7" xfId="2477"/>
    <cellStyle name="Calculation 2 3 10 4" xfId="2478"/>
    <cellStyle name="Calculation 2 3 10 4 2" xfId="2479"/>
    <cellStyle name="Calculation 2 3 10 4 3" xfId="2480"/>
    <cellStyle name="Calculation 2 3 10 4 4" xfId="2481"/>
    <cellStyle name="Calculation 2 3 10 4 5" xfId="2482"/>
    <cellStyle name="Calculation 2 3 10 4 6" xfId="2483"/>
    <cellStyle name="Calculation 2 3 10 4 7" xfId="2484"/>
    <cellStyle name="Calculation 2 3 10 5" xfId="2485"/>
    <cellStyle name="Calculation 2 3 10 5 2" xfId="2486"/>
    <cellStyle name="Calculation 2 3 10 5 3" xfId="2487"/>
    <cellStyle name="Calculation 2 3 10 5 4" xfId="2488"/>
    <cellStyle name="Calculation 2 3 10 5 5" xfId="2489"/>
    <cellStyle name="Calculation 2 3 10 5 6" xfId="2490"/>
    <cellStyle name="Calculation 2 3 10 5 7" xfId="2491"/>
    <cellStyle name="Calculation 2 3 10 6" xfId="2492"/>
    <cellStyle name="Calculation 2 3 10 6 2" xfId="2493"/>
    <cellStyle name="Calculation 2 3 10 6 3" xfId="2494"/>
    <cellStyle name="Calculation 2 3 10 6 4" xfId="2495"/>
    <cellStyle name="Calculation 2 3 10 6 5" xfId="2496"/>
    <cellStyle name="Calculation 2 3 10 6 6" xfId="2497"/>
    <cellStyle name="Calculation 2 3 10 6 7" xfId="2498"/>
    <cellStyle name="Calculation 2 3 10 7" xfId="2499"/>
    <cellStyle name="Calculation 2 3 10 7 2" xfId="2500"/>
    <cellStyle name="Calculation 2 3 10 7 3" xfId="2501"/>
    <cellStyle name="Calculation 2 3 10 7 4" xfId="2502"/>
    <cellStyle name="Calculation 2 3 10 7 5" xfId="2503"/>
    <cellStyle name="Calculation 2 3 10 7 6" xfId="2504"/>
    <cellStyle name="Calculation 2 3 10 8" xfId="2505"/>
    <cellStyle name="Calculation 2 3 10 9" xfId="2506"/>
    <cellStyle name="Calculation 2 3 11" xfId="2507"/>
    <cellStyle name="Calculation 2 3 11 10" xfId="2508"/>
    <cellStyle name="Calculation 2 3 11 11" xfId="2509"/>
    <cellStyle name="Calculation 2 3 11 12" xfId="2510"/>
    <cellStyle name="Calculation 2 3 11 2" xfId="2511"/>
    <cellStyle name="Calculation 2 3 11 2 2" xfId="2512"/>
    <cellStyle name="Calculation 2 3 11 2 3" xfId="2513"/>
    <cellStyle name="Calculation 2 3 11 2 4" xfId="2514"/>
    <cellStyle name="Calculation 2 3 11 2 5" xfId="2515"/>
    <cellStyle name="Calculation 2 3 11 2 6" xfId="2516"/>
    <cellStyle name="Calculation 2 3 11 2 7" xfId="2517"/>
    <cellStyle name="Calculation 2 3 11 3" xfId="2518"/>
    <cellStyle name="Calculation 2 3 11 3 2" xfId="2519"/>
    <cellStyle name="Calculation 2 3 11 3 3" xfId="2520"/>
    <cellStyle name="Calculation 2 3 11 3 4" xfId="2521"/>
    <cellStyle name="Calculation 2 3 11 3 5" xfId="2522"/>
    <cellStyle name="Calculation 2 3 11 3 6" xfId="2523"/>
    <cellStyle name="Calculation 2 3 11 3 7" xfId="2524"/>
    <cellStyle name="Calculation 2 3 11 4" xfId="2525"/>
    <cellStyle name="Calculation 2 3 11 4 2" xfId="2526"/>
    <cellStyle name="Calculation 2 3 11 4 3" xfId="2527"/>
    <cellStyle name="Calculation 2 3 11 4 4" xfId="2528"/>
    <cellStyle name="Calculation 2 3 11 4 5" xfId="2529"/>
    <cellStyle name="Calculation 2 3 11 4 6" xfId="2530"/>
    <cellStyle name="Calculation 2 3 11 4 7" xfId="2531"/>
    <cellStyle name="Calculation 2 3 11 5" xfId="2532"/>
    <cellStyle name="Calculation 2 3 11 5 2" xfId="2533"/>
    <cellStyle name="Calculation 2 3 11 5 3" xfId="2534"/>
    <cellStyle name="Calculation 2 3 11 5 4" xfId="2535"/>
    <cellStyle name="Calculation 2 3 11 5 5" xfId="2536"/>
    <cellStyle name="Calculation 2 3 11 5 6" xfId="2537"/>
    <cellStyle name="Calculation 2 3 11 5 7" xfId="2538"/>
    <cellStyle name="Calculation 2 3 11 6" xfId="2539"/>
    <cellStyle name="Calculation 2 3 11 6 2" xfId="2540"/>
    <cellStyle name="Calculation 2 3 11 6 3" xfId="2541"/>
    <cellStyle name="Calculation 2 3 11 6 4" xfId="2542"/>
    <cellStyle name="Calculation 2 3 11 6 5" xfId="2543"/>
    <cellStyle name="Calculation 2 3 11 6 6" xfId="2544"/>
    <cellStyle name="Calculation 2 3 11 6 7" xfId="2545"/>
    <cellStyle name="Calculation 2 3 11 7" xfId="2546"/>
    <cellStyle name="Calculation 2 3 11 7 2" xfId="2547"/>
    <cellStyle name="Calculation 2 3 11 7 3" xfId="2548"/>
    <cellStyle name="Calculation 2 3 11 7 4" xfId="2549"/>
    <cellStyle name="Calculation 2 3 11 7 5" xfId="2550"/>
    <cellStyle name="Calculation 2 3 11 7 6" xfId="2551"/>
    <cellStyle name="Calculation 2 3 11 8" xfId="2552"/>
    <cellStyle name="Calculation 2 3 11 9" xfId="2553"/>
    <cellStyle name="Calculation 2 3 12" xfId="2554"/>
    <cellStyle name="Calculation 2 3 12 10" xfId="2555"/>
    <cellStyle name="Calculation 2 3 12 11" xfId="2556"/>
    <cellStyle name="Calculation 2 3 12 12" xfId="2557"/>
    <cellStyle name="Calculation 2 3 12 2" xfId="2558"/>
    <cellStyle name="Calculation 2 3 12 2 2" xfId="2559"/>
    <cellStyle name="Calculation 2 3 12 2 3" xfId="2560"/>
    <cellStyle name="Calculation 2 3 12 2 4" xfId="2561"/>
    <cellStyle name="Calculation 2 3 12 2 5" xfId="2562"/>
    <cellStyle name="Calculation 2 3 12 2 6" xfId="2563"/>
    <cellStyle name="Calculation 2 3 12 2 7" xfId="2564"/>
    <cellStyle name="Calculation 2 3 12 3" xfId="2565"/>
    <cellStyle name="Calculation 2 3 12 3 2" xfId="2566"/>
    <cellStyle name="Calculation 2 3 12 3 3" xfId="2567"/>
    <cellStyle name="Calculation 2 3 12 3 4" xfId="2568"/>
    <cellStyle name="Calculation 2 3 12 3 5" xfId="2569"/>
    <cellStyle name="Calculation 2 3 12 3 6" xfId="2570"/>
    <cellStyle name="Calculation 2 3 12 3 7" xfId="2571"/>
    <cellStyle name="Calculation 2 3 12 4" xfId="2572"/>
    <cellStyle name="Calculation 2 3 12 4 2" xfId="2573"/>
    <cellStyle name="Calculation 2 3 12 4 3" xfId="2574"/>
    <cellStyle name="Calculation 2 3 12 4 4" xfId="2575"/>
    <cellStyle name="Calculation 2 3 12 4 5" xfId="2576"/>
    <cellStyle name="Calculation 2 3 12 4 6" xfId="2577"/>
    <cellStyle name="Calculation 2 3 12 4 7" xfId="2578"/>
    <cellStyle name="Calculation 2 3 12 5" xfId="2579"/>
    <cellStyle name="Calculation 2 3 12 5 2" xfId="2580"/>
    <cellStyle name="Calculation 2 3 12 5 3" xfId="2581"/>
    <cellStyle name="Calculation 2 3 12 5 4" xfId="2582"/>
    <cellStyle name="Calculation 2 3 12 5 5" xfId="2583"/>
    <cellStyle name="Calculation 2 3 12 5 6" xfId="2584"/>
    <cellStyle name="Calculation 2 3 12 5 7" xfId="2585"/>
    <cellStyle name="Calculation 2 3 12 6" xfId="2586"/>
    <cellStyle name="Calculation 2 3 12 6 2" xfId="2587"/>
    <cellStyle name="Calculation 2 3 12 6 3" xfId="2588"/>
    <cellStyle name="Calculation 2 3 12 6 4" xfId="2589"/>
    <cellStyle name="Calculation 2 3 12 6 5" xfId="2590"/>
    <cellStyle name="Calculation 2 3 12 6 6" xfId="2591"/>
    <cellStyle name="Calculation 2 3 12 6 7" xfId="2592"/>
    <cellStyle name="Calculation 2 3 12 7" xfId="2593"/>
    <cellStyle name="Calculation 2 3 12 7 2" xfId="2594"/>
    <cellStyle name="Calculation 2 3 12 7 3" xfId="2595"/>
    <cellStyle name="Calculation 2 3 12 7 4" xfId="2596"/>
    <cellStyle name="Calculation 2 3 12 7 5" xfId="2597"/>
    <cellStyle name="Calculation 2 3 12 7 6" xfId="2598"/>
    <cellStyle name="Calculation 2 3 12 8" xfId="2599"/>
    <cellStyle name="Calculation 2 3 12 9" xfId="2600"/>
    <cellStyle name="Calculation 2 3 13" xfId="2601"/>
    <cellStyle name="Calculation 2 3 13 2" xfId="2602"/>
    <cellStyle name="Calculation 2 3 13 3" xfId="2603"/>
    <cellStyle name="Calculation 2 3 13 4" xfId="2604"/>
    <cellStyle name="Calculation 2 3 13 5" xfId="2605"/>
    <cellStyle name="Calculation 2 3 13 6" xfId="2606"/>
    <cellStyle name="Calculation 2 3 13 7" xfId="2607"/>
    <cellStyle name="Calculation 2 3 14" xfId="2608"/>
    <cellStyle name="Calculation 2 3 14 2" xfId="2609"/>
    <cellStyle name="Calculation 2 3 14 3" xfId="2610"/>
    <cellStyle name="Calculation 2 3 14 4" xfId="2611"/>
    <cellStyle name="Calculation 2 3 14 5" xfId="2612"/>
    <cellStyle name="Calculation 2 3 14 6" xfId="2613"/>
    <cellStyle name="Calculation 2 3 14 7" xfId="2614"/>
    <cellStyle name="Calculation 2 3 15" xfId="2615"/>
    <cellStyle name="Calculation 2 3 15 2" xfId="2616"/>
    <cellStyle name="Calculation 2 3 15 3" xfId="2617"/>
    <cellStyle name="Calculation 2 3 15 4" xfId="2618"/>
    <cellStyle name="Calculation 2 3 15 5" xfId="2619"/>
    <cellStyle name="Calculation 2 3 15 6" xfId="2620"/>
    <cellStyle name="Calculation 2 3 15 7" xfId="2621"/>
    <cellStyle name="Calculation 2 3 16" xfId="2622"/>
    <cellStyle name="Calculation 2 3 16 2" xfId="2623"/>
    <cellStyle name="Calculation 2 3 16 3" xfId="2624"/>
    <cellStyle name="Calculation 2 3 16 4" xfId="2625"/>
    <cellStyle name="Calculation 2 3 16 5" xfId="2626"/>
    <cellStyle name="Calculation 2 3 16 6" xfId="2627"/>
    <cellStyle name="Calculation 2 3 16 7" xfId="2628"/>
    <cellStyle name="Calculation 2 3 17" xfId="2629"/>
    <cellStyle name="Calculation 2 3 17 2" xfId="2630"/>
    <cellStyle name="Calculation 2 3 17 3" xfId="2631"/>
    <cellStyle name="Calculation 2 3 17 4" xfId="2632"/>
    <cellStyle name="Calculation 2 3 17 5" xfId="2633"/>
    <cellStyle name="Calculation 2 3 17 6" xfId="2634"/>
    <cellStyle name="Calculation 2 3 17 7" xfId="2635"/>
    <cellStyle name="Calculation 2 3 18" xfId="2636"/>
    <cellStyle name="Calculation 2 3 18 2" xfId="2637"/>
    <cellStyle name="Calculation 2 3 18 3" xfId="2638"/>
    <cellStyle name="Calculation 2 3 18 4" xfId="2639"/>
    <cellStyle name="Calculation 2 3 18 5" xfId="2640"/>
    <cellStyle name="Calculation 2 3 18 6" xfId="2641"/>
    <cellStyle name="Calculation 2 3 18 7" xfId="2642"/>
    <cellStyle name="Calculation 2 3 19" xfId="2643"/>
    <cellStyle name="Calculation 2 3 2" xfId="2644"/>
    <cellStyle name="Calculation 2 3 2 10" xfId="2645"/>
    <cellStyle name="Calculation 2 3 2 10 10" xfId="2646"/>
    <cellStyle name="Calculation 2 3 2 10 11" xfId="2647"/>
    <cellStyle name="Calculation 2 3 2 10 12" xfId="2648"/>
    <cellStyle name="Calculation 2 3 2 10 2" xfId="2649"/>
    <cellStyle name="Calculation 2 3 2 10 2 2" xfId="2650"/>
    <cellStyle name="Calculation 2 3 2 10 2 3" xfId="2651"/>
    <cellStyle name="Calculation 2 3 2 10 2 4" xfId="2652"/>
    <cellStyle name="Calculation 2 3 2 10 2 5" xfId="2653"/>
    <cellStyle name="Calculation 2 3 2 10 2 6" xfId="2654"/>
    <cellStyle name="Calculation 2 3 2 10 2 7" xfId="2655"/>
    <cellStyle name="Calculation 2 3 2 10 3" xfId="2656"/>
    <cellStyle name="Calculation 2 3 2 10 3 2" xfId="2657"/>
    <cellStyle name="Calculation 2 3 2 10 3 3" xfId="2658"/>
    <cellStyle name="Calculation 2 3 2 10 3 4" xfId="2659"/>
    <cellStyle name="Calculation 2 3 2 10 3 5" xfId="2660"/>
    <cellStyle name="Calculation 2 3 2 10 3 6" xfId="2661"/>
    <cellStyle name="Calculation 2 3 2 10 3 7" xfId="2662"/>
    <cellStyle name="Calculation 2 3 2 10 4" xfId="2663"/>
    <cellStyle name="Calculation 2 3 2 10 4 2" xfId="2664"/>
    <cellStyle name="Calculation 2 3 2 10 4 3" xfId="2665"/>
    <cellStyle name="Calculation 2 3 2 10 4 4" xfId="2666"/>
    <cellStyle name="Calculation 2 3 2 10 4 5" xfId="2667"/>
    <cellStyle name="Calculation 2 3 2 10 4 6" xfId="2668"/>
    <cellStyle name="Calculation 2 3 2 10 4 7" xfId="2669"/>
    <cellStyle name="Calculation 2 3 2 10 5" xfId="2670"/>
    <cellStyle name="Calculation 2 3 2 10 5 2" xfId="2671"/>
    <cellStyle name="Calculation 2 3 2 10 5 3" xfId="2672"/>
    <cellStyle name="Calculation 2 3 2 10 5 4" xfId="2673"/>
    <cellStyle name="Calculation 2 3 2 10 5 5" xfId="2674"/>
    <cellStyle name="Calculation 2 3 2 10 5 6" xfId="2675"/>
    <cellStyle name="Calculation 2 3 2 10 5 7" xfId="2676"/>
    <cellStyle name="Calculation 2 3 2 10 6" xfId="2677"/>
    <cellStyle name="Calculation 2 3 2 10 6 2" xfId="2678"/>
    <cellStyle name="Calculation 2 3 2 10 6 3" xfId="2679"/>
    <cellStyle name="Calculation 2 3 2 10 6 4" xfId="2680"/>
    <cellStyle name="Calculation 2 3 2 10 6 5" xfId="2681"/>
    <cellStyle name="Calculation 2 3 2 10 6 6" xfId="2682"/>
    <cellStyle name="Calculation 2 3 2 10 6 7" xfId="2683"/>
    <cellStyle name="Calculation 2 3 2 10 7" xfId="2684"/>
    <cellStyle name="Calculation 2 3 2 10 7 2" xfId="2685"/>
    <cellStyle name="Calculation 2 3 2 10 7 3" xfId="2686"/>
    <cellStyle name="Calculation 2 3 2 10 7 4" xfId="2687"/>
    <cellStyle name="Calculation 2 3 2 10 7 5" xfId="2688"/>
    <cellStyle name="Calculation 2 3 2 10 7 6" xfId="2689"/>
    <cellStyle name="Calculation 2 3 2 10 8" xfId="2690"/>
    <cellStyle name="Calculation 2 3 2 10 9" xfId="2691"/>
    <cellStyle name="Calculation 2 3 2 11" xfId="2692"/>
    <cellStyle name="Calculation 2 3 2 11 10" xfId="2693"/>
    <cellStyle name="Calculation 2 3 2 11 11" xfId="2694"/>
    <cellStyle name="Calculation 2 3 2 11 12" xfId="2695"/>
    <cellStyle name="Calculation 2 3 2 11 2" xfId="2696"/>
    <cellStyle name="Calculation 2 3 2 11 2 2" xfId="2697"/>
    <cellStyle name="Calculation 2 3 2 11 2 3" xfId="2698"/>
    <cellStyle name="Calculation 2 3 2 11 2 4" xfId="2699"/>
    <cellStyle name="Calculation 2 3 2 11 2 5" xfId="2700"/>
    <cellStyle name="Calculation 2 3 2 11 2 6" xfId="2701"/>
    <cellStyle name="Calculation 2 3 2 11 2 7" xfId="2702"/>
    <cellStyle name="Calculation 2 3 2 11 3" xfId="2703"/>
    <cellStyle name="Calculation 2 3 2 11 3 2" xfId="2704"/>
    <cellStyle name="Calculation 2 3 2 11 3 3" xfId="2705"/>
    <cellStyle name="Calculation 2 3 2 11 3 4" xfId="2706"/>
    <cellStyle name="Calculation 2 3 2 11 3 5" xfId="2707"/>
    <cellStyle name="Calculation 2 3 2 11 3 6" xfId="2708"/>
    <cellStyle name="Calculation 2 3 2 11 3 7" xfId="2709"/>
    <cellStyle name="Calculation 2 3 2 11 4" xfId="2710"/>
    <cellStyle name="Calculation 2 3 2 11 4 2" xfId="2711"/>
    <cellStyle name="Calculation 2 3 2 11 4 3" xfId="2712"/>
    <cellStyle name="Calculation 2 3 2 11 4 4" xfId="2713"/>
    <cellStyle name="Calculation 2 3 2 11 4 5" xfId="2714"/>
    <cellStyle name="Calculation 2 3 2 11 4 6" xfId="2715"/>
    <cellStyle name="Calculation 2 3 2 11 4 7" xfId="2716"/>
    <cellStyle name="Calculation 2 3 2 11 5" xfId="2717"/>
    <cellStyle name="Calculation 2 3 2 11 5 2" xfId="2718"/>
    <cellStyle name="Calculation 2 3 2 11 5 3" xfId="2719"/>
    <cellStyle name="Calculation 2 3 2 11 5 4" xfId="2720"/>
    <cellStyle name="Calculation 2 3 2 11 5 5" xfId="2721"/>
    <cellStyle name="Calculation 2 3 2 11 5 6" xfId="2722"/>
    <cellStyle name="Calculation 2 3 2 11 5 7" xfId="2723"/>
    <cellStyle name="Calculation 2 3 2 11 6" xfId="2724"/>
    <cellStyle name="Calculation 2 3 2 11 6 2" xfId="2725"/>
    <cellStyle name="Calculation 2 3 2 11 6 3" xfId="2726"/>
    <cellStyle name="Calculation 2 3 2 11 6 4" xfId="2727"/>
    <cellStyle name="Calculation 2 3 2 11 6 5" xfId="2728"/>
    <cellStyle name="Calculation 2 3 2 11 6 6" xfId="2729"/>
    <cellStyle name="Calculation 2 3 2 11 6 7" xfId="2730"/>
    <cellStyle name="Calculation 2 3 2 11 7" xfId="2731"/>
    <cellStyle name="Calculation 2 3 2 11 7 2" xfId="2732"/>
    <cellStyle name="Calculation 2 3 2 11 7 3" xfId="2733"/>
    <cellStyle name="Calculation 2 3 2 11 7 4" xfId="2734"/>
    <cellStyle name="Calculation 2 3 2 11 7 5" xfId="2735"/>
    <cellStyle name="Calculation 2 3 2 11 7 6" xfId="2736"/>
    <cellStyle name="Calculation 2 3 2 11 8" xfId="2737"/>
    <cellStyle name="Calculation 2 3 2 11 9" xfId="2738"/>
    <cellStyle name="Calculation 2 3 2 12" xfId="2739"/>
    <cellStyle name="Calculation 2 3 2 12 2" xfId="2740"/>
    <cellStyle name="Calculation 2 3 2 12 3" xfId="2741"/>
    <cellStyle name="Calculation 2 3 2 12 4" xfId="2742"/>
    <cellStyle name="Calculation 2 3 2 12 5" xfId="2743"/>
    <cellStyle name="Calculation 2 3 2 12 6" xfId="2744"/>
    <cellStyle name="Calculation 2 3 2 12 7" xfId="2745"/>
    <cellStyle name="Calculation 2 3 2 13" xfId="2746"/>
    <cellStyle name="Calculation 2 3 2 13 2" xfId="2747"/>
    <cellStyle name="Calculation 2 3 2 13 3" xfId="2748"/>
    <cellStyle name="Calculation 2 3 2 13 4" xfId="2749"/>
    <cellStyle name="Calculation 2 3 2 13 5" xfId="2750"/>
    <cellStyle name="Calculation 2 3 2 13 6" xfId="2751"/>
    <cellStyle name="Calculation 2 3 2 13 7" xfId="2752"/>
    <cellStyle name="Calculation 2 3 2 14" xfId="2753"/>
    <cellStyle name="Calculation 2 3 2 14 2" xfId="2754"/>
    <cellStyle name="Calculation 2 3 2 14 3" xfId="2755"/>
    <cellStyle name="Calculation 2 3 2 14 4" xfId="2756"/>
    <cellStyle name="Calculation 2 3 2 14 5" xfId="2757"/>
    <cellStyle name="Calculation 2 3 2 14 6" xfId="2758"/>
    <cellStyle name="Calculation 2 3 2 14 7" xfId="2759"/>
    <cellStyle name="Calculation 2 3 2 15" xfId="2760"/>
    <cellStyle name="Calculation 2 3 2 15 2" xfId="2761"/>
    <cellStyle name="Calculation 2 3 2 15 3" xfId="2762"/>
    <cellStyle name="Calculation 2 3 2 15 4" xfId="2763"/>
    <cellStyle name="Calculation 2 3 2 15 5" xfId="2764"/>
    <cellStyle name="Calculation 2 3 2 15 6" xfId="2765"/>
    <cellStyle name="Calculation 2 3 2 15 7" xfId="2766"/>
    <cellStyle name="Calculation 2 3 2 16" xfId="2767"/>
    <cellStyle name="Calculation 2 3 2 16 2" xfId="2768"/>
    <cellStyle name="Calculation 2 3 2 16 3" xfId="2769"/>
    <cellStyle name="Calculation 2 3 2 16 4" xfId="2770"/>
    <cellStyle name="Calculation 2 3 2 16 5" xfId="2771"/>
    <cellStyle name="Calculation 2 3 2 16 6" xfId="2772"/>
    <cellStyle name="Calculation 2 3 2 16 7" xfId="2773"/>
    <cellStyle name="Calculation 2 3 2 17" xfId="2774"/>
    <cellStyle name="Calculation 2 3 2 18" xfId="2775"/>
    <cellStyle name="Calculation 2 3 2 19" xfId="2776"/>
    <cellStyle name="Calculation 2 3 2 2" xfId="2777"/>
    <cellStyle name="Calculation 2 3 2 2 10" xfId="2778"/>
    <cellStyle name="Calculation 2 3 2 2 11" xfId="2779"/>
    <cellStyle name="Calculation 2 3 2 2 12" xfId="2780"/>
    <cellStyle name="Calculation 2 3 2 2 2" xfId="2781"/>
    <cellStyle name="Calculation 2 3 2 2 2 2" xfId="2782"/>
    <cellStyle name="Calculation 2 3 2 2 2 3" xfId="2783"/>
    <cellStyle name="Calculation 2 3 2 2 2 4" xfId="2784"/>
    <cellStyle name="Calculation 2 3 2 2 2 5" xfId="2785"/>
    <cellStyle name="Calculation 2 3 2 2 2 6" xfId="2786"/>
    <cellStyle name="Calculation 2 3 2 2 2 7" xfId="2787"/>
    <cellStyle name="Calculation 2 3 2 2 3" xfId="2788"/>
    <cellStyle name="Calculation 2 3 2 2 3 2" xfId="2789"/>
    <cellStyle name="Calculation 2 3 2 2 3 3" xfId="2790"/>
    <cellStyle name="Calculation 2 3 2 2 3 4" xfId="2791"/>
    <cellStyle name="Calculation 2 3 2 2 3 5" xfId="2792"/>
    <cellStyle name="Calculation 2 3 2 2 3 6" xfId="2793"/>
    <cellStyle name="Calculation 2 3 2 2 3 7" xfId="2794"/>
    <cellStyle name="Calculation 2 3 2 2 4" xfId="2795"/>
    <cellStyle name="Calculation 2 3 2 2 4 2" xfId="2796"/>
    <cellStyle name="Calculation 2 3 2 2 4 3" xfId="2797"/>
    <cellStyle name="Calculation 2 3 2 2 4 4" xfId="2798"/>
    <cellStyle name="Calculation 2 3 2 2 4 5" xfId="2799"/>
    <cellStyle name="Calculation 2 3 2 2 4 6" xfId="2800"/>
    <cellStyle name="Calculation 2 3 2 2 4 7" xfId="2801"/>
    <cellStyle name="Calculation 2 3 2 2 5" xfId="2802"/>
    <cellStyle name="Calculation 2 3 2 2 5 2" xfId="2803"/>
    <cellStyle name="Calculation 2 3 2 2 5 3" xfId="2804"/>
    <cellStyle name="Calculation 2 3 2 2 5 4" xfId="2805"/>
    <cellStyle name="Calculation 2 3 2 2 5 5" xfId="2806"/>
    <cellStyle name="Calculation 2 3 2 2 5 6" xfId="2807"/>
    <cellStyle name="Calculation 2 3 2 2 5 7" xfId="2808"/>
    <cellStyle name="Calculation 2 3 2 2 6" xfId="2809"/>
    <cellStyle name="Calculation 2 3 2 2 6 2" xfId="2810"/>
    <cellStyle name="Calculation 2 3 2 2 6 3" xfId="2811"/>
    <cellStyle name="Calculation 2 3 2 2 6 4" xfId="2812"/>
    <cellStyle name="Calculation 2 3 2 2 6 5" xfId="2813"/>
    <cellStyle name="Calculation 2 3 2 2 6 6" xfId="2814"/>
    <cellStyle name="Calculation 2 3 2 2 6 7" xfId="2815"/>
    <cellStyle name="Calculation 2 3 2 2 7" xfId="2816"/>
    <cellStyle name="Calculation 2 3 2 2 8" xfId="2817"/>
    <cellStyle name="Calculation 2 3 2 2 9" xfId="2818"/>
    <cellStyle name="Calculation 2 3 2 20" xfId="2819"/>
    <cellStyle name="Calculation 2 3 2 21" xfId="2820"/>
    <cellStyle name="Calculation 2 3 2 3" xfId="2821"/>
    <cellStyle name="Calculation 2 3 2 3 10" xfId="2822"/>
    <cellStyle name="Calculation 2 3 2 3 11" xfId="2823"/>
    <cellStyle name="Calculation 2 3 2 3 12" xfId="2824"/>
    <cellStyle name="Calculation 2 3 2 3 2" xfId="2825"/>
    <cellStyle name="Calculation 2 3 2 3 2 2" xfId="2826"/>
    <cellStyle name="Calculation 2 3 2 3 2 3" xfId="2827"/>
    <cellStyle name="Calculation 2 3 2 3 2 4" xfId="2828"/>
    <cellStyle name="Calculation 2 3 2 3 2 5" xfId="2829"/>
    <cellStyle name="Calculation 2 3 2 3 2 6" xfId="2830"/>
    <cellStyle name="Calculation 2 3 2 3 2 7" xfId="2831"/>
    <cellStyle name="Calculation 2 3 2 3 3" xfId="2832"/>
    <cellStyle name="Calculation 2 3 2 3 3 2" xfId="2833"/>
    <cellStyle name="Calculation 2 3 2 3 3 3" xfId="2834"/>
    <cellStyle name="Calculation 2 3 2 3 3 4" xfId="2835"/>
    <cellStyle name="Calculation 2 3 2 3 3 5" xfId="2836"/>
    <cellStyle name="Calculation 2 3 2 3 3 6" xfId="2837"/>
    <cellStyle name="Calculation 2 3 2 3 3 7" xfId="2838"/>
    <cellStyle name="Calculation 2 3 2 3 4" xfId="2839"/>
    <cellStyle name="Calculation 2 3 2 3 4 2" xfId="2840"/>
    <cellStyle name="Calculation 2 3 2 3 4 3" xfId="2841"/>
    <cellStyle name="Calculation 2 3 2 3 4 4" xfId="2842"/>
    <cellStyle name="Calculation 2 3 2 3 4 5" xfId="2843"/>
    <cellStyle name="Calculation 2 3 2 3 4 6" xfId="2844"/>
    <cellStyle name="Calculation 2 3 2 3 4 7" xfId="2845"/>
    <cellStyle name="Calculation 2 3 2 3 5" xfId="2846"/>
    <cellStyle name="Calculation 2 3 2 3 5 2" xfId="2847"/>
    <cellStyle name="Calculation 2 3 2 3 5 3" xfId="2848"/>
    <cellStyle name="Calculation 2 3 2 3 5 4" xfId="2849"/>
    <cellStyle name="Calculation 2 3 2 3 5 5" xfId="2850"/>
    <cellStyle name="Calculation 2 3 2 3 5 6" xfId="2851"/>
    <cellStyle name="Calculation 2 3 2 3 5 7" xfId="2852"/>
    <cellStyle name="Calculation 2 3 2 3 6" xfId="2853"/>
    <cellStyle name="Calculation 2 3 2 3 6 2" xfId="2854"/>
    <cellStyle name="Calculation 2 3 2 3 6 3" xfId="2855"/>
    <cellStyle name="Calculation 2 3 2 3 6 4" xfId="2856"/>
    <cellStyle name="Calculation 2 3 2 3 6 5" xfId="2857"/>
    <cellStyle name="Calculation 2 3 2 3 6 6" xfId="2858"/>
    <cellStyle name="Calculation 2 3 2 3 6 7" xfId="2859"/>
    <cellStyle name="Calculation 2 3 2 3 7" xfId="2860"/>
    <cellStyle name="Calculation 2 3 2 3 8" xfId="2861"/>
    <cellStyle name="Calculation 2 3 2 3 9" xfId="2862"/>
    <cellStyle name="Calculation 2 3 2 4" xfId="2863"/>
    <cellStyle name="Calculation 2 3 2 4 10" xfId="2864"/>
    <cellStyle name="Calculation 2 3 2 4 11" xfId="2865"/>
    <cellStyle name="Calculation 2 3 2 4 12" xfId="2866"/>
    <cellStyle name="Calculation 2 3 2 4 2" xfId="2867"/>
    <cellStyle name="Calculation 2 3 2 4 2 2" xfId="2868"/>
    <cellStyle name="Calculation 2 3 2 4 2 3" xfId="2869"/>
    <cellStyle name="Calculation 2 3 2 4 2 4" xfId="2870"/>
    <cellStyle name="Calculation 2 3 2 4 2 5" xfId="2871"/>
    <cellStyle name="Calculation 2 3 2 4 2 6" xfId="2872"/>
    <cellStyle name="Calculation 2 3 2 4 2 7" xfId="2873"/>
    <cellStyle name="Calculation 2 3 2 4 3" xfId="2874"/>
    <cellStyle name="Calculation 2 3 2 4 3 2" xfId="2875"/>
    <cellStyle name="Calculation 2 3 2 4 3 3" xfId="2876"/>
    <cellStyle name="Calculation 2 3 2 4 3 4" xfId="2877"/>
    <cellStyle name="Calculation 2 3 2 4 3 5" xfId="2878"/>
    <cellStyle name="Calculation 2 3 2 4 3 6" xfId="2879"/>
    <cellStyle name="Calculation 2 3 2 4 3 7" xfId="2880"/>
    <cellStyle name="Calculation 2 3 2 4 4" xfId="2881"/>
    <cellStyle name="Calculation 2 3 2 4 4 2" xfId="2882"/>
    <cellStyle name="Calculation 2 3 2 4 4 3" xfId="2883"/>
    <cellStyle name="Calculation 2 3 2 4 4 4" xfId="2884"/>
    <cellStyle name="Calculation 2 3 2 4 4 5" xfId="2885"/>
    <cellStyle name="Calculation 2 3 2 4 4 6" xfId="2886"/>
    <cellStyle name="Calculation 2 3 2 4 4 7" xfId="2887"/>
    <cellStyle name="Calculation 2 3 2 4 5" xfId="2888"/>
    <cellStyle name="Calculation 2 3 2 4 5 2" xfId="2889"/>
    <cellStyle name="Calculation 2 3 2 4 5 3" xfId="2890"/>
    <cellStyle name="Calculation 2 3 2 4 5 4" xfId="2891"/>
    <cellStyle name="Calculation 2 3 2 4 5 5" xfId="2892"/>
    <cellStyle name="Calculation 2 3 2 4 5 6" xfId="2893"/>
    <cellStyle name="Calculation 2 3 2 4 5 7" xfId="2894"/>
    <cellStyle name="Calculation 2 3 2 4 6" xfId="2895"/>
    <cellStyle name="Calculation 2 3 2 4 6 2" xfId="2896"/>
    <cellStyle name="Calculation 2 3 2 4 6 3" xfId="2897"/>
    <cellStyle name="Calculation 2 3 2 4 6 4" xfId="2898"/>
    <cellStyle name="Calculation 2 3 2 4 6 5" xfId="2899"/>
    <cellStyle name="Calculation 2 3 2 4 6 6" xfId="2900"/>
    <cellStyle name="Calculation 2 3 2 4 6 7" xfId="2901"/>
    <cellStyle name="Calculation 2 3 2 4 7" xfId="2902"/>
    <cellStyle name="Calculation 2 3 2 4 7 2" xfId="2903"/>
    <cellStyle name="Calculation 2 3 2 4 7 3" xfId="2904"/>
    <cellStyle name="Calculation 2 3 2 4 7 4" xfId="2905"/>
    <cellStyle name="Calculation 2 3 2 4 7 5" xfId="2906"/>
    <cellStyle name="Calculation 2 3 2 4 7 6" xfId="2907"/>
    <cellStyle name="Calculation 2 3 2 4 8" xfId="2908"/>
    <cellStyle name="Calculation 2 3 2 4 9" xfId="2909"/>
    <cellStyle name="Calculation 2 3 2 5" xfId="2910"/>
    <cellStyle name="Calculation 2 3 2 5 10" xfId="2911"/>
    <cellStyle name="Calculation 2 3 2 5 11" xfId="2912"/>
    <cellStyle name="Calculation 2 3 2 5 12" xfId="2913"/>
    <cellStyle name="Calculation 2 3 2 5 2" xfId="2914"/>
    <cellStyle name="Calculation 2 3 2 5 2 2" xfId="2915"/>
    <cellStyle name="Calculation 2 3 2 5 2 3" xfId="2916"/>
    <cellStyle name="Calculation 2 3 2 5 2 4" xfId="2917"/>
    <cellStyle name="Calculation 2 3 2 5 2 5" xfId="2918"/>
    <cellStyle name="Calculation 2 3 2 5 2 6" xfId="2919"/>
    <cellStyle name="Calculation 2 3 2 5 2 7" xfId="2920"/>
    <cellStyle name="Calculation 2 3 2 5 3" xfId="2921"/>
    <cellStyle name="Calculation 2 3 2 5 3 2" xfId="2922"/>
    <cellStyle name="Calculation 2 3 2 5 3 3" xfId="2923"/>
    <cellStyle name="Calculation 2 3 2 5 3 4" xfId="2924"/>
    <cellStyle name="Calculation 2 3 2 5 3 5" xfId="2925"/>
    <cellStyle name="Calculation 2 3 2 5 3 6" xfId="2926"/>
    <cellStyle name="Calculation 2 3 2 5 3 7" xfId="2927"/>
    <cellStyle name="Calculation 2 3 2 5 4" xfId="2928"/>
    <cellStyle name="Calculation 2 3 2 5 4 2" xfId="2929"/>
    <cellStyle name="Calculation 2 3 2 5 4 3" xfId="2930"/>
    <cellStyle name="Calculation 2 3 2 5 4 4" xfId="2931"/>
    <cellStyle name="Calculation 2 3 2 5 4 5" xfId="2932"/>
    <cellStyle name="Calculation 2 3 2 5 4 6" xfId="2933"/>
    <cellStyle name="Calculation 2 3 2 5 4 7" xfId="2934"/>
    <cellStyle name="Calculation 2 3 2 5 5" xfId="2935"/>
    <cellStyle name="Calculation 2 3 2 5 5 2" xfId="2936"/>
    <cellStyle name="Calculation 2 3 2 5 5 3" xfId="2937"/>
    <cellStyle name="Calculation 2 3 2 5 5 4" xfId="2938"/>
    <cellStyle name="Calculation 2 3 2 5 5 5" xfId="2939"/>
    <cellStyle name="Calculation 2 3 2 5 5 6" xfId="2940"/>
    <cellStyle name="Calculation 2 3 2 5 5 7" xfId="2941"/>
    <cellStyle name="Calculation 2 3 2 5 6" xfId="2942"/>
    <cellStyle name="Calculation 2 3 2 5 6 2" xfId="2943"/>
    <cellStyle name="Calculation 2 3 2 5 6 3" xfId="2944"/>
    <cellStyle name="Calculation 2 3 2 5 6 4" xfId="2945"/>
    <cellStyle name="Calculation 2 3 2 5 6 5" xfId="2946"/>
    <cellStyle name="Calculation 2 3 2 5 6 6" xfId="2947"/>
    <cellStyle name="Calculation 2 3 2 5 6 7" xfId="2948"/>
    <cellStyle name="Calculation 2 3 2 5 7" xfId="2949"/>
    <cellStyle name="Calculation 2 3 2 5 7 2" xfId="2950"/>
    <cellStyle name="Calculation 2 3 2 5 7 3" xfId="2951"/>
    <cellStyle name="Calculation 2 3 2 5 7 4" xfId="2952"/>
    <cellStyle name="Calculation 2 3 2 5 7 5" xfId="2953"/>
    <cellStyle name="Calculation 2 3 2 5 7 6" xfId="2954"/>
    <cellStyle name="Calculation 2 3 2 5 8" xfId="2955"/>
    <cellStyle name="Calculation 2 3 2 5 9" xfId="2956"/>
    <cellStyle name="Calculation 2 3 2 6" xfId="2957"/>
    <cellStyle name="Calculation 2 3 2 6 10" xfId="2958"/>
    <cellStyle name="Calculation 2 3 2 6 11" xfId="2959"/>
    <cellStyle name="Calculation 2 3 2 6 12" xfId="2960"/>
    <cellStyle name="Calculation 2 3 2 6 2" xfId="2961"/>
    <cellStyle name="Calculation 2 3 2 6 2 2" xfId="2962"/>
    <cellStyle name="Calculation 2 3 2 6 2 3" xfId="2963"/>
    <cellStyle name="Calculation 2 3 2 6 2 4" xfId="2964"/>
    <cellStyle name="Calculation 2 3 2 6 2 5" xfId="2965"/>
    <cellStyle name="Calculation 2 3 2 6 2 6" xfId="2966"/>
    <cellStyle name="Calculation 2 3 2 6 2 7" xfId="2967"/>
    <cellStyle name="Calculation 2 3 2 6 3" xfId="2968"/>
    <cellStyle name="Calculation 2 3 2 6 3 2" xfId="2969"/>
    <cellStyle name="Calculation 2 3 2 6 3 3" xfId="2970"/>
    <cellStyle name="Calculation 2 3 2 6 3 4" xfId="2971"/>
    <cellStyle name="Calculation 2 3 2 6 3 5" xfId="2972"/>
    <cellStyle name="Calculation 2 3 2 6 3 6" xfId="2973"/>
    <cellStyle name="Calculation 2 3 2 6 3 7" xfId="2974"/>
    <cellStyle name="Calculation 2 3 2 6 4" xfId="2975"/>
    <cellStyle name="Calculation 2 3 2 6 4 2" xfId="2976"/>
    <cellStyle name="Calculation 2 3 2 6 4 3" xfId="2977"/>
    <cellStyle name="Calculation 2 3 2 6 4 4" xfId="2978"/>
    <cellStyle name="Calculation 2 3 2 6 4 5" xfId="2979"/>
    <cellStyle name="Calculation 2 3 2 6 4 6" xfId="2980"/>
    <cellStyle name="Calculation 2 3 2 6 4 7" xfId="2981"/>
    <cellStyle name="Calculation 2 3 2 6 5" xfId="2982"/>
    <cellStyle name="Calculation 2 3 2 6 5 2" xfId="2983"/>
    <cellStyle name="Calculation 2 3 2 6 5 3" xfId="2984"/>
    <cellStyle name="Calculation 2 3 2 6 5 4" xfId="2985"/>
    <cellStyle name="Calculation 2 3 2 6 5 5" xfId="2986"/>
    <cellStyle name="Calculation 2 3 2 6 5 6" xfId="2987"/>
    <cellStyle name="Calculation 2 3 2 6 5 7" xfId="2988"/>
    <cellStyle name="Calculation 2 3 2 6 6" xfId="2989"/>
    <cellStyle name="Calculation 2 3 2 6 6 2" xfId="2990"/>
    <cellStyle name="Calculation 2 3 2 6 6 3" xfId="2991"/>
    <cellStyle name="Calculation 2 3 2 6 6 4" xfId="2992"/>
    <cellStyle name="Calculation 2 3 2 6 6 5" xfId="2993"/>
    <cellStyle name="Calculation 2 3 2 6 6 6" xfId="2994"/>
    <cellStyle name="Calculation 2 3 2 6 6 7" xfId="2995"/>
    <cellStyle name="Calculation 2 3 2 6 7" xfId="2996"/>
    <cellStyle name="Calculation 2 3 2 6 7 2" xfId="2997"/>
    <cellStyle name="Calculation 2 3 2 6 7 3" xfId="2998"/>
    <cellStyle name="Calculation 2 3 2 6 7 4" xfId="2999"/>
    <cellStyle name="Calculation 2 3 2 6 7 5" xfId="3000"/>
    <cellStyle name="Calculation 2 3 2 6 7 6" xfId="3001"/>
    <cellStyle name="Calculation 2 3 2 6 8" xfId="3002"/>
    <cellStyle name="Calculation 2 3 2 6 9" xfId="3003"/>
    <cellStyle name="Calculation 2 3 2 7" xfId="3004"/>
    <cellStyle name="Calculation 2 3 2 7 10" xfId="3005"/>
    <cellStyle name="Calculation 2 3 2 7 11" xfId="3006"/>
    <cellStyle name="Calculation 2 3 2 7 12" xfId="3007"/>
    <cellStyle name="Calculation 2 3 2 7 2" xfId="3008"/>
    <cellStyle name="Calculation 2 3 2 7 2 2" xfId="3009"/>
    <cellStyle name="Calculation 2 3 2 7 2 3" xfId="3010"/>
    <cellStyle name="Calculation 2 3 2 7 2 4" xfId="3011"/>
    <cellStyle name="Calculation 2 3 2 7 2 5" xfId="3012"/>
    <cellStyle name="Calculation 2 3 2 7 2 6" xfId="3013"/>
    <cellStyle name="Calculation 2 3 2 7 2 7" xfId="3014"/>
    <cellStyle name="Calculation 2 3 2 7 3" xfId="3015"/>
    <cellStyle name="Calculation 2 3 2 7 3 2" xfId="3016"/>
    <cellStyle name="Calculation 2 3 2 7 3 3" xfId="3017"/>
    <cellStyle name="Calculation 2 3 2 7 3 4" xfId="3018"/>
    <cellStyle name="Calculation 2 3 2 7 3 5" xfId="3019"/>
    <cellStyle name="Calculation 2 3 2 7 3 6" xfId="3020"/>
    <cellStyle name="Calculation 2 3 2 7 3 7" xfId="3021"/>
    <cellStyle name="Calculation 2 3 2 7 4" xfId="3022"/>
    <cellStyle name="Calculation 2 3 2 7 4 2" xfId="3023"/>
    <cellStyle name="Calculation 2 3 2 7 4 3" xfId="3024"/>
    <cellStyle name="Calculation 2 3 2 7 4 4" xfId="3025"/>
    <cellStyle name="Calculation 2 3 2 7 4 5" xfId="3026"/>
    <cellStyle name="Calculation 2 3 2 7 4 6" xfId="3027"/>
    <cellStyle name="Calculation 2 3 2 7 4 7" xfId="3028"/>
    <cellStyle name="Calculation 2 3 2 7 5" xfId="3029"/>
    <cellStyle name="Calculation 2 3 2 7 5 2" xfId="3030"/>
    <cellStyle name="Calculation 2 3 2 7 5 3" xfId="3031"/>
    <cellStyle name="Calculation 2 3 2 7 5 4" xfId="3032"/>
    <cellStyle name="Calculation 2 3 2 7 5 5" xfId="3033"/>
    <cellStyle name="Calculation 2 3 2 7 5 6" xfId="3034"/>
    <cellStyle name="Calculation 2 3 2 7 5 7" xfId="3035"/>
    <cellStyle name="Calculation 2 3 2 7 6" xfId="3036"/>
    <cellStyle name="Calculation 2 3 2 7 6 2" xfId="3037"/>
    <cellStyle name="Calculation 2 3 2 7 6 3" xfId="3038"/>
    <cellStyle name="Calculation 2 3 2 7 6 4" xfId="3039"/>
    <cellStyle name="Calculation 2 3 2 7 6 5" xfId="3040"/>
    <cellStyle name="Calculation 2 3 2 7 6 6" xfId="3041"/>
    <cellStyle name="Calculation 2 3 2 7 6 7" xfId="3042"/>
    <cellStyle name="Calculation 2 3 2 7 7" xfId="3043"/>
    <cellStyle name="Calculation 2 3 2 7 7 2" xfId="3044"/>
    <cellStyle name="Calculation 2 3 2 7 7 3" xfId="3045"/>
    <cellStyle name="Calculation 2 3 2 7 7 4" xfId="3046"/>
    <cellStyle name="Calculation 2 3 2 7 7 5" xfId="3047"/>
    <cellStyle name="Calculation 2 3 2 7 7 6" xfId="3048"/>
    <cellStyle name="Calculation 2 3 2 7 8" xfId="3049"/>
    <cellStyle name="Calculation 2 3 2 7 9" xfId="3050"/>
    <cellStyle name="Calculation 2 3 2 8" xfId="3051"/>
    <cellStyle name="Calculation 2 3 2 8 10" xfId="3052"/>
    <cellStyle name="Calculation 2 3 2 8 11" xfId="3053"/>
    <cellStyle name="Calculation 2 3 2 8 12" xfId="3054"/>
    <cellStyle name="Calculation 2 3 2 8 2" xfId="3055"/>
    <cellStyle name="Calculation 2 3 2 8 2 2" xfId="3056"/>
    <cellStyle name="Calculation 2 3 2 8 2 3" xfId="3057"/>
    <cellStyle name="Calculation 2 3 2 8 2 4" xfId="3058"/>
    <cellStyle name="Calculation 2 3 2 8 2 5" xfId="3059"/>
    <cellStyle name="Calculation 2 3 2 8 2 6" xfId="3060"/>
    <cellStyle name="Calculation 2 3 2 8 2 7" xfId="3061"/>
    <cellStyle name="Calculation 2 3 2 8 3" xfId="3062"/>
    <cellStyle name="Calculation 2 3 2 8 3 2" xfId="3063"/>
    <cellStyle name="Calculation 2 3 2 8 3 3" xfId="3064"/>
    <cellStyle name="Calculation 2 3 2 8 3 4" xfId="3065"/>
    <cellStyle name="Calculation 2 3 2 8 3 5" xfId="3066"/>
    <cellStyle name="Calculation 2 3 2 8 3 6" xfId="3067"/>
    <cellStyle name="Calculation 2 3 2 8 3 7" xfId="3068"/>
    <cellStyle name="Calculation 2 3 2 8 4" xfId="3069"/>
    <cellStyle name="Calculation 2 3 2 8 4 2" xfId="3070"/>
    <cellStyle name="Calculation 2 3 2 8 4 3" xfId="3071"/>
    <cellStyle name="Calculation 2 3 2 8 4 4" xfId="3072"/>
    <cellStyle name="Calculation 2 3 2 8 4 5" xfId="3073"/>
    <cellStyle name="Calculation 2 3 2 8 4 6" xfId="3074"/>
    <cellStyle name="Calculation 2 3 2 8 4 7" xfId="3075"/>
    <cellStyle name="Calculation 2 3 2 8 5" xfId="3076"/>
    <cellStyle name="Calculation 2 3 2 8 5 2" xfId="3077"/>
    <cellStyle name="Calculation 2 3 2 8 5 3" xfId="3078"/>
    <cellStyle name="Calculation 2 3 2 8 5 4" xfId="3079"/>
    <cellStyle name="Calculation 2 3 2 8 5 5" xfId="3080"/>
    <cellStyle name="Calculation 2 3 2 8 5 6" xfId="3081"/>
    <cellStyle name="Calculation 2 3 2 8 5 7" xfId="3082"/>
    <cellStyle name="Calculation 2 3 2 8 6" xfId="3083"/>
    <cellStyle name="Calculation 2 3 2 8 6 2" xfId="3084"/>
    <cellStyle name="Calculation 2 3 2 8 6 3" xfId="3085"/>
    <cellStyle name="Calculation 2 3 2 8 6 4" xfId="3086"/>
    <cellStyle name="Calculation 2 3 2 8 6 5" xfId="3087"/>
    <cellStyle name="Calculation 2 3 2 8 6 6" xfId="3088"/>
    <cellStyle name="Calculation 2 3 2 8 6 7" xfId="3089"/>
    <cellStyle name="Calculation 2 3 2 8 7" xfId="3090"/>
    <cellStyle name="Calculation 2 3 2 8 7 2" xfId="3091"/>
    <cellStyle name="Calculation 2 3 2 8 7 3" xfId="3092"/>
    <cellStyle name="Calculation 2 3 2 8 7 4" xfId="3093"/>
    <cellStyle name="Calculation 2 3 2 8 7 5" xfId="3094"/>
    <cellStyle name="Calculation 2 3 2 8 7 6" xfId="3095"/>
    <cellStyle name="Calculation 2 3 2 8 8" xfId="3096"/>
    <cellStyle name="Calculation 2 3 2 8 9" xfId="3097"/>
    <cellStyle name="Calculation 2 3 2 9" xfId="3098"/>
    <cellStyle name="Calculation 2 3 2 9 10" xfId="3099"/>
    <cellStyle name="Calculation 2 3 2 9 11" xfId="3100"/>
    <cellStyle name="Calculation 2 3 2 9 12" xfId="3101"/>
    <cellStyle name="Calculation 2 3 2 9 2" xfId="3102"/>
    <cellStyle name="Calculation 2 3 2 9 2 2" xfId="3103"/>
    <cellStyle name="Calculation 2 3 2 9 2 3" xfId="3104"/>
    <cellStyle name="Calculation 2 3 2 9 2 4" xfId="3105"/>
    <cellStyle name="Calculation 2 3 2 9 2 5" xfId="3106"/>
    <cellStyle name="Calculation 2 3 2 9 2 6" xfId="3107"/>
    <cellStyle name="Calculation 2 3 2 9 2 7" xfId="3108"/>
    <cellStyle name="Calculation 2 3 2 9 3" xfId="3109"/>
    <cellStyle name="Calculation 2 3 2 9 3 2" xfId="3110"/>
    <cellStyle name="Calculation 2 3 2 9 3 3" xfId="3111"/>
    <cellStyle name="Calculation 2 3 2 9 3 4" xfId="3112"/>
    <cellStyle name="Calculation 2 3 2 9 3 5" xfId="3113"/>
    <cellStyle name="Calculation 2 3 2 9 3 6" xfId="3114"/>
    <cellStyle name="Calculation 2 3 2 9 3 7" xfId="3115"/>
    <cellStyle name="Calculation 2 3 2 9 4" xfId="3116"/>
    <cellStyle name="Calculation 2 3 2 9 4 2" xfId="3117"/>
    <cellStyle name="Calculation 2 3 2 9 4 3" xfId="3118"/>
    <cellStyle name="Calculation 2 3 2 9 4 4" xfId="3119"/>
    <cellStyle name="Calculation 2 3 2 9 4 5" xfId="3120"/>
    <cellStyle name="Calculation 2 3 2 9 4 6" xfId="3121"/>
    <cellStyle name="Calculation 2 3 2 9 4 7" xfId="3122"/>
    <cellStyle name="Calculation 2 3 2 9 5" xfId="3123"/>
    <cellStyle name="Calculation 2 3 2 9 5 2" xfId="3124"/>
    <cellStyle name="Calculation 2 3 2 9 5 3" xfId="3125"/>
    <cellStyle name="Calculation 2 3 2 9 5 4" xfId="3126"/>
    <cellStyle name="Calculation 2 3 2 9 5 5" xfId="3127"/>
    <cellStyle name="Calculation 2 3 2 9 5 6" xfId="3128"/>
    <cellStyle name="Calculation 2 3 2 9 5 7" xfId="3129"/>
    <cellStyle name="Calculation 2 3 2 9 6" xfId="3130"/>
    <cellStyle name="Calculation 2 3 2 9 6 2" xfId="3131"/>
    <cellStyle name="Calculation 2 3 2 9 6 3" xfId="3132"/>
    <cellStyle name="Calculation 2 3 2 9 6 4" xfId="3133"/>
    <cellStyle name="Calculation 2 3 2 9 6 5" xfId="3134"/>
    <cellStyle name="Calculation 2 3 2 9 6 6" xfId="3135"/>
    <cellStyle name="Calculation 2 3 2 9 6 7" xfId="3136"/>
    <cellStyle name="Calculation 2 3 2 9 7" xfId="3137"/>
    <cellStyle name="Calculation 2 3 2 9 7 2" xfId="3138"/>
    <cellStyle name="Calculation 2 3 2 9 7 3" xfId="3139"/>
    <cellStyle name="Calculation 2 3 2 9 7 4" xfId="3140"/>
    <cellStyle name="Calculation 2 3 2 9 7 5" xfId="3141"/>
    <cellStyle name="Calculation 2 3 2 9 7 6" xfId="3142"/>
    <cellStyle name="Calculation 2 3 2 9 8" xfId="3143"/>
    <cellStyle name="Calculation 2 3 2 9 9" xfId="3144"/>
    <cellStyle name="Calculation 2 3 20" xfId="3145"/>
    <cellStyle name="Calculation 2 3 21" xfId="3146"/>
    <cellStyle name="Calculation 2 3 22" xfId="3147"/>
    <cellStyle name="Calculation 2 3 23" xfId="3148"/>
    <cellStyle name="Calculation 2 3 3" xfId="3149"/>
    <cellStyle name="Calculation 2 3 3 10" xfId="3150"/>
    <cellStyle name="Calculation 2 3 3 11" xfId="3151"/>
    <cellStyle name="Calculation 2 3 3 12" xfId="3152"/>
    <cellStyle name="Calculation 2 3 3 2" xfId="3153"/>
    <cellStyle name="Calculation 2 3 3 2 2" xfId="3154"/>
    <cellStyle name="Calculation 2 3 3 2 3" xfId="3155"/>
    <cellStyle name="Calculation 2 3 3 2 4" xfId="3156"/>
    <cellStyle name="Calculation 2 3 3 2 5" xfId="3157"/>
    <cellStyle name="Calculation 2 3 3 2 6" xfId="3158"/>
    <cellStyle name="Calculation 2 3 3 2 7" xfId="3159"/>
    <cellStyle name="Calculation 2 3 3 3" xfId="3160"/>
    <cellStyle name="Calculation 2 3 3 3 2" xfId="3161"/>
    <cellStyle name="Calculation 2 3 3 3 3" xfId="3162"/>
    <cellStyle name="Calculation 2 3 3 3 4" xfId="3163"/>
    <cellStyle name="Calculation 2 3 3 3 5" xfId="3164"/>
    <cellStyle name="Calculation 2 3 3 3 6" xfId="3165"/>
    <cellStyle name="Calculation 2 3 3 3 7" xfId="3166"/>
    <cellStyle name="Calculation 2 3 3 4" xfId="3167"/>
    <cellStyle name="Calculation 2 3 3 4 2" xfId="3168"/>
    <cellStyle name="Calculation 2 3 3 4 3" xfId="3169"/>
    <cellStyle name="Calculation 2 3 3 4 4" xfId="3170"/>
    <cellStyle name="Calculation 2 3 3 4 5" xfId="3171"/>
    <cellStyle name="Calculation 2 3 3 4 6" xfId="3172"/>
    <cellStyle name="Calculation 2 3 3 4 7" xfId="3173"/>
    <cellStyle name="Calculation 2 3 3 5" xfId="3174"/>
    <cellStyle name="Calculation 2 3 3 5 2" xfId="3175"/>
    <cellStyle name="Calculation 2 3 3 5 3" xfId="3176"/>
    <cellStyle name="Calculation 2 3 3 5 4" xfId="3177"/>
    <cellStyle name="Calculation 2 3 3 5 5" xfId="3178"/>
    <cellStyle name="Calculation 2 3 3 5 6" xfId="3179"/>
    <cellStyle name="Calculation 2 3 3 5 7" xfId="3180"/>
    <cellStyle name="Calculation 2 3 3 6" xfId="3181"/>
    <cellStyle name="Calculation 2 3 3 6 2" xfId="3182"/>
    <cellStyle name="Calculation 2 3 3 6 3" xfId="3183"/>
    <cellStyle name="Calculation 2 3 3 6 4" xfId="3184"/>
    <cellStyle name="Calculation 2 3 3 6 5" xfId="3185"/>
    <cellStyle name="Calculation 2 3 3 6 6" xfId="3186"/>
    <cellStyle name="Calculation 2 3 3 6 7" xfId="3187"/>
    <cellStyle name="Calculation 2 3 3 7" xfId="3188"/>
    <cellStyle name="Calculation 2 3 3 8" xfId="3189"/>
    <cellStyle name="Calculation 2 3 3 9" xfId="3190"/>
    <cellStyle name="Calculation 2 3 4" xfId="3191"/>
    <cellStyle name="Calculation 2 3 4 10" xfId="3192"/>
    <cellStyle name="Calculation 2 3 4 11" xfId="3193"/>
    <cellStyle name="Calculation 2 3 4 12" xfId="3194"/>
    <cellStyle name="Calculation 2 3 4 2" xfId="3195"/>
    <cellStyle name="Calculation 2 3 4 2 2" xfId="3196"/>
    <cellStyle name="Calculation 2 3 4 2 3" xfId="3197"/>
    <cellStyle name="Calculation 2 3 4 2 4" xfId="3198"/>
    <cellStyle name="Calculation 2 3 4 2 5" xfId="3199"/>
    <cellStyle name="Calculation 2 3 4 2 6" xfId="3200"/>
    <cellStyle name="Calculation 2 3 4 2 7" xfId="3201"/>
    <cellStyle name="Calculation 2 3 4 3" xfId="3202"/>
    <cellStyle name="Calculation 2 3 4 3 2" xfId="3203"/>
    <cellStyle name="Calculation 2 3 4 3 3" xfId="3204"/>
    <cellStyle name="Calculation 2 3 4 3 4" xfId="3205"/>
    <cellStyle name="Calculation 2 3 4 3 5" xfId="3206"/>
    <cellStyle name="Calculation 2 3 4 3 6" xfId="3207"/>
    <cellStyle name="Calculation 2 3 4 3 7" xfId="3208"/>
    <cellStyle name="Calculation 2 3 4 4" xfId="3209"/>
    <cellStyle name="Calculation 2 3 4 4 2" xfId="3210"/>
    <cellStyle name="Calculation 2 3 4 4 3" xfId="3211"/>
    <cellStyle name="Calculation 2 3 4 4 4" xfId="3212"/>
    <cellStyle name="Calculation 2 3 4 4 5" xfId="3213"/>
    <cellStyle name="Calculation 2 3 4 4 6" xfId="3214"/>
    <cellStyle name="Calculation 2 3 4 4 7" xfId="3215"/>
    <cellStyle name="Calculation 2 3 4 5" xfId="3216"/>
    <cellStyle name="Calculation 2 3 4 5 2" xfId="3217"/>
    <cellStyle name="Calculation 2 3 4 5 3" xfId="3218"/>
    <cellStyle name="Calculation 2 3 4 5 4" xfId="3219"/>
    <cellStyle name="Calculation 2 3 4 5 5" xfId="3220"/>
    <cellStyle name="Calculation 2 3 4 5 6" xfId="3221"/>
    <cellStyle name="Calculation 2 3 4 5 7" xfId="3222"/>
    <cellStyle name="Calculation 2 3 4 6" xfId="3223"/>
    <cellStyle name="Calculation 2 3 4 6 2" xfId="3224"/>
    <cellStyle name="Calculation 2 3 4 6 3" xfId="3225"/>
    <cellStyle name="Calculation 2 3 4 6 4" xfId="3226"/>
    <cellStyle name="Calculation 2 3 4 6 5" xfId="3227"/>
    <cellStyle name="Calculation 2 3 4 6 6" xfId="3228"/>
    <cellStyle name="Calculation 2 3 4 6 7" xfId="3229"/>
    <cellStyle name="Calculation 2 3 4 7" xfId="3230"/>
    <cellStyle name="Calculation 2 3 4 8" xfId="3231"/>
    <cellStyle name="Calculation 2 3 4 9" xfId="3232"/>
    <cellStyle name="Calculation 2 3 5" xfId="3233"/>
    <cellStyle name="Calculation 2 3 5 10" xfId="3234"/>
    <cellStyle name="Calculation 2 3 5 11" xfId="3235"/>
    <cellStyle name="Calculation 2 3 5 12" xfId="3236"/>
    <cellStyle name="Calculation 2 3 5 2" xfId="3237"/>
    <cellStyle name="Calculation 2 3 5 2 2" xfId="3238"/>
    <cellStyle name="Calculation 2 3 5 2 3" xfId="3239"/>
    <cellStyle name="Calculation 2 3 5 2 4" xfId="3240"/>
    <cellStyle name="Calculation 2 3 5 2 5" xfId="3241"/>
    <cellStyle name="Calculation 2 3 5 2 6" xfId="3242"/>
    <cellStyle name="Calculation 2 3 5 2 7" xfId="3243"/>
    <cellStyle name="Calculation 2 3 5 3" xfId="3244"/>
    <cellStyle name="Calculation 2 3 5 3 2" xfId="3245"/>
    <cellStyle name="Calculation 2 3 5 3 3" xfId="3246"/>
    <cellStyle name="Calculation 2 3 5 3 4" xfId="3247"/>
    <cellStyle name="Calculation 2 3 5 3 5" xfId="3248"/>
    <cellStyle name="Calculation 2 3 5 3 6" xfId="3249"/>
    <cellStyle name="Calculation 2 3 5 3 7" xfId="3250"/>
    <cellStyle name="Calculation 2 3 5 4" xfId="3251"/>
    <cellStyle name="Calculation 2 3 5 4 2" xfId="3252"/>
    <cellStyle name="Calculation 2 3 5 4 3" xfId="3253"/>
    <cellStyle name="Calculation 2 3 5 4 4" xfId="3254"/>
    <cellStyle name="Calculation 2 3 5 4 5" xfId="3255"/>
    <cellStyle name="Calculation 2 3 5 4 6" xfId="3256"/>
    <cellStyle name="Calculation 2 3 5 4 7" xfId="3257"/>
    <cellStyle name="Calculation 2 3 5 5" xfId="3258"/>
    <cellStyle name="Calculation 2 3 5 5 2" xfId="3259"/>
    <cellStyle name="Calculation 2 3 5 5 3" xfId="3260"/>
    <cellStyle name="Calculation 2 3 5 5 4" xfId="3261"/>
    <cellStyle name="Calculation 2 3 5 5 5" xfId="3262"/>
    <cellStyle name="Calculation 2 3 5 5 6" xfId="3263"/>
    <cellStyle name="Calculation 2 3 5 5 7" xfId="3264"/>
    <cellStyle name="Calculation 2 3 5 6" xfId="3265"/>
    <cellStyle name="Calculation 2 3 5 6 2" xfId="3266"/>
    <cellStyle name="Calculation 2 3 5 6 3" xfId="3267"/>
    <cellStyle name="Calculation 2 3 5 6 4" xfId="3268"/>
    <cellStyle name="Calculation 2 3 5 6 5" xfId="3269"/>
    <cellStyle name="Calculation 2 3 5 6 6" xfId="3270"/>
    <cellStyle name="Calculation 2 3 5 6 7" xfId="3271"/>
    <cellStyle name="Calculation 2 3 5 7" xfId="3272"/>
    <cellStyle name="Calculation 2 3 5 7 2" xfId="3273"/>
    <cellStyle name="Calculation 2 3 5 7 3" xfId="3274"/>
    <cellStyle name="Calculation 2 3 5 7 4" xfId="3275"/>
    <cellStyle name="Calculation 2 3 5 7 5" xfId="3276"/>
    <cellStyle name="Calculation 2 3 5 7 6" xfId="3277"/>
    <cellStyle name="Calculation 2 3 5 8" xfId="3278"/>
    <cellStyle name="Calculation 2 3 5 9" xfId="3279"/>
    <cellStyle name="Calculation 2 3 6" xfId="3280"/>
    <cellStyle name="Calculation 2 3 6 10" xfId="3281"/>
    <cellStyle name="Calculation 2 3 6 11" xfId="3282"/>
    <cellStyle name="Calculation 2 3 6 12" xfId="3283"/>
    <cellStyle name="Calculation 2 3 6 2" xfId="3284"/>
    <cellStyle name="Calculation 2 3 6 2 2" xfId="3285"/>
    <cellStyle name="Calculation 2 3 6 2 3" xfId="3286"/>
    <cellStyle name="Calculation 2 3 6 2 4" xfId="3287"/>
    <cellStyle name="Calculation 2 3 6 2 5" xfId="3288"/>
    <cellStyle name="Calculation 2 3 6 2 6" xfId="3289"/>
    <cellStyle name="Calculation 2 3 6 2 7" xfId="3290"/>
    <cellStyle name="Calculation 2 3 6 3" xfId="3291"/>
    <cellStyle name="Calculation 2 3 6 3 2" xfId="3292"/>
    <cellStyle name="Calculation 2 3 6 3 3" xfId="3293"/>
    <cellStyle name="Calculation 2 3 6 3 4" xfId="3294"/>
    <cellStyle name="Calculation 2 3 6 3 5" xfId="3295"/>
    <cellStyle name="Calculation 2 3 6 3 6" xfId="3296"/>
    <cellStyle name="Calculation 2 3 6 3 7" xfId="3297"/>
    <cellStyle name="Calculation 2 3 6 4" xfId="3298"/>
    <cellStyle name="Calculation 2 3 6 4 2" xfId="3299"/>
    <cellStyle name="Calculation 2 3 6 4 3" xfId="3300"/>
    <cellStyle name="Calculation 2 3 6 4 4" xfId="3301"/>
    <cellStyle name="Calculation 2 3 6 4 5" xfId="3302"/>
    <cellStyle name="Calculation 2 3 6 4 6" xfId="3303"/>
    <cellStyle name="Calculation 2 3 6 4 7" xfId="3304"/>
    <cellStyle name="Calculation 2 3 6 5" xfId="3305"/>
    <cellStyle name="Calculation 2 3 6 5 2" xfId="3306"/>
    <cellStyle name="Calculation 2 3 6 5 3" xfId="3307"/>
    <cellStyle name="Calculation 2 3 6 5 4" xfId="3308"/>
    <cellStyle name="Calculation 2 3 6 5 5" xfId="3309"/>
    <cellStyle name="Calculation 2 3 6 5 6" xfId="3310"/>
    <cellStyle name="Calculation 2 3 6 5 7" xfId="3311"/>
    <cellStyle name="Calculation 2 3 6 6" xfId="3312"/>
    <cellStyle name="Calculation 2 3 6 6 2" xfId="3313"/>
    <cellStyle name="Calculation 2 3 6 6 3" xfId="3314"/>
    <cellStyle name="Calculation 2 3 6 6 4" xfId="3315"/>
    <cellStyle name="Calculation 2 3 6 6 5" xfId="3316"/>
    <cellStyle name="Calculation 2 3 6 6 6" xfId="3317"/>
    <cellStyle name="Calculation 2 3 6 6 7" xfId="3318"/>
    <cellStyle name="Calculation 2 3 6 7" xfId="3319"/>
    <cellStyle name="Calculation 2 3 6 7 2" xfId="3320"/>
    <cellStyle name="Calculation 2 3 6 7 3" xfId="3321"/>
    <cellStyle name="Calculation 2 3 6 7 4" xfId="3322"/>
    <cellStyle name="Calculation 2 3 6 7 5" xfId="3323"/>
    <cellStyle name="Calculation 2 3 6 7 6" xfId="3324"/>
    <cellStyle name="Calculation 2 3 6 8" xfId="3325"/>
    <cellStyle name="Calculation 2 3 6 9" xfId="3326"/>
    <cellStyle name="Calculation 2 3 7" xfId="3327"/>
    <cellStyle name="Calculation 2 3 7 10" xfId="3328"/>
    <cellStyle name="Calculation 2 3 7 11" xfId="3329"/>
    <cellStyle name="Calculation 2 3 7 12" xfId="3330"/>
    <cellStyle name="Calculation 2 3 7 2" xfId="3331"/>
    <cellStyle name="Calculation 2 3 7 2 2" xfId="3332"/>
    <cellStyle name="Calculation 2 3 7 2 3" xfId="3333"/>
    <cellStyle name="Calculation 2 3 7 2 4" xfId="3334"/>
    <cellStyle name="Calculation 2 3 7 2 5" xfId="3335"/>
    <cellStyle name="Calculation 2 3 7 2 6" xfId="3336"/>
    <cellStyle name="Calculation 2 3 7 2 7" xfId="3337"/>
    <cellStyle name="Calculation 2 3 7 3" xfId="3338"/>
    <cellStyle name="Calculation 2 3 7 3 2" xfId="3339"/>
    <cellStyle name="Calculation 2 3 7 3 3" xfId="3340"/>
    <cellStyle name="Calculation 2 3 7 3 4" xfId="3341"/>
    <cellStyle name="Calculation 2 3 7 3 5" xfId="3342"/>
    <cellStyle name="Calculation 2 3 7 3 6" xfId="3343"/>
    <cellStyle name="Calculation 2 3 7 3 7" xfId="3344"/>
    <cellStyle name="Calculation 2 3 7 4" xfId="3345"/>
    <cellStyle name="Calculation 2 3 7 4 2" xfId="3346"/>
    <cellStyle name="Calculation 2 3 7 4 3" xfId="3347"/>
    <cellStyle name="Calculation 2 3 7 4 4" xfId="3348"/>
    <cellStyle name="Calculation 2 3 7 4 5" xfId="3349"/>
    <cellStyle name="Calculation 2 3 7 4 6" xfId="3350"/>
    <cellStyle name="Calculation 2 3 7 4 7" xfId="3351"/>
    <cellStyle name="Calculation 2 3 7 5" xfId="3352"/>
    <cellStyle name="Calculation 2 3 7 5 2" xfId="3353"/>
    <cellStyle name="Calculation 2 3 7 5 3" xfId="3354"/>
    <cellStyle name="Calculation 2 3 7 5 4" xfId="3355"/>
    <cellStyle name="Calculation 2 3 7 5 5" xfId="3356"/>
    <cellStyle name="Calculation 2 3 7 5 6" xfId="3357"/>
    <cellStyle name="Calculation 2 3 7 5 7" xfId="3358"/>
    <cellStyle name="Calculation 2 3 7 6" xfId="3359"/>
    <cellStyle name="Calculation 2 3 7 6 2" xfId="3360"/>
    <cellStyle name="Calculation 2 3 7 6 3" xfId="3361"/>
    <cellStyle name="Calculation 2 3 7 6 4" xfId="3362"/>
    <cellStyle name="Calculation 2 3 7 6 5" xfId="3363"/>
    <cellStyle name="Calculation 2 3 7 6 6" xfId="3364"/>
    <cellStyle name="Calculation 2 3 7 6 7" xfId="3365"/>
    <cellStyle name="Calculation 2 3 7 7" xfId="3366"/>
    <cellStyle name="Calculation 2 3 7 7 2" xfId="3367"/>
    <cellStyle name="Calculation 2 3 7 7 3" xfId="3368"/>
    <cellStyle name="Calculation 2 3 7 7 4" xfId="3369"/>
    <cellStyle name="Calculation 2 3 7 7 5" xfId="3370"/>
    <cellStyle name="Calculation 2 3 7 7 6" xfId="3371"/>
    <cellStyle name="Calculation 2 3 7 8" xfId="3372"/>
    <cellStyle name="Calculation 2 3 7 9" xfId="3373"/>
    <cellStyle name="Calculation 2 3 8" xfId="3374"/>
    <cellStyle name="Calculation 2 3 8 10" xfId="3375"/>
    <cellStyle name="Calculation 2 3 8 11" xfId="3376"/>
    <cellStyle name="Calculation 2 3 8 12" xfId="3377"/>
    <cellStyle name="Calculation 2 3 8 2" xfId="3378"/>
    <cellStyle name="Calculation 2 3 8 2 2" xfId="3379"/>
    <cellStyle name="Calculation 2 3 8 2 3" xfId="3380"/>
    <cellStyle name="Calculation 2 3 8 2 4" xfId="3381"/>
    <cellStyle name="Calculation 2 3 8 2 5" xfId="3382"/>
    <cellStyle name="Calculation 2 3 8 2 6" xfId="3383"/>
    <cellStyle name="Calculation 2 3 8 2 7" xfId="3384"/>
    <cellStyle name="Calculation 2 3 8 3" xfId="3385"/>
    <cellStyle name="Calculation 2 3 8 3 2" xfId="3386"/>
    <cellStyle name="Calculation 2 3 8 3 3" xfId="3387"/>
    <cellStyle name="Calculation 2 3 8 3 4" xfId="3388"/>
    <cellStyle name="Calculation 2 3 8 3 5" xfId="3389"/>
    <cellStyle name="Calculation 2 3 8 3 6" xfId="3390"/>
    <cellStyle name="Calculation 2 3 8 3 7" xfId="3391"/>
    <cellStyle name="Calculation 2 3 8 4" xfId="3392"/>
    <cellStyle name="Calculation 2 3 8 4 2" xfId="3393"/>
    <cellStyle name="Calculation 2 3 8 4 3" xfId="3394"/>
    <cellStyle name="Calculation 2 3 8 4 4" xfId="3395"/>
    <cellStyle name="Calculation 2 3 8 4 5" xfId="3396"/>
    <cellStyle name="Calculation 2 3 8 4 6" xfId="3397"/>
    <cellStyle name="Calculation 2 3 8 4 7" xfId="3398"/>
    <cellStyle name="Calculation 2 3 8 5" xfId="3399"/>
    <cellStyle name="Calculation 2 3 8 5 2" xfId="3400"/>
    <cellStyle name="Calculation 2 3 8 5 3" xfId="3401"/>
    <cellStyle name="Calculation 2 3 8 5 4" xfId="3402"/>
    <cellStyle name="Calculation 2 3 8 5 5" xfId="3403"/>
    <cellStyle name="Calculation 2 3 8 5 6" xfId="3404"/>
    <cellStyle name="Calculation 2 3 8 5 7" xfId="3405"/>
    <cellStyle name="Calculation 2 3 8 6" xfId="3406"/>
    <cellStyle name="Calculation 2 3 8 6 2" xfId="3407"/>
    <cellStyle name="Calculation 2 3 8 6 3" xfId="3408"/>
    <cellStyle name="Calculation 2 3 8 6 4" xfId="3409"/>
    <cellStyle name="Calculation 2 3 8 6 5" xfId="3410"/>
    <cellStyle name="Calculation 2 3 8 6 6" xfId="3411"/>
    <cellStyle name="Calculation 2 3 8 6 7" xfId="3412"/>
    <cellStyle name="Calculation 2 3 8 7" xfId="3413"/>
    <cellStyle name="Calculation 2 3 8 7 2" xfId="3414"/>
    <cellStyle name="Calculation 2 3 8 7 3" xfId="3415"/>
    <cellStyle name="Calculation 2 3 8 7 4" xfId="3416"/>
    <cellStyle name="Calculation 2 3 8 7 5" xfId="3417"/>
    <cellStyle name="Calculation 2 3 8 7 6" xfId="3418"/>
    <cellStyle name="Calculation 2 3 8 8" xfId="3419"/>
    <cellStyle name="Calculation 2 3 8 9" xfId="3420"/>
    <cellStyle name="Calculation 2 3 9" xfId="3421"/>
    <cellStyle name="Calculation 2 3 9 10" xfId="3422"/>
    <cellStyle name="Calculation 2 3 9 11" xfId="3423"/>
    <cellStyle name="Calculation 2 3 9 12" xfId="3424"/>
    <cellStyle name="Calculation 2 3 9 2" xfId="3425"/>
    <cellStyle name="Calculation 2 3 9 2 2" xfId="3426"/>
    <cellStyle name="Calculation 2 3 9 2 3" xfId="3427"/>
    <cellStyle name="Calculation 2 3 9 2 4" xfId="3428"/>
    <cellStyle name="Calculation 2 3 9 2 5" xfId="3429"/>
    <cellStyle name="Calculation 2 3 9 2 6" xfId="3430"/>
    <cellStyle name="Calculation 2 3 9 2 7" xfId="3431"/>
    <cellStyle name="Calculation 2 3 9 3" xfId="3432"/>
    <cellStyle name="Calculation 2 3 9 3 2" xfId="3433"/>
    <cellStyle name="Calculation 2 3 9 3 3" xfId="3434"/>
    <cellStyle name="Calculation 2 3 9 3 4" xfId="3435"/>
    <cellStyle name="Calculation 2 3 9 3 5" xfId="3436"/>
    <cellStyle name="Calculation 2 3 9 3 6" xfId="3437"/>
    <cellStyle name="Calculation 2 3 9 3 7" xfId="3438"/>
    <cellStyle name="Calculation 2 3 9 4" xfId="3439"/>
    <cellStyle name="Calculation 2 3 9 4 2" xfId="3440"/>
    <cellStyle name="Calculation 2 3 9 4 3" xfId="3441"/>
    <cellStyle name="Calculation 2 3 9 4 4" xfId="3442"/>
    <cellStyle name="Calculation 2 3 9 4 5" xfId="3443"/>
    <cellStyle name="Calculation 2 3 9 4 6" xfId="3444"/>
    <cellStyle name="Calculation 2 3 9 4 7" xfId="3445"/>
    <cellStyle name="Calculation 2 3 9 5" xfId="3446"/>
    <cellStyle name="Calculation 2 3 9 5 2" xfId="3447"/>
    <cellStyle name="Calculation 2 3 9 5 3" xfId="3448"/>
    <cellStyle name="Calculation 2 3 9 5 4" xfId="3449"/>
    <cellStyle name="Calculation 2 3 9 5 5" xfId="3450"/>
    <cellStyle name="Calculation 2 3 9 5 6" xfId="3451"/>
    <cellStyle name="Calculation 2 3 9 5 7" xfId="3452"/>
    <cellStyle name="Calculation 2 3 9 6" xfId="3453"/>
    <cellStyle name="Calculation 2 3 9 6 2" xfId="3454"/>
    <cellStyle name="Calculation 2 3 9 6 3" xfId="3455"/>
    <cellStyle name="Calculation 2 3 9 6 4" xfId="3456"/>
    <cellStyle name="Calculation 2 3 9 6 5" xfId="3457"/>
    <cellStyle name="Calculation 2 3 9 6 6" xfId="3458"/>
    <cellStyle name="Calculation 2 3 9 6 7" xfId="3459"/>
    <cellStyle name="Calculation 2 3 9 7" xfId="3460"/>
    <cellStyle name="Calculation 2 3 9 7 2" xfId="3461"/>
    <cellStyle name="Calculation 2 3 9 7 3" xfId="3462"/>
    <cellStyle name="Calculation 2 3 9 7 4" xfId="3463"/>
    <cellStyle name="Calculation 2 3 9 7 5" xfId="3464"/>
    <cellStyle name="Calculation 2 3 9 7 6" xfId="3465"/>
    <cellStyle name="Calculation 2 3 9 8" xfId="3466"/>
    <cellStyle name="Calculation 2 3 9 9" xfId="3467"/>
    <cellStyle name="Calculation 2 4" xfId="3468"/>
    <cellStyle name="Calculation 2 4 10" xfId="3469"/>
    <cellStyle name="Calculation 2 4 10 10" xfId="3470"/>
    <cellStyle name="Calculation 2 4 10 11" xfId="3471"/>
    <cellStyle name="Calculation 2 4 10 12" xfId="3472"/>
    <cellStyle name="Calculation 2 4 10 2" xfId="3473"/>
    <cellStyle name="Calculation 2 4 10 2 2" xfId="3474"/>
    <cellStyle name="Calculation 2 4 10 2 3" xfId="3475"/>
    <cellStyle name="Calculation 2 4 10 2 4" xfId="3476"/>
    <cellStyle name="Calculation 2 4 10 2 5" xfId="3477"/>
    <cellStyle name="Calculation 2 4 10 2 6" xfId="3478"/>
    <cellStyle name="Calculation 2 4 10 2 7" xfId="3479"/>
    <cellStyle name="Calculation 2 4 10 3" xfId="3480"/>
    <cellStyle name="Calculation 2 4 10 3 2" xfId="3481"/>
    <cellStyle name="Calculation 2 4 10 3 3" xfId="3482"/>
    <cellStyle name="Calculation 2 4 10 3 4" xfId="3483"/>
    <cellStyle name="Calculation 2 4 10 3 5" xfId="3484"/>
    <cellStyle name="Calculation 2 4 10 3 6" xfId="3485"/>
    <cellStyle name="Calculation 2 4 10 3 7" xfId="3486"/>
    <cellStyle name="Calculation 2 4 10 4" xfId="3487"/>
    <cellStyle name="Calculation 2 4 10 4 2" xfId="3488"/>
    <cellStyle name="Calculation 2 4 10 4 3" xfId="3489"/>
    <cellStyle name="Calculation 2 4 10 4 4" xfId="3490"/>
    <cellStyle name="Calculation 2 4 10 4 5" xfId="3491"/>
    <cellStyle name="Calculation 2 4 10 4 6" xfId="3492"/>
    <cellStyle name="Calculation 2 4 10 4 7" xfId="3493"/>
    <cellStyle name="Calculation 2 4 10 5" xfId="3494"/>
    <cellStyle name="Calculation 2 4 10 5 2" xfId="3495"/>
    <cellStyle name="Calculation 2 4 10 5 3" xfId="3496"/>
    <cellStyle name="Calculation 2 4 10 5 4" xfId="3497"/>
    <cellStyle name="Calculation 2 4 10 5 5" xfId="3498"/>
    <cellStyle name="Calculation 2 4 10 5 6" xfId="3499"/>
    <cellStyle name="Calculation 2 4 10 5 7" xfId="3500"/>
    <cellStyle name="Calculation 2 4 10 6" xfId="3501"/>
    <cellStyle name="Calculation 2 4 10 6 2" xfId="3502"/>
    <cellStyle name="Calculation 2 4 10 6 3" xfId="3503"/>
    <cellStyle name="Calculation 2 4 10 6 4" xfId="3504"/>
    <cellStyle name="Calculation 2 4 10 6 5" xfId="3505"/>
    <cellStyle name="Calculation 2 4 10 6 6" xfId="3506"/>
    <cellStyle name="Calculation 2 4 10 6 7" xfId="3507"/>
    <cellStyle name="Calculation 2 4 10 7" xfId="3508"/>
    <cellStyle name="Calculation 2 4 10 7 2" xfId="3509"/>
    <cellStyle name="Calculation 2 4 10 7 3" xfId="3510"/>
    <cellStyle name="Calculation 2 4 10 7 4" xfId="3511"/>
    <cellStyle name="Calculation 2 4 10 7 5" xfId="3512"/>
    <cellStyle name="Calculation 2 4 10 7 6" xfId="3513"/>
    <cellStyle name="Calculation 2 4 10 8" xfId="3514"/>
    <cellStyle name="Calculation 2 4 10 9" xfId="3515"/>
    <cellStyle name="Calculation 2 4 11" xfId="3516"/>
    <cellStyle name="Calculation 2 4 11 10" xfId="3517"/>
    <cellStyle name="Calculation 2 4 11 11" xfId="3518"/>
    <cellStyle name="Calculation 2 4 11 12" xfId="3519"/>
    <cellStyle name="Calculation 2 4 11 2" xfId="3520"/>
    <cellStyle name="Calculation 2 4 11 2 2" xfId="3521"/>
    <cellStyle name="Calculation 2 4 11 2 3" xfId="3522"/>
    <cellStyle name="Calculation 2 4 11 2 4" xfId="3523"/>
    <cellStyle name="Calculation 2 4 11 2 5" xfId="3524"/>
    <cellStyle name="Calculation 2 4 11 2 6" xfId="3525"/>
    <cellStyle name="Calculation 2 4 11 2 7" xfId="3526"/>
    <cellStyle name="Calculation 2 4 11 3" xfId="3527"/>
    <cellStyle name="Calculation 2 4 11 3 2" xfId="3528"/>
    <cellStyle name="Calculation 2 4 11 3 3" xfId="3529"/>
    <cellStyle name="Calculation 2 4 11 3 4" xfId="3530"/>
    <cellStyle name="Calculation 2 4 11 3 5" xfId="3531"/>
    <cellStyle name="Calculation 2 4 11 3 6" xfId="3532"/>
    <cellStyle name="Calculation 2 4 11 3 7" xfId="3533"/>
    <cellStyle name="Calculation 2 4 11 4" xfId="3534"/>
    <cellStyle name="Calculation 2 4 11 4 2" xfId="3535"/>
    <cellStyle name="Calculation 2 4 11 4 3" xfId="3536"/>
    <cellStyle name="Calculation 2 4 11 4 4" xfId="3537"/>
    <cellStyle name="Calculation 2 4 11 4 5" xfId="3538"/>
    <cellStyle name="Calculation 2 4 11 4 6" xfId="3539"/>
    <cellStyle name="Calculation 2 4 11 4 7" xfId="3540"/>
    <cellStyle name="Calculation 2 4 11 5" xfId="3541"/>
    <cellStyle name="Calculation 2 4 11 5 2" xfId="3542"/>
    <cellStyle name="Calculation 2 4 11 5 3" xfId="3543"/>
    <cellStyle name="Calculation 2 4 11 5 4" xfId="3544"/>
    <cellStyle name="Calculation 2 4 11 5 5" xfId="3545"/>
    <cellStyle name="Calculation 2 4 11 5 6" xfId="3546"/>
    <cellStyle name="Calculation 2 4 11 5 7" xfId="3547"/>
    <cellStyle name="Calculation 2 4 11 6" xfId="3548"/>
    <cellStyle name="Calculation 2 4 11 6 2" xfId="3549"/>
    <cellStyle name="Calculation 2 4 11 6 3" xfId="3550"/>
    <cellStyle name="Calculation 2 4 11 6 4" xfId="3551"/>
    <cellStyle name="Calculation 2 4 11 6 5" xfId="3552"/>
    <cellStyle name="Calculation 2 4 11 6 6" xfId="3553"/>
    <cellStyle name="Calculation 2 4 11 6 7" xfId="3554"/>
    <cellStyle name="Calculation 2 4 11 7" xfId="3555"/>
    <cellStyle name="Calculation 2 4 11 7 2" xfId="3556"/>
    <cellStyle name="Calculation 2 4 11 7 3" xfId="3557"/>
    <cellStyle name="Calculation 2 4 11 7 4" xfId="3558"/>
    <cellStyle name="Calculation 2 4 11 7 5" xfId="3559"/>
    <cellStyle name="Calculation 2 4 11 7 6" xfId="3560"/>
    <cellStyle name="Calculation 2 4 11 8" xfId="3561"/>
    <cellStyle name="Calculation 2 4 11 9" xfId="3562"/>
    <cellStyle name="Calculation 2 4 12" xfId="3563"/>
    <cellStyle name="Calculation 2 4 12 2" xfId="3564"/>
    <cellStyle name="Calculation 2 4 12 3" xfId="3565"/>
    <cellStyle name="Calculation 2 4 12 4" xfId="3566"/>
    <cellStyle name="Calculation 2 4 12 5" xfId="3567"/>
    <cellStyle name="Calculation 2 4 12 6" xfId="3568"/>
    <cellStyle name="Calculation 2 4 12 7" xfId="3569"/>
    <cellStyle name="Calculation 2 4 13" xfId="3570"/>
    <cellStyle name="Calculation 2 4 13 2" xfId="3571"/>
    <cellStyle name="Calculation 2 4 13 3" xfId="3572"/>
    <cellStyle name="Calculation 2 4 13 4" xfId="3573"/>
    <cellStyle name="Calculation 2 4 13 5" xfId="3574"/>
    <cellStyle name="Calculation 2 4 13 6" xfId="3575"/>
    <cellStyle name="Calculation 2 4 13 7" xfId="3576"/>
    <cellStyle name="Calculation 2 4 14" xfId="3577"/>
    <cellStyle name="Calculation 2 4 14 2" xfId="3578"/>
    <cellStyle name="Calculation 2 4 14 3" xfId="3579"/>
    <cellStyle name="Calculation 2 4 14 4" xfId="3580"/>
    <cellStyle name="Calculation 2 4 14 5" xfId="3581"/>
    <cellStyle name="Calculation 2 4 14 6" xfId="3582"/>
    <cellStyle name="Calculation 2 4 14 7" xfId="3583"/>
    <cellStyle name="Calculation 2 4 15" xfId="3584"/>
    <cellStyle name="Calculation 2 4 15 2" xfId="3585"/>
    <cellStyle name="Calculation 2 4 15 3" xfId="3586"/>
    <cellStyle name="Calculation 2 4 15 4" xfId="3587"/>
    <cellStyle name="Calculation 2 4 15 5" xfId="3588"/>
    <cellStyle name="Calculation 2 4 15 6" xfId="3589"/>
    <cellStyle name="Calculation 2 4 15 7" xfId="3590"/>
    <cellStyle name="Calculation 2 4 16" xfId="3591"/>
    <cellStyle name="Calculation 2 4 16 2" xfId="3592"/>
    <cellStyle name="Calculation 2 4 16 3" xfId="3593"/>
    <cellStyle name="Calculation 2 4 16 4" xfId="3594"/>
    <cellStyle name="Calculation 2 4 16 5" xfId="3595"/>
    <cellStyle name="Calculation 2 4 16 6" xfId="3596"/>
    <cellStyle name="Calculation 2 4 16 7" xfId="3597"/>
    <cellStyle name="Calculation 2 4 17" xfId="3598"/>
    <cellStyle name="Calculation 2 4 18" xfId="3599"/>
    <cellStyle name="Calculation 2 4 19" xfId="3600"/>
    <cellStyle name="Calculation 2 4 2" xfId="3601"/>
    <cellStyle name="Calculation 2 4 2 10" xfId="3602"/>
    <cellStyle name="Calculation 2 4 2 11" xfId="3603"/>
    <cellStyle name="Calculation 2 4 2 12" xfId="3604"/>
    <cellStyle name="Calculation 2 4 2 2" xfId="3605"/>
    <cellStyle name="Calculation 2 4 2 2 2" xfId="3606"/>
    <cellStyle name="Calculation 2 4 2 2 3" xfId="3607"/>
    <cellStyle name="Calculation 2 4 2 2 4" xfId="3608"/>
    <cellStyle name="Calculation 2 4 2 2 5" xfId="3609"/>
    <cellStyle name="Calculation 2 4 2 2 6" xfId="3610"/>
    <cellStyle name="Calculation 2 4 2 2 7" xfId="3611"/>
    <cellStyle name="Calculation 2 4 2 3" xfId="3612"/>
    <cellStyle name="Calculation 2 4 2 3 2" xfId="3613"/>
    <cellStyle name="Calculation 2 4 2 3 3" xfId="3614"/>
    <cellStyle name="Calculation 2 4 2 3 4" xfId="3615"/>
    <cellStyle name="Calculation 2 4 2 3 5" xfId="3616"/>
    <cellStyle name="Calculation 2 4 2 3 6" xfId="3617"/>
    <cellStyle name="Calculation 2 4 2 3 7" xfId="3618"/>
    <cellStyle name="Calculation 2 4 2 4" xfId="3619"/>
    <cellStyle name="Calculation 2 4 2 4 2" xfId="3620"/>
    <cellStyle name="Calculation 2 4 2 4 3" xfId="3621"/>
    <cellStyle name="Calculation 2 4 2 4 4" xfId="3622"/>
    <cellStyle name="Calculation 2 4 2 4 5" xfId="3623"/>
    <cellStyle name="Calculation 2 4 2 4 6" xfId="3624"/>
    <cellStyle name="Calculation 2 4 2 4 7" xfId="3625"/>
    <cellStyle name="Calculation 2 4 2 5" xfId="3626"/>
    <cellStyle name="Calculation 2 4 2 5 2" xfId="3627"/>
    <cellStyle name="Calculation 2 4 2 5 3" xfId="3628"/>
    <cellStyle name="Calculation 2 4 2 5 4" xfId="3629"/>
    <cellStyle name="Calculation 2 4 2 5 5" xfId="3630"/>
    <cellStyle name="Calculation 2 4 2 5 6" xfId="3631"/>
    <cellStyle name="Calculation 2 4 2 5 7" xfId="3632"/>
    <cellStyle name="Calculation 2 4 2 6" xfId="3633"/>
    <cellStyle name="Calculation 2 4 2 6 2" xfId="3634"/>
    <cellStyle name="Calculation 2 4 2 6 3" xfId="3635"/>
    <cellStyle name="Calculation 2 4 2 6 4" xfId="3636"/>
    <cellStyle name="Calculation 2 4 2 6 5" xfId="3637"/>
    <cellStyle name="Calculation 2 4 2 6 6" xfId="3638"/>
    <cellStyle name="Calculation 2 4 2 6 7" xfId="3639"/>
    <cellStyle name="Calculation 2 4 2 7" xfId="3640"/>
    <cellStyle name="Calculation 2 4 2 8" xfId="3641"/>
    <cellStyle name="Calculation 2 4 2 9" xfId="3642"/>
    <cellStyle name="Calculation 2 4 20" xfId="3643"/>
    <cellStyle name="Calculation 2 4 21" xfId="3644"/>
    <cellStyle name="Calculation 2 4 3" xfId="3645"/>
    <cellStyle name="Calculation 2 4 3 10" xfId="3646"/>
    <cellStyle name="Calculation 2 4 3 11" xfId="3647"/>
    <cellStyle name="Calculation 2 4 3 12" xfId="3648"/>
    <cellStyle name="Calculation 2 4 3 2" xfId="3649"/>
    <cellStyle name="Calculation 2 4 3 2 2" xfId="3650"/>
    <cellStyle name="Calculation 2 4 3 2 3" xfId="3651"/>
    <cellStyle name="Calculation 2 4 3 2 4" xfId="3652"/>
    <cellStyle name="Calculation 2 4 3 2 5" xfId="3653"/>
    <cellStyle name="Calculation 2 4 3 2 6" xfId="3654"/>
    <cellStyle name="Calculation 2 4 3 2 7" xfId="3655"/>
    <cellStyle name="Calculation 2 4 3 3" xfId="3656"/>
    <cellStyle name="Calculation 2 4 3 3 2" xfId="3657"/>
    <cellStyle name="Calculation 2 4 3 3 3" xfId="3658"/>
    <cellStyle name="Calculation 2 4 3 3 4" xfId="3659"/>
    <cellStyle name="Calculation 2 4 3 3 5" xfId="3660"/>
    <cellStyle name="Calculation 2 4 3 3 6" xfId="3661"/>
    <cellStyle name="Calculation 2 4 3 3 7" xfId="3662"/>
    <cellStyle name="Calculation 2 4 3 4" xfId="3663"/>
    <cellStyle name="Calculation 2 4 3 4 2" xfId="3664"/>
    <cellStyle name="Calculation 2 4 3 4 3" xfId="3665"/>
    <cellStyle name="Calculation 2 4 3 4 4" xfId="3666"/>
    <cellStyle name="Calculation 2 4 3 4 5" xfId="3667"/>
    <cellStyle name="Calculation 2 4 3 4 6" xfId="3668"/>
    <cellStyle name="Calculation 2 4 3 4 7" xfId="3669"/>
    <cellStyle name="Calculation 2 4 3 5" xfId="3670"/>
    <cellStyle name="Calculation 2 4 3 5 2" xfId="3671"/>
    <cellStyle name="Calculation 2 4 3 5 3" xfId="3672"/>
    <cellStyle name="Calculation 2 4 3 5 4" xfId="3673"/>
    <cellStyle name="Calculation 2 4 3 5 5" xfId="3674"/>
    <cellStyle name="Calculation 2 4 3 5 6" xfId="3675"/>
    <cellStyle name="Calculation 2 4 3 5 7" xfId="3676"/>
    <cellStyle name="Calculation 2 4 3 6" xfId="3677"/>
    <cellStyle name="Calculation 2 4 3 6 2" xfId="3678"/>
    <cellStyle name="Calculation 2 4 3 6 3" xfId="3679"/>
    <cellStyle name="Calculation 2 4 3 6 4" xfId="3680"/>
    <cellStyle name="Calculation 2 4 3 6 5" xfId="3681"/>
    <cellStyle name="Calculation 2 4 3 6 6" xfId="3682"/>
    <cellStyle name="Calculation 2 4 3 6 7" xfId="3683"/>
    <cellStyle name="Calculation 2 4 3 7" xfId="3684"/>
    <cellStyle name="Calculation 2 4 3 8" xfId="3685"/>
    <cellStyle name="Calculation 2 4 3 9" xfId="3686"/>
    <cellStyle name="Calculation 2 4 4" xfId="3687"/>
    <cellStyle name="Calculation 2 4 4 10" xfId="3688"/>
    <cellStyle name="Calculation 2 4 4 11" xfId="3689"/>
    <cellStyle name="Calculation 2 4 4 12" xfId="3690"/>
    <cellStyle name="Calculation 2 4 4 2" xfId="3691"/>
    <cellStyle name="Calculation 2 4 4 2 2" xfId="3692"/>
    <cellStyle name="Calculation 2 4 4 2 3" xfId="3693"/>
    <cellStyle name="Calculation 2 4 4 2 4" xfId="3694"/>
    <cellStyle name="Calculation 2 4 4 2 5" xfId="3695"/>
    <cellStyle name="Calculation 2 4 4 2 6" xfId="3696"/>
    <cellStyle name="Calculation 2 4 4 2 7" xfId="3697"/>
    <cellStyle name="Calculation 2 4 4 3" xfId="3698"/>
    <cellStyle name="Calculation 2 4 4 3 2" xfId="3699"/>
    <cellStyle name="Calculation 2 4 4 3 3" xfId="3700"/>
    <cellStyle name="Calculation 2 4 4 3 4" xfId="3701"/>
    <cellStyle name="Calculation 2 4 4 3 5" xfId="3702"/>
    <cellStyle name="Calculation 2 4 4 3 6" xfId="3703"/>
    <cellStyle name="Calculation 2 4 4 3 7" xfId="3704"/>
    <cellStyle name="Calculation 2 4 4 4" xfId="3705"/>
    <cellStyle name="Calculation 2 4 4 4 2" xfId="3706"/>
    <cellStyle name="Calculation 2 4 4 4 3" xfId="3707"/>
    <cellStyle name="Calculation 2 4 4 4 4" xfId="3708"/>
    <cellStyle name="Calculation 2 4 4 4 5" xfId="3709"/>
    <cellStyle name="Calculation 2 4 4 4 6" xfId="3710"/>
    <cellStyle name="Calculation 2 4 4 4 7" xfId="3711"/>
    <cellStyle name="Calculation 2 4 4 5" xfId="3712"/>
    <cellStyle name="Calculation 2 4 4 5 2" xfId="3713"/>
    <cellStyle name="Calculation 2 4 4 5 3" xfId="3714"/>
    <cellStyle name="Calculation 2 4 4 5 4" xfId="3715"/>
    <cellStyle name="Calculation 2 4 4 5 5" xfId="3716"/>
    <cellStyle name="Calculation 2 4 4 5 6" xfId="3717"/>
    <cellStyle name="Calculation 2 4 4 5 7" xfId="3718"/>
    <cellStyle name="Calculation 2 4 4 6" xfId="3719"/>
    <cellStyle name="Calculation 2 4 4 6 2" xfId="3720"/>
    <cellStyle name="Calculation 2 4 4 6 3" xfId="3721"/>
    <cellStyle name="Calculation 2 4 4 6 4" xfId="3722"/>
    <cellStyle name="Calculation 2 4 4 6 5" xfId="3723"/>
    <cellStyle name="Calculation 2 4 4 6 6" xfId="3724"/>
    <cellStyle name="Calculation 2 4 4 6 7" xfId="3725"/>
    <cellStyle name="Calculation 2 4 4 7" xfId="3726"/>
    <cellStyle name="Calculation 2 4 4 7 2" xfId="3727"/>
    <cellStyle name="Calculation 2 4 4 7 3" xfId="3728"/>
    <cellStyle name="Calculation 2 4 4 7 4" xfId="3729"/>
    <cellStyle name="Calculation 2 4 4 7 5" xfId="3730"/>
    <cellStyle name="Calculation 2 4 4 7 6" xfId="3731"/>
    <cellStyle name="Calculation 2 4 4 8" xfId="3732"/>
    <cellStyle name="Calculation 2 4 4 9" xfId="3733"/>
    <cellStyle name="Calculation 2 4 5" xfId="3734"/>
    <cellStyle name="Calculation 2 4 5 10" xfId="3735"/>
    <cellStyle name="Calculation 2 4 5 11" xfId="3736"/>
    <cellStyle name="Calculation 2 4 5 12" xfId="3737"/>
    <cellStyle name="Calculation 2 4 5 2" xfId="3738"/>
    <cellStyle name="Calculation 2 4 5 2 2" xfId="3739"/>
    <cellStyle name="Calculation 2 4 5 2 3" xfId="3740"/>
    <cellStyle name="Calculation 2 4 5 2 4" xfId="3741"/>
    <cellStyle name="Calculation 2 4 5 2 5" xfId="3742"/>
    <cellStyle name="Calculation 2 4 5 2 6" xfId="3743"/>
    <cellStyle name="Calculation 2 4 5 2 7" xfId="3744"/>
    <cellStyle name="Calculation 2 4 5 3" xfId="3745"/>
    <cellStyle name="Calculation 2 4 5 3 2" xfId="3746"/>
    <cellStyle name="Calculation 2 4 5 3 3" xfId="3747"/>
    <cellStyle name="Calculation 2 4 5 3 4" xfId="3748"/>
    <cellStyle name="Calculation 2 4 5 3 5" xfId="3749"/>
    <cellStyle name="Calculation 2 4 5 3 6" xfId="3750"/>
    <cellStyle name="Calculation 2 4 5 3 7" xfId="3751"/>
    <cellStyle name="Calculation 2 4 5 4" xfId="3752"/>
    <cellStyle name="Calculation 2 4 5 4 2" xfId="3753"/>
    <cellStyle name="Calculation 2 4 5 4 3" xfId="3754"/>
    <cellStyle name="Calculation 2 4 5 4 4" xfId="3755"/>
    <cellStyle name="Calculation 2 4 5 4 5" xfId="3756"/>
    <cellStyle name="Calculation 2 4 5 4 6" xfId="3757"/>
    <cellStyle name="Calculation 2 4 5 4 7" xfId="3758"/>
    <cellStyle name="Calculation 2 4 5 5" xfId="3759"/>
    <cellStyle name="Calculation 2 4 5 5 2" xfId="3760"/>
    <cellStyle name="Calculation 2 4 5 5 3" xfId="3761"/>
    <cellStyle name="Calculation 2 4 5 5 4" xfId="3762"/>
    <cellStyle name="Calculation 2 4 5 5 5" xfId="3763"/>
    <cellStyle name="Calculation 2 4 5 5 6" xfId="3764"/>
    <cellStyle name="Calculation 2 4 5 5 7" xfId="3765"/>
    <cellStyle name="Calculation 2 4 5 6" xfId="3766"/>
    <cellStyle name="Calculation 2 4 5 6 2" xfId="3767"/>
    <cellStyle name="Calculation 2 4 5 6 3" xfId="3768"/>
    <cellStyle name="Calculation 2 4 5 6 4" xfId="3769"/>
    <cellStyle name="Calculation 2 4 5 6 5" xfId="3770"/>
    <cellStyle name="Calculation 2 4 5 6 6" xfId="3771"/>
    <cellStyle name="Calculation 2 4 5 6 7" xfId="3772"/>
    <cellStyle name="Calculation 2 4 5 7" xfId="3773"/>
    <cellStyle name="Calculation 2 4 5 7 2" xfId="3774"/>
    <cellStyle name="Calculation 2 4 5 7 3" xfId="3775"/>
    <cellStyle name="Calculation 2 4 5 7 4" xfId="3776"/>
    <cellStyle name="Calculation 2 4 5 7 5" xfId="3777"/>
    <cellStyle name="Calculation 2 4 5 7 6" xfId="3778"/>
    <cellStyle name="Calculation 2 4 5 8" xfId="3779"/>
    <cellStyle name="Calculation 2 4 5 9" xfId="3780"/>
    <cellStyle name="Calculation 2 4 6" xfId="3781"/>
    <cellStyle name="Calculation 2 4 6 10" xfId="3782"/>
    <cellStyle name="Calculation 2 4 6 11" xfId="3783"/>
    <cellStyle name="Calculation 2 4 6 12" xfId="3784"/>
    <cellStyle name="Calculation 2 4 6 2" xfId="3785"/>
    <cellStyle name="Calculation 2 4 6 2 2" xfId="3786"/>
    <cellStyle name="Calculation 2 4 6 2 3" xfId="3787"/>
    <cellStyle name="Calculation 2 4 6 2 4" xfId="3788"/>
    <cellStyle name="Calculation 2 4 6 2 5" xfId="3789"/>
    <cellStyle name="Calculation 2 4 6 2 6" xfId="3790"/>
    <cellStyle name="Calculation 2 4 6 2 7" xfId="3791"/>
    <cellStyle name="Calculation 2 4 6 3" xfId="3792"/>
    <cellStyle name="Calculation 2 4 6 3 2" xfId="3793"/>
    <cellStyle name="Calculation 2 4 6 3 3" xfId="3794"/>
    <cellStyle name="Calculation 2 4 6 3 4" xfId="3795"/>
    <cellStyle name="Calculation 2 4 6 3 5" xfId="3796"/>
    <cellStyle name="Calculation 2 4 6 3 6" xfId="3797"/>
    <cellStyle name="Calculation 2 4 6 3 7" xfId="3798"/>
    <cellStyle name="Calculation 2 4 6 4" xfId="3799"/>
    <cellStyle name="Calculation 2 4 6 4 2" xfId="3800"/>
    <cellStyle name="Calculation 2 4 6 4 3" xfId="3801"/>
    <cellStyle name="Calculation 2 4 6 4 4" xfId="3802"/>
    <cellStyle name="Calculation 2 4 6 4 5" xfId="3803"/>
    <cellStyle name="Calculation 2 4 6 4 6" xfId="3804"/>
    <cellStyle name="Calculation 2 4 6 4 7" xfId="3805"/>
    <cellStyle name="Calculation 2 4 6 5" xfId="3806"/>
    <cellStyle name="Calculation 2 4 6 5 2" xfId="3807"/>
    <cellStyle name="Calculation 2 4 6 5 3" xfId="3808"/>
    <cellStyle name="Calculation 2 4 6 5 4" xfId="3809"/>
    <cellStyle name="Calculation 2 4 6 5 5" xfId="3810"/>
    <cellStyle name="Calculation 2 4 6 5 6" xfId="3811"/>
    <cellStyle name="Calculation 2 4 6 5 7" xfId="3812"/>
    <cellStyle name="Calculation 2 4 6 6" xfId="3813"/>
    <cellStyle name="Calculation 2 4 6 6 2" xfId="3814"/>
    <cellStyle name="Calculation 2 4 6 6 3" xfId="3815"/>
    <cellStyle name="Calculation 2 4 6 6 4" xfId="3816"/>
    <cellStyle name="Calculation 2 4 6 6 5" xfId="3817"/>
    <cellStyle name="Calculation 2 4 6 6 6" xfId="3818"/>
    <cellStyle name="Calculation 2 4 6 6 7" xfId="3819"/>
    <cellStyle name="Calculation 2 4 6 7" xfId="3820"/>
    <cellStyle name="Calculation 2 4 6 7 2" xfId="3821"/>
    <cellStyle name="Calculation 2 4 6 7 3" xfId="3822"/>
    <cellStyle name="Calculation 2 4 6 7 4" xfId="3823"/>
    <cellStyle name="Calculation 2 4 6 7 5" xfId="3824"/>
    <cellStyle name="Calculation 2 4 6 7 6" xfId="3825"/>
    <cellStyle name="Calculation 2 4 6 8" xfId="3826"/>
    <cellStyle name="Calculation 2 4 6 9" xfId="3827"/>
    <cellStyle name="Calculation 2 4 7" xfId="3828"/>
    <cellStyle name="Calculation 2 4 7 10" xfId="3829"/>
    <cellStyle name="Calculation 2 4 7 11" xfId="3830"/>
    <cellStyle name="Calculation 2 4 7 12" xfId="3831"/>
    <cellStyle name="Calculation 2 4 7 2" xfId="3832"/>
    <cellStyle name="Calculation 2 4 7 2 2" xfId="3833"/>
    <cellStyle name="Calculation 2 4 7 2 3" xfId="3834"/>
    <cellStyle name="Calculation 2 4 7 2 4" xfId="3835"/>
    <cellStyle name="Calculation 2 4 7 2 5" xfId="3836"/>
    <cellStyle name="Calculation 2 4 7 2 6" xfId="3837"/>
    <cellStyle name="Calculation 2 4 7 2 7" xfId="3838"/>
    <cellStyle name="Calculation 2 4 7 3" xfId="3839"/>
    <cellStyle name="Calculation 2 4 7 3 2" xfId="3840"/>
    <cellStyle name="Calculation 2 4 7 3 3" xfId="3841"/>
    <cellStyle name="Calculation 2 4 7 3 4" xfId="3842"/>
    <cellStyle name="Calculation 2 4 7 3 5" xfId="3843"/>
    <cellStyle name="Calculation 2 4 7 3 6" xfId="3844"/>
    <cellStyle name="Calculation 2 4 7 3 7" xfId="3845"/>
    <cellStyle name="Calculation 2 4 7 4" xfId="3846"/>
    <cellStyle name="Calculation 2 4 7 4 2" xfId="3847"/>
    <cellStyle name="Calculation 2 4 7 4 3" xfId="3848"/>
    <cellStyle name="Calculation 2 4 7 4 4" xfId="3849"/>
    <cellStyle name="Calculation 2 4 7 4 5" xfId="3850"/>
    <cellStyle name="Calculation 2 4 7 4 6" xfId="3851"/>
    <cellStyle name="Calculation 2 4 7 4 7" xfId="3852"/>
    <cellStyle name="Calculation 2 4 7 5" xfId="3853"/>
    <cellStyle name="Calculation 2 4 7 5 2" xfId="3854"/>
    <cellStyle name="Calculation 2 4 7 5 3" xfId="3855"/>
    <cellStyle name="Calculation 2 4 7 5 4" xfId="3856"/>
    <cellStyle name="Calculation 2 4 7 5 5" xfId="3857"/>
    <cellStyle name="Calculation 2 4 7 5 6" xfId="3858"/>
    <cellStyle name="Calculation 2 4 7 5 7" xfId="3859"/>
    <cellStyle name="Calculation 2 4 7 6" xfId="3860"/>
    <cellStyle name="Calculation 2 4 7 6 2" xfId="3861"/>
    <cellStyle name="Calculation 2 4 7 6 3" xfId="3862"/>
    <cellStyle name="Calculation 2 4 7 6 4" xfId="3863"/>
    <cellStyle name="Calculation 2 4 7 6 5" xfId="3864"/>
    <cellStyle name="Calculation 2 4 7 6 6" xfId="3865"/>
    <cellStyle name="Calculation 2 4 7 6 7" xfId="3866"/>
    <cellStyle name="Calculation 2 4 7 7" xfId="3867"/>
    <cellStyle name="Calculation 2 4 7 7 2" xfId="3868"/>
    <cellStyle name="Calculation 2 4 7 7 3" xfId="3869"/>
    <cellStyle name="Calculation 2 4 7 7 4" xfId="3870"/>
    <cellStyle name="Calculation 2 4 7 7 5" xfId="3871"/>
    <cellStyle name="Calculation 2 4 7 7 6" xfId="3872"/>
    <cellStyle name="Calculation 2 4 7 8" xfId="3873"/>
    <cellStyle name="Calculation 2 4 7 9" xfId="3874"/>
    <cellStyle name="Calculation 2 4 8" xfId="3875"/>
    <cellStyle name="Calculation 2 4 8 10" xfId="3876"/>
    <cellStyle name="Calculation 2 4 8 11" xfId="3877"/>
    <cellStyle name="Calculation 2 4 8 12" xfId="3878"/>
    <cellStyle name="Calculation 2 4 8 2" xfId="3879"/>
    <cellStyle name="Calculation 2 4 8 2 2" xfId="3880"/>
    <cellStyle name="Calculation 2 4 8 2 3" xfId="3881"/>
    <cellStyle name="Calculation 2 4 8 2 4" xfId="3882"/>
    <cellStyle name="Calculation 2 4 8 2 5" xfId="3883"/>
    <cellStyle name="Calculation 2 4 8 2 6" xfId="3884"/>
    <cellStyle name="Calculation 2 4 8 2 7" xfId="3885"/>
    <cellStyle name="Calculation 2 4 8 3" xfId="3886"/>
    <cellStyle name="Calculation 2 4 8 3 2" xfId="3887"/>
    <cellStyle name="Calculation 2 4 8 3 3" xfId="3888"/>
    <cellStyle name="Calculation 2 4 8 3 4" xfId="3889"/>
    <cellStyle name="Calculation 2 4 8 3 5" xfId="3890"/>
    <cellStyle name="Calculation 2 4 8 3 6" xfId="3891"/>
    <cellStyle name="Calculation 2 4 8 3 7" xfId="3892"/>
    <cellStyle name="Calculation 2 4 8 4" xfId="3893"/>
    <cellStyle name="Calculation 2 4 8 4 2" xfId="3894"/>
    <cellStyle name="Calculation 2 4 8 4 3" xfId="3895"/>
    <cellStyle name="Calculation 2 4 8 4 4" xfId="3896"/>
    <cellStyle name="Calculation 2 4 8 4 5" xfId="3897"/>
    <cellStyle name="Calculation 2 4 8 4 6" xfId="3898"/>
    <cellStyle name="Calculation 2 4 8 4 7" xfId="3899"/>
    <cellStyle name="Calculation 2 4 8 5" xfId="3900"/>
    <cellStyle name="Calculation 2 4 8 5 2" xfId="3901"/>
    <cellStyle name="Calculation 2 4 8 5 3" xfId="3902"/>
    <cellStyle name="Calculation 2 4 8 5 4" xfId="3903"/>
    <cellStyle name="Calculation 2 4 8 5 5" xfId="3904"/>
    <cellStyle name="Calculation 2 4 8 5 6" xfId="3905"/>
    <cellStyle name="Calculation 2 4 8 5 7" xfId="3906"/>
    <cellStyle name="Calculation 2 4 8 6" xfId="3907"/>
    <cellStyle name="Calculation 2 4 8 6 2" xfId="3908"/>
    <cellStyle name="Calculation 2 4 8 6 3" xfId="3909"/>
    <cellStyle name="Calculation 2 4 8 6 4" xfId="3910"/>
    <cellStyle name="Calculation 2 4 8 6 5" xfId="3911"/>
    <cellStyle name="Calculation 2 4 8 6 6" xfId="3912"/>
    <cellStyle name="Calculation 2 4 8 6 7" xfId="3913"/>
    <cellStyle name="Calculation 2 4 8 7" xfId="3914"/>
    <cellStyle name="Calculation 2 4 8 7 2" xfId="3915"/>
    <cellStyle name="Calculation 2 4 8 7 3" xfId="3916"/>
    <cellStyle name="Calculation 2 4 8 7 4" xfId="3917"/>
    <cellStyle name="Calculation 2 4 8 7 5" xfId="3918"/>
    <cellStyle name="Calculation 2 4 8 7 6" xfId="3919"/>
    <cellStyle name="Calculation 2 4 8 8" xfId="3920"/>
    <cellStyle name="Calculation 2 4 8 9" xfId="3921"/>
    <cellStyle name="Calculation 2 4 9" xfId="3922"/>
    <cellStyle name="Calculation 2 4 9 10" xfId="3923"/>
    <cellStyle name="Calculation 2 4 9 11" xfId="3924"/>
    <cellStyle name="Calculation 2 4 9 12" xfId="3925"/>
    <cellStyle name="Calculation 2 4 9 2" xfId="3926"/>
    <cellStyle name="Calculation 2 4 9 2 2" xfId="3927"/>
    <cellStyle name="Calculation 2 4 9 2 3" xfId="3928"/>
    <cellStyle name="Calculation 2 4 9 2 4" xfId="3929"/>
    <cellStyle name="Calculation 2 4 9 2 5" xfId="3930"/>
    <cellStyle name="Calculation 2 4 9 2 6" xfId="3931"/>
    <cellStyle name="Calculation 2 4 9 2 7" xfId="3932"/>
    <cellStyle name="Calculation 2 4 9 3" xfId="3933"/>
    <cellStyle name="Calculation 2 4 9 3 2" xfId="3934"/>
    <cellStyle name="Calculation 2 4 9 3 3" xfId="3935"/>
    <cellStyle name="Calculation 2 4 9 3 4" xfId="3936"/>
    <cellStyle name="Calculation 2 4 9 3 5" xfId="3937"/>
    <cellStyle name="Calculation 2 4 9 3 6" xfId="3938"/>
    <cellStyle name="Calculation 2 4 9 3 7" xfId="3939"/>
    <cellStyle name="Calculation 2 4 9 4" xfId="3940"/>
    <cellStyle name="Calculation 2 4 9 4 2" xfId="3941"/>
    <cellStyle name="Calculation 2 4 9 4 3" xfId="3942"/>
    <cellStyle name="Calculation 2 4 9 4 4" xfId="3943"/>
    <cellStyle name="Calculation 2 4 9 4 5" xfId="3944"/>
    <cellStyle name="Calculation 2 4 9 4 6" xfId="3945"/>
    <cellStyle name="Calculation 2 4 9 4 7" xfId="3946"/>
    <cellStyle name="Calculation 2 4 9 5" xfId="3947"/>
    <cellStyle name="Calculation 2 4 9 5 2" xfId="3948"/>
    <cellStyle name="Calculation 2 4 9 5 3" xfId="3949"/>
    <cellStyle name="Calculation 2 4 9 5 4" xfId="3950"/>
    <cellStyle name="Calculation 2 4 9 5 5" xfId="3951"/>
    <cellStyle name="Calculation 2 4 9 5 6" xfId="3952"/>
    <cellStyle name="Calculation 2 4 9 5 7" xfId="3953"/>
    <cellStyle name="Calculation 2 4 9 6" xfId="3954"/>
    <cellStyle name="Calculation 2 4 9 6 2" xfId="3955"/>
    <cellStyle name="Calculation 2 4 9 6 3" xfId="3956"/>
    <cellStyle name="Calculation 2 4 9 6 4" xfId="3957"/>
    <cellStyle name="Calculation 2 4 9 6 5" xfId="3958"/>
    <cellStyle name="Calculation 2 4 9 6 6" xfId="3959"/>
    <cellStyle name="Calculation 2 4 9 6 7" xfId="3960"/>
    <cellStyle name="Calculation 2 4 9 7" xfId="3961"/>
    <cellStyle name="Calculation 2 4 9 7 2" xfId="3962"/>
    <cellStyle name="Calculation 2 4 9 7 3" xfId="3963"/>
    <cellStyle name="Calculation 2 4 9 7 4" xfId="3964"/>
    <cellStyle name="Calculation 2 4 9 7 5" xfId="3965"/>
    <cellStyle name="Calculation 2 4 9 7 6" xfId="3966"/>
    <cellStyle name="Calculation 2 4 9 8" xfId="3967"/>
    <cellStyle name="Calculation 2 4 9 9" xfId="3968"/>
    <cellStyle name="Calculation 2 5" xfId="3969"/>
    <cellStyle name="Calculation 2 5 10" xfId="3970"/>
    <cellStyle name="Calculation 2 5 10 10" xfId="3971"/>
    <cellStyle name="Calculation 2 5 10 11" xfId="3972"/>
    <cellStyle name="Calculation 2 5 10 12" xfId="3973"/>
    <cellStyle name="Calculation 2 5 10 2" xfId="3974"/>
    <cellStyle name="Calculation 2 5 10 2 2" xfId="3975"/>
    <cellStyle name="Calculation 2 5 10 2 3" xfId="3976"/>
    <cellStyle name="Calculation 2 5 10 2 4" xfId="3977"/>
    <cellStyle name="Calculation 2 5 10 2 5" xfId="3978"/>
    <cellStyle name="Calculation 2 5 10 2 6" xfId="3979"/>
    <cellStyle name="Calculation 2 5 10 2 7" xfId="3980"/>
    <cellStyle name="Calculation 2 5 10 3" xfId="3981"/>
    <cellStyle name="Calculation 2 5 10 3 2" xfId="3982"/>
    <cellStyle name="Calculation 2 5 10 3 3" xfId="3983"/>
    <cellStyle name="Calculation 2 5 10 3 4" xfId="3984"/>
    <cellStyle name="Calculation 2 5 10 3 5" xfId="3985"/>
    <cellStyle name="Calculation 2 5 10 3 6" xfId="3986"/>
    <cellStyle name="Calculation 2 5 10 3 7" xfId="3987"/>
    <cellStyle name="Calculation 2 5 10 4" xfId="3988"/>
    <cellStyle name="Calculation 2 5 10 4 2" xfId="3989"/>
    <cellStyle name="Calculation 2 5 10 4 3" xfId="3990"/>
    <cellStyle name="Calculation 2 5 10 4 4" xfId="3991"/>
    <cellStyle name="Calculation 2 5 10 4 5" xfId="3992"/>
    <cellStyle name="Calculation 2 5 10 4 6" xfId="3993"/>
    <cellStyle name="Calculation 2 5 10 4 7" xfId="3994"/>
    <cellStyle name="Calculation 2 5 10 5" xfId="3995"/>
    <cellStyle name="Calculation 2 5 10 5 2" xfId="3996"/>
    <cellStyle name="Calculation 2 5 10 5 3" xfId="3997"/>
    <cellStyle name="Calculation 2 5 10 5 4" xfId="3998"/>
    <cellStyle name="Calculation 2 5 10 5 5" xfId="3999"/>
    <cellStyle name="Calculation 2 5 10 5 6" xfId="4000"/>
    <cellStyle name="Calculation 2 5 10 5 7" xfId="4001"/>
    <cellStyle name="Calculation 2 5 10 6" xfId="4002"/>
    <cellStyle name="Calculation 2 5 10 6 2" xfId="4003"/>
    <cellStyle name="Calculation 2 5 10 6 3" xfId="4004"/>
    <cellStyle name="Calculation 2 5 10 6 4" xfId="4005"/>
    <cellStyle name="Calculation 2 5 10 6 5" xfId="4006"/>
    <cellStyle name="Calculation 2 5 10 6 6" xfId="4007"/>
    <cellStyle name="Calculation 2 5 10 6 7" xfId="4008"/>
    <cellStyle name="Calculation 2 5 10 7" xfId="4009"/>
    <cellStyle name="Calculation 2 5 10 7 2" xfId="4010"/>
    <cellStyle name="Calculation 2 5 10 7 3" xfId="4011"/>
    <cellStyle name="Calculation 2 5 10 7 4" xfId="4012"/>
    <cellStyle name="Calculation 2 5 10 7 5" xfId="4013"/>
    <cellStyle name="Calculation 2 5 10 7 6" xfId="4014"/>
    <cellStyle name="Calculation 2 5 10 8" xfId="4015"/>
    <cellStyle name="Calculation 2 5 10 9" xfId="4016"/>
    <cellStyle name="Calculation 2 5 11" xfId="4017"/>
    <cellStyle name="Calculation 2 5 11 2" xfId="4018"/>
    <cellStyle name="Calculation 2 5 11 3" xfId="4019"/>
    <cellStyle name="Calculation 2 5 11 4" xfId="4020"/>
    <cellStyle name="Calculation 2 5 11 5" xfId="4021"/>
    <cellStyle name="Calculation 2 5 11 6" xfId="4022"/>
    <cellStyle name="Calculation 2 5 11 7" xfId="4023"/>
    <cellStyle name="Calculation 2 5 12" xfId="4024"/>
    <cellStyle name="Calculation 2 5 12 2" xfId="4025"/>
    <cellStyle name="Calculation 2 5 12 3" xfId="4026"/>
    <cellStyle name="Calculation 2 5 12 4" xfId="4027"/>
    <cellStyle name="Calculation 2 5 12 5" xfId="4028"/>
    <cellStyle name="Calculation 2 5 12 6" xfId="4029"/>
    <cellStyle name="Calculation 2 5 12 7" xfId="4030"/>
    <cellStyle name="Calculation 2 5 13" xfId="4031"/>
    <cellStyle name="Calculation 2 5 13 2" xfId="4032"/>
    <cellStyle name="Calculation 2 5 13 3" xfId="4033"/>
    <cellStyle name="Calculation 2 5 13 4" xfId="4034"/>
    <cellStyle name="Calculation 2 5 13 5" xfId="4035"/>
    <cellStyle name="Calculation 2 5 13 6" xfId="4036"/>
    <cellStyle name="Calculation 2 5 13 7" xfId="4037"/>
    <cellStyle name="Calculation 2 5 14" xfId="4038"/>
    <cellStyle name="Calculation 2 5 14 2" xfId="4039"/>
    <cellStyle name="Calculation 2 5 14 3" xfId="4040"/>
    <cellStyle name="Calculation 2 5 14 4" xfId="4041"/>
    <cellStyle name="Calculation 2 5 14 5" xfId="4042"/>
    <cellStyle name="Calculation 2 5 14 6" xfId="4043"/>
    <cellStyle name="Calculation 2 5 14 7" xfId="4044"/>
    <cellStyle name="Calculation 2 5 15" xfId="4045"/>
    <cellStyle name="Calculation 2 5 15 2" xfId="4046"/>
    <cellStyle name="Calculation 2 5 15 3" xfId="4047"/>
    <cellStyle name="Calculation 2 5 15 4" xfId="4048"/>
    <cellStyle name="Calculation 2 5 15 5" xfId="4049"/>
    <cellStyle name="Calculation 2 5 15 6" xfId="4050"/>
    <cellStyle name="Calculation 2 5 15 7" xfId="4051"/>
    <cellStyle name="Calculation 2 5 16" xfId="4052"/>
    <cellStyle name="Calculation 2 5 17" xfId="4053"/>
    <cellStyle name="Calculation 2 5 18" xfId="4054"/>
    <cellStyle name="Calculation 2 5 19" xfId="4055"/>
    <cellStyle name="Calculation 2 5 2" xfId="4056"/>
    <cellStyle name="Calculation 2 5 2 10" xfId="4057"/>
    <cellStyle name="Calculation 2 5 2 11" xfId="4058"/>
    <cellStyle name="Calculation 2 5 2 12" xfId="4059"/>
    <cellStyle name="Calculation 2 5 2 2" xfId="4060"/>
    <cellStyle name="Calculation 2 5 2 2 2" xfId="4061"/>
    <cellStyle name="Calculation 2 5 2 2 3" xfId="4062"/>
    <cellStyle name="Calculation 2 5 2 2 4" xfId="4063"/>
    <cellStyle name="Calculation 2 5 2 2 5" xfId="4064"/>
    <cellStyle name="Calculation 2 5 2 2 6" xfId="4065"/>
    <cellStyle name="Calculation 2 5 2 2 7" xfId="4066"/>
    <cellStyle name="Calculation 2 5 2 3" xfId="4067"/>
    <cellStyle name="Calculation 2 5 2 3 2" xfId="4068"/>
    <cellStyle name="Calculation 2 5 2 3 3" xfId="4069"/>
    <cellStyle name="Calculation 2 5 2 3 4" xfId="4070"/>
    <cellStyle name="Calculation 2 5 2 3 5" xfId="4071"/>
    <cellStyle name="Calculation 2 5 2 3 6" xfId="4072"/>
    <cellStyle name="Calculation 2 5 2 3 7" xfId="4073"/>
    <cellStyle name="Calculation 2 5 2 4" xfId="4074"/>
    <cellStyle name="Calculation 2 5 2 4 2" xfId="4075"/>
    <cellStyle name="Calculation 2 5 2 4 3" xfId="4076"/>
    <cellStyle name="Calculation 2 5 2 4 4" xfId="4077"/>
    <cellStyle name="Calculation 2 5 2 4 5" xfId="4078"/>
    <cellStyle name="Calculation 2 5 2 4 6" xfId="4079"/>
    <cellStyle name="Calculation 2 5 2 4 7" xfId="4080"/>
    <cellStyle name="Calculation 2 5 2 5" xfId="4081"/>
    <cellStyle name="Calculation 2 5 2 5 2" xfId="4082"/>
    <cellStyle name="Calculation 2 5 2 5 3" xfId="4083"/>
    <cellStyle name="Calculation 2 5 2 5 4" xfId="4084"/>
    <cellStyle name="Calculation 2 5 2 5 5" xfId="4085"/>
    <cellStyle name="Calculation 2 5 2 5 6" xfId="4086"/>
    <cellStyle name="Calculation 2 5 2 5 7" xfId="4087"/>
    <cellStyle name="Calculation 2 5 2 6" xfId="4088"/>
    <cellStyle name="Calculation 2 5 2 6 2" xfId="4089"/>
    <cellStyle name="Calculation 2 5 2 6 3" xfId="4090"/>
    <cellStyle name="Calculation 2 5 2 6 4" xfId="4091"/>
    <cellStyle name="Calculation 2 5 2 6 5" xfId="4092"/>
    <cellStyle name="Calculation 2 5 2 6 6" xfId="4093"/>
    <cellStyle name="Calculation 2 5 2 6 7" xfId="4094"/>
    <cellStyle name="Calculation 2 5 2 7" xfId="4095"/>
    <cellStyle name="Calculation 2 5 2 8" xfId="4096"/>
    <cellStyle name="Calculation 2 5 2 9" xfId="4097"/>
    <cellStyle name="Calculation 2 5 20" xfId="4098"/>
    <cellStyle name="Calculation 2 5 3" xfId="4099"/>
    <cellStyle name="Calculation 2 5 3 10" xfId="4100"/>
    <cellStyle name="Calculation 2 5 3 11" xfId="4101"/>
    <cellStyle name="Calculation 2 5 3 12" xfId="4102"/>
    <cellStyle name="Calculation 2 5 3 2" xfId="4103"/>
    <cellStyle name="Calculation 2 5 3 2 2" xfId="4104"/>
    <cellStyle name="Calculation 2 5 3 2 3" xfId="4105"/>
    <cellStyle name="Calculation 2 5 3 2 4" xfId="4106"/>
    <cellStyle name="Calculation 2 5 3 2 5" xfId="4107"/>
    <cellStyle name="Calculation 2 5 3 2 6" xfId="4108"/>
    <cellStyle name="Calculation 2 5 3 2 7" xfId="4109"/>
    <cellStyle name="Calculation 2 5 3 3" xfId="4110"/>
    <cellStyle name="Calculation 2 5 3 3 2" xfId="4111"/>
    <cellStyle name="Calculation 2 5 3 3 3" xfId="4112"/>
    <cellStyle name="Calculation 2 5 3 3 4" xfId="4113"/>
    <cellStyle name="Calculation 2 5 3 3 5" xfId="4114"/>
    <cellStyle name="Calculation 2 5 3 3 6" xfId="4115"/>
    <cellStyle name="Calculation 2 5 3 3 7" xfId="4116"/>
    <cellStyle name="Calculation 2 5 3 4" xfId="4117"/>
    <cellStyle name="Calculation 2 5 3 4 2" xfId="4118"/>
    <cellStyle name="Calculation 2 5 3 4 3" xfId="4119"/>
    <cellStyle name="Calculation 2 5 3 4 4" xfId="4120"/>
    <cellStyle name="Calculation 2 5 3 4 5" xfId="4121"/>
    <cellStyle name="Calculation 2 5 3 4 6" xfId="4122"/>
    <cellStyle name="Calculation 2 5 3 4 7" xfId="4123"/>
    <cellStyle name="Calculation 2 5 3 5" xfId="4124"/>
    <cellStyle name="Calculation 2 5 3 5 2" xfId="4125"/>
    <cellStyle name="Calculation 2 5 3 5 3" xfId="4126"/>
    <cellStyle name="Calculation 2 5 3 5 4" xfId="4127"/>
    <cellStyle name="Calculation 2 5 3 5 5" xfId="4128"/>
    <cellStyle name="Calculation 2 5 3 5 6" xfId="4129"/>
    <cellStyle name="Calculation 2 5 3 5 7" xfId="4130"/>
    <cellStyle name="Calculation 2 5 3 6" xfId="4131"/>
    <cellStyle name="Calculation 2 5 3 6 2" xfId="4132"/>
    <cellStyle name="Calculation 2 5 3 6 3" xfId="4133"/>
    <cellStyle name="Calculation 2 5 3 6 4" xfId="4134"/>
    <cellStyle name="Calculation 2 5 3 6 5" xfId="4135"/>
    <cellStyle name="Calculation 2 5 3 6 6" xfId="4136"/>
    <cellStyle name="Calculation 2 5 3 6 7" xfId="4137"/>
    <cellStyle name="Calculation 2 5 3 7" xfId="4138"/>
    <cellStyle name="Calculation 2 5 3 7 2" xfId="4139"/>
    <cellStyle name="Calculation 2 5 3 7 3" xfId="4140"/>
    <cellStyle name="Calculation 2 5 3 7 4" xfId="4141"/>
    <cellStyle name="Calculation 2 5 3 7 5" xfId="4142"/>
    <cellStyle name="Calculation 2 5 3 7 6" xfId="4143"/>
    <cellStyle name="Calculation 2 5 3 8" xfId="4144"/>
    <cellStyle name="Calculation 2 5 3 9" xfId="4145"/>
    <cellStyle name="Calculation 2 5 4" xfId="4146"/>
    <cellStyle name="Calculation 2 5 4 10" xfId="4147"/>
    <cellStyle name="Calculation 2 5 4 11" xfId="4148"/>
    <cellStyle name="Calculation 2 5 4 12" xfId="4149"/>
    <cellStyle name="Calculation 2 5 4 2" xfId="4150"/>
    <cellStyle name="Calculation 2 5 4 2 2" xfId="4151"/>
    <cellStyle name="Calculation 2 5 4 2 3" xfId="4152"/>
    <cellStyle name="Calculation 2 5 4 2 4" xfId="4153"/>
    <cellStyle name="Calculation 2 5 4 2 5" xfId="4154"/>
    <cellStyle name="Calculation 2 5 4 2 6" xfId="4155"/>
    <cellStyle name="Calculation 2 5 4 2 7" xfId="4156"/>
    <cellStyle name="Calculation 2 5 4 3" xfId="4157"/>
    <cellStyle name="Calculation 2 5 4 3 2" xfId="4158"/>
    <cellStyle name="Calculation 2 5 4 3 3" xfId="4159"/>
    <cellStyle name="Calculation 2 5 4 3 4" xfId="4160"/>
    <cellStyle name="Calculation 2 5 4 3 5" xfId="4161"/>
    <cellStyle name="Calculation 2 5 4 3 6" xfId="4162"/>
    <cellStyle name="Calculation 2 5 4 3 7" xfId="4163"/>
    <cellStyle name="Calculation 2 5 4 4" xfId="4164"/>
    <cellStyle name="Calculation 2 5 4 4 2" xfId="4165"/>
    <cellStyle name="Calculation 2 5 4 4 3" xfId="4166"/>
    <cellStyle name="Calculation 2 5 4 4 4" xfId="4167"/>
    <cellStyle name="Calculation 2 5 4 4 5" xfId="4168"/>
    <cellStyle name="Calculation 2 5 4 4 6" xfId="4169"/>
    <cellStyle name="Calculation 2 5 4 4 7" xfId="4170"/>
    <cellStyle name="Calculation 2 5 4 5" xfId="4171"/>
    <cellStyle name="Calculation 2 5 4 5 2" xfId="4172"/>
    <cellStyle name="Calculation 2 5 4 5 3" xfId="4173"/>
    <cellStyle name="Calculation 2 5 4 5 4" xfId="4174"/>
    <cellStyle name="Calculation 2 5 4 5 5" xfId="4175"/>
    <cellStyle name="Calculation 2 5 4 5 6" xfId="4176"/>
    <cellStyle name="Calculation 2 5 4 5 7" xfId="4177"/>
    <cellStyle name="Calculation 2 5 4 6" xfId="4178"/>
    <cellStyle name="Calculation 2 5 4 6 2" xfId="4179"/>
    <cellStyle name="Calculation 2 5 4 6 3" xfId="4180"/>
    <cellStyle name="Calculation 2 5 4 6 4" xfId="4181"/>
    <cellStyle name="Calculation 2 5 4 6 5" xfId="4182"/>
    <cellStyle name="Calculation 2 5 4 6 6" xfId="4183"/>
    <cellStyle name="Calculation 2 5 4 6 7" xfId="4184"/>
    <cellStyle name="Calculation 2 5 4 7" xfId="4185"/>
    <cellStyle name="Calculation 2 5 4 7 2" xfId="4186"/>
    <cellStyle name="Calculation 2 5 4 7 3" xfId="4187"/>
    <cellStyle name="Calculation 2 5 4 7 4" xfId="4188"/>
    <cellStyle name="Calculation 2 5 4 7 5" xfId="4189"/>
    <cellStyle name="Calculation 2 5 4 7 6" xfId="4190"/>
    <cellStyle name="Calculation 2 5 4 8" xfId="4191"/>
    <cellStyle name="Calculation 2 5 4 9" xfId="4192"/>
    <cellStyle name="Calculation 2 5 5" xfId="4193"/>
    <cellStyle name="Calculation 2 5 5 10" xfId="4194"/>
    <cellStyle name="Calculation 2 5 5 11" xfId="4195"/>
    <cellStyle name="Calculation 2 5 5 12" xfId="4196"/>
    <cellStyle name="Calculation 2 5 5 2" xfId="4197"/>
    <cellStyle name="Calculation 2 5 5 2 2" xfId="4198"/>
    <cellStyle name="Calculation 2 5 5 2 3" xfId="4199"/>
    <cellStyle name="Calculation 2 5 5 2 4" xfId="4200"/>
    <cellStyle name="Calculation 2 5 5 2 5" xfId="4201"/>
    <cellStyle name="Calculation 2 5 5 2 6" xfId="4202"/>
    <cellStyle name="Calculation 2 5 5 2 7" xfId="4203"/>
    <cellStyle name="Calculation 2 5 5 3" xfId="4204"/>
    <cellStyle name="Calculation 2 5 5 3 2" xfId="4205"/>
    <cellStyle name="Calculation 2 5 5 3 3" xfId="4206"/>
    <cellStyle name="Calculation 2 5 5 3 4" xfId="4207"/>
    <cellStyle name="Calculation 2 5 5 3 5" xfId="4208"/>
    <cellStyle name="Calculation 2 5 5 3 6" xfId="4209"/>
    <cellStyle name="Calculation 2 5 5 3 7" xfId="4210"/>
    <cellStyle name="Calculation 2 5 5 4" xfId="4211"/>
    <cellStyle name="Calculation 2 5 5 4 2" xfId="4212"/>
    <cellStyle name="Calculation 2 5 5 4 3" xfId="4213"/>
    <cellStyle name="Calculation 2 5 5 4 4" xfId="4214"/>
    <cellStyle name="Calculation 2 5 5 4 5" xfId="4215"/>
    <cellStyle name="Calculation 2 5 5 4 6" xfId="4216"/>
    <cellStyle name="Calculation 2 5 5 4 7" xfId="4217"/>
    <cellStyle name="Calculation 2 5 5 5" xfId="4218"/>
    <cellStyle name="Calculation 2 5 5 5 2" xfId="4219"/>
    <cellStyle name="Calculation 2 5 5 5 3" xfId="4220"/>
    <cellStyle name="Calculation 2 5 5 5 4" xfId="4221"/>
    <cellStyle name="Calculation 2 5 5 5 5" xfId="4222"/>
    <cellStyle name="Calculation 2 5 5 5 6" xfId="4223"/>
    <cellStyle name="Calculation 2 5 5 5 7" xfId="4224"/>
    <cellStyle name="Calculation 2 5 5 6" xfId="4225"/>
    <cellStyle name="Calculation 2 5 5 6 2" xfId="4226"/>
    <cellStyle name="Calculation 2 5 5 6 3" xfId="4227"/>
    <cellStyle name="Calculation 2 5 5 6 4" xfId="4228"/>
    <cellStyle name="Calculation 2 5 5 6 5" xfId="4229"/>
    <cellStyle name="Calculation 2 5 5 6 6" xfId="4230"/>
    <cellStyle name="Calculation 2 5 5 6 7" xfId="4231"/>
    <cellStyle name="Calculation 2 5 5 7" xfId="4232"/>
    <cellStyle name="Calculation 2 5 5 7 2" xfId="4233"/>
    <cellStyle name="Calculation 2 5 5 7 3" xfId="4234"/>
    <cellStyle name="Calculation 2 5 5 7 4" xfId="4235"/>
    <cellStyle name="Calculation 2 5 5 7 5" xfId="4236"/>
    <cellStyle name="Calculation 2 5 5 7 6" xfId="4237"/>
    <cellStyle name="Calculation 2 5 5 8" xfId="4238"/>
    <cellStyle name="Calculation 2 5 5 9" xfId="4239"/>
    <cellStyle name="Calculation 2 5 6" xfId="4240"/>
    <cellStyle name="Calculation 2 5 6 10" xfId="4241"/>
    <cellStyle name="Calculation 2 5 6 11" xfId="4242"/>
    <cellStyle name="Calculation 2 5 6 12" xfId="4243"/>
    <cellStyle name="Calculation 2 5 6 2" xfId="4244"/>
    <cellStyle name="Calculation 2 5 6 2 2" xfId="4245"/>
    <cellStyle name="Calculation 2 5 6 2 3" xfId="4246"/>
    <cellStyle name="Calculation 2 5 6 2 4" xfId="4247"/>
    <cellStyle name="Calculation 2 5 6 2 5" xfId="4248"/>
    <cellStyle name="Calculation 2 5 6 2 6" xfId="4249"/>
    <cellStyle name="Calculation 2 5 6 2 7" xfId="4250"/>
    <cellStyle name="Calculation 2 5 6 3" xfId="4251"/>
    <cellStyle name="Calculation 2 5 6 3 2" xfId="4252"/>
    <cellStyle name="Calculation 2 5 6 3 3" xfId="4253"/>
    <cellStyle name="Calculation 2 5 6 3 4" xfId="4254"/>
    <cellStyle name="Calculation 2 5 6 3 5" xfId="4255"/>
    <cellStyle name="Calculation 2 5 6 3 6" xfId="4256"/>
    <cellStyle name="Calculation 2 5 6 3 7" xfId="4257"/>
    <cellStyle name="Calculation 2 5 6 4" xfId="4258"/>
    <cellStyle name="Calculation 2 5 6 4 2" xfId="4259"/>
    <cellStyle name="Calculation 2 5 6 4 3" xfId="4260"/>
    <cellStyle name="Calculation 2 5 6 4 4" xfId="4261"/>
    <cellStyle name="Calculation 2 5 6 4 5" xfId="4262"/>
    <cellStyle name="Calculation 2 5 6 4 6" xfId="4263"/>
    <cellStyle name="Calculation 2 5 6 4 7" xfId="4264"/>
    <cellStyle name="Calculation 2 5 6 5" xfId="4265"/>
    <cellStyle name="Calculation 2 5 6 5 2" xfId="4266"/>
    <cellStyle name="Calculation 2 5 6 5 3" xfId="4267"/>
    <cellStyle name="Calculation 2 5 6 5 4" xfId="4268"/>
    <cellStyle name="Calculation 2 5 6 5 5" xfId="4269"/>
    <cellStyle name="Calculation 2 5 6 5 6" xfId="4270"/>
    <cellStyle name="Calculation 2 5 6 5 7" xfId="4271"/>
    <cellStyle name="Calculation 2 5 6 6" xfId="4272"/>
    <cellStyle name="Calculation 2 5 6 6 2" xfId="4273"/>
    <cellStyle name="Calculation 2 5 6 6 3" xfId="4274"/>
    <cellStyle name="Calculation 2 5 6 6 4" xfId="4275"/>
    <cellStyle name="Calculation 2 5 6 6 5" xfId="4276"/>
    <cellStyle name="Calculation 2 5 6 6 6" xfId="4277"/>
    <cellStyle name="Calculation 2 5 6 6 7" xfId="4278"/>
    <cellStyle name="Calculation 2 5 6 7" xfId="4279"/>
    <cellStyle name="Calculation 2 5 6 7 2" xfId="4280"/>
    <cellStyle name="Calculation 2 5 6 7 3" xfId="4281"/>
    <cellStyle name="Calculation 2 5 6 7 4" xfId="4282"/>
    <cellStyle name="Calculation 2 5 6 7 5" xfId="4283"/>
    <cellStyle name="Calculation 2 5 6 7 6" xfId="4284"/>
    <cellStyle name="Calculation 2 5 6 8" xfId="4285"/>
    <cellStyle name="Calculation 2 5 6 9" xfId="4286"/>
    <cellStyle name="Calculation 2 5 7" xfId="4287"/>
    <cellStyle name="Calculation 2 5 7 10" xfId="4288"/>
    <cellStyle name="Calculation 2 5 7 11" xfId="4289"/>
    <cellStyle name="Calculation 2 5 7 12" xfId="4290"/>
    <cellStyle name="Calculation 2 5 7 2" xfId="4291"/>
    <cellStyle name="Calculation 2 5 7 2 2" xfId="4292"/>
    <cellStyle name="Calculation 2 5 7 2 3" xfId="4293"/>
    <cellStyle name="Calculation 2 5 7 2 4" xfId="4294"/>
    <cellStyle name="Calculation 2 5 7 2 5" xfId="4295"/>
    <cellStyle name="Calculation 2 5 7 2 6" xfId="4296"/>
    <cellStyle name="Calculation 2 5 7 2 7" xfId="4297"/>
    <cellStyle name="Calculation 2 5 7 3" xfId="4298"/>
    <cellStyle name="Calculation 2 5 7 3 2" xfId="4299"/>
    <cellStyle name="Calculation 2 5 7 3 3" xfId="4300"/>
    <cellStyle name="Calculation 2 5 7 3 4" xfId="4301"/>
    <cellStyle name="Calculation 2 5 7 3 5" xfId="4302"/>
    <cellStyle name="Calculation 2 5 7 3 6" xfId="4303"/>
    <cellStyle name="Calculation 2 5 7 3 7" xfId="4304"/>
    <cellStyle name="Calculation 2 5 7 4" xfId="4305"/>
    <cellStyle name="Calculation 2 5 7 4 2" xfId="4306"/>
    <cellStyle name="Calculation 2 5 7 4 3" xfId="4307"/>
    <cellStyle name="Calculation 2 5 7 4 4" xfId="4308"/>
    <cellStyle name="Calculation 2 5 7 4 5" xfId="4309"/>
    <cellStyle name="Calculation 2 5 7 4 6" xfId="4310"/>
    <cellStyle name="Calculation 2 5 7 4 7" xfId="4311"/>
    <cellStyle name="Calculation 2 5 7 5" xfId="4312"/>
    <cellStyle name="Calculation 2 5 7 5 2" xfId="4313"/>
    <cellStyle name="Calculation 2 5 7 5 3" xfId="4314"/>
    <cellStyle name="Calculation 2 5 7 5 4" xfId="4315"/>
    <cellStyle name="Calculation 2 5 7 5 5" xfId="4316"/>
    <cellStyle name="Calculation 2 5 7 5 6" xfId="4317"/>
    <cellStyle name="Calculation 2 5 7 5 7" xfId="4318"/>
    <cellStyle name="Calculation 2 5 7 6" xfId="4319"/>
    <cellStyle name="Calculation 2 5 7 6 2" xfId="4320"/>
    <cellStyle name="Calculation 2 5 7 6 3" xfId="4321"/>
    <cellStyle name="Calculation 2 5 7 6 4" xfId="4322"/>
    <cellStyle name="Calculation 2 5 7 6 5" xfId="4323"/>
    <cellStyle name="Calculation 2 5 7 6 6" xfId="4324"/>
    <cellStyle name="Calculation 2 5 7 6 7" xfId="4325"/>
    <cellStyle name="Calculation 2 5 7 7" xfId="4326"/>
    <cellStyle name="Calculation 2 5 7 7 2" xfId="4327"/>
    <cellStyle name="Calculation 2 5 7 7 3" xfId="4328"/>
    <cellStyle name="Calculation 2 5 7 7 4" xfId="4329"/>
    <cellStyle name="Calculation 2 5 7 7 5" xfId="4330"/>
    <cellStyle name="Calculation 2 5 7 7 6" xfId="4331"/>
    <cellStyle name="Calculation 2 5 7 8" xfId="4332"/>
    <cellStyle name="Calculation 2 5 7 9" xfId="4333"/>
    <cellStyle name="Calculation 2 5 8" xfId="4334"/>
    <cellStyle name="Calculation 2 5 8 10" xfId="4335"/>
    <cellStyle name="Calculation 2 5 8 11" xfId="4336"/>
    <cellStyle name="Calculation 2 5 8 12" xfId="4337"/>
    <cellStyle name="Calculation 2 5 8 2" xfId="4338"/>
    <cellStyle name="Calculation 2 5 8 2 2" xfId="4339"/>
    <cellStyle name="Calculation 2 5 8 2 3" xfId="4340"/>
    <cellStyle name="Calculation 2 5 8 2 4" xfId="4341"/>
    <cellStyle name="Calculation 2 5 8 2 5" xfId="4342"/>
    <cellStyle name="Calculation 2 5 8 2 6" xfId="4343"/>
    <cellStyle name="Calculation 2 5 8 2 7" xfId="4344"/>
    <cellStyle name="Calculation 2 5 8 3" xfId="4345"/>
    <cellStyle name="Calculation 2 5 8 3 2" xfId="4346"/>
    <cellStyle name="Calculation 2 5 8 3 3" xfId="4347"/>
    <cellStyle name="Calculation 2 5 8 3 4" xfId="4348"/>
    <cellStyle name="Calculation 2 5 8 3 5" xfId="4349"/>
    <cellStyle name="Calculation 2 5 8 3 6" xfId="4350"/>
    <cellStyle name="Calculation 2 5 8 3 7" xfId="4351"/>
    <cellStyle name="Calculation 2 5 8 4" xfId="4352"/>
    <cellStyle name="Calculation 2 5 8 4 2" xfId="4353"/>
    <cellStyle name="Calculation 2 5 8 4 3" xfId="4354"/>
    <cellStyle name="Calculation 2 5 8 4 4" xfId="4355"/>
    <cellStyle name="Calculation 2 5 8 4 5" xfId="4356"/>
    <cellStyle name="Calculation 2 5 8 4 6" xfId="4357"/>
    <cellStyle name="Calculation 2 5 8 4 7" xfId="4358"/>
    <cellStyle name="Calculation 2 5 8 5" xfId="4359"/>
    <cellStyle name="Calculation 2 5 8 5 2" xfId="4360"/>
    <cellStyle name="Calculation 2 5 8 5 3" xfId="4361"/>
    <cellStyle name="Calculation 2 5 8 5 4" xfId="4362"/>
    <cellStyle name="Calculation 2 5 8 5 5" xfId="4363"/>
    <cellStyle name="Calculation 2 5 8 5 6" xfId="4364"/>
    <cellStyle name="Calculation 2 5 8 5 7" xfId="4365"/>
    <cellStyle name="Calculation 2 5 8 6" xfId="4366"/>
    <cellStyle name="Calculation 2 5 8 6 2" xfId="4367"/>
    <cellStyle name="Calculation 2 5 8 6 3" xfId="4368"/>
    <cellStyle name="Calculation 2 5 8 6 4" xfId="4369"/>
    <cellStyle name="Calculation 2 5 8 6 5" xfId="4370"/>
    <cellStyle name="Calculation 2 5 8 6 6" xfId="4371"/>
    <cellStyle name="Calculation 2 5 8 6 7" xfId="4372"/>
    <cellStyle name="Calculation 2 5 8 7" xfId="4373"/>
    <cellStyle name="Calculation 2 5 8 7 2" xfId="4374"/>
    <cellStyle name="Calculation 2 5 8 7 3" xfId="4375"/>
    <cellStyle name="Calculation 2 5 8 7 4" xfId="4376"/>
    <cellStyle name="Calculation 2 5 8 7 5" xfId="4377"/>
    <cellStyle name="Calculation 2 5 8 7 6" xfId="4378"/>
    <cellStyle name="Calculation 2 5 8 8" xfId="4379"/>
    <cellStyle name="Calculation 2 5 8 9" xfId="4380"/>
    <cellStyle name="Calculation 2 5 9" xfId="4381"/>
    <cellStyle name="Calculation 2 5 9 10" xfId="4382"/>
    <cellStyle name="Calculation 2 5 9 11" xfId="4383"/>
    <cellStyle name="Calculation 2 5 9 12" xfId="4384"/>
    <cellStyle name="Calculation 2 5 9 2" xfId="4385"/>
    <cellStyle name="Calculation 2 5 9 2 2" xfId="4386"/>
    <cellStyle name="Calculation 2 5 9 2 3" xfId="4387"/>
    <cellStyle name="Calculation 2 5 9 2 4" xfId="4388"/>
    <cellStyle name="Calculation 2 5 9 2 5" xfId="4389"/>
    <cellStyle name="Calculation 2 5 9 2 6" xfId="4390"/>
    <cellStyle name="Calculation 2 5 9 2 7" xfId="4391"/>
    <cellStyle name="Calculation 2 5 9 3" xfId="4392"/>
    <cellStyle name="Calculation 2 5 9 3 2" xfId="4393"/>
    <cellStyle name="Calculation 2 5 9 3 3" xfId="4394"/>
    <cellStyle name="Calculation 2 5 9 3 4" xfId="4395"/>
    <cellStyle name="Calculation 2 5 9 3 5" xfId="4396"/>
    <cellStyle name="Calculation 2 5 9 3 6" xfId="4397"/>
    <cellStyle name="Calculation 2 5 9 3 7" xfId="4398"/>
    <cellStyle name="Calculation 2 5 9 4" xfId="4399"/>
    <cellStyle name="Calculation 2 5 9 4 2" xfId="4400"/>
    <cellStyle name="Calculation 2 5 9 4 3" xfId="4401"/>
    <cellStyle name="Calculation 2 5 9 4 4" xfId="4402"/>
    <cellStyle name="Calculation 2 5 9 4 5" xfId="4403"/>
    <cellStyle name="Calculation 2 5 9 4 6" xfId="4404"/>
    <cellStyle name="Calculation 2 5 9 4 7" xfId="4405"/>
    <cellStyle name="Calculation 2 5 9 5" xfId="4406"/>
    <cellStyle name="Calculation 2 5 9 5 2" xfId="4407"/>
    <cellStyle name="Calculation 2 5 9 5 3" xfId="4408"/>
    <cellStyle name="Calculation 2 5 9 5 4" xfId="4409"/>
    <cellStyle name="Calculation 2 5 9 5 5" xfId="4410"/>
    <cellStyle name="Calculation 2 5 9 5 6" xfId="4411"/>
    <cellStyle name="Calculation 2 5 9 5 7" xfId="4412"/>
    <cellStyle name="Calculation 2 5 9 6" xfId="4413"/>
    <cellStyle name="Calculation 2 5 9 6 2" xfId="4414"/>
    <cellStyle name="Calculation 2 5 9 6 3" xfId="4415"/>
    <cellStyle name="Calculation 2 5 9 6 4" xfId="4416"/>
    <cellStyle name="Calculation 2 5 9 6 5" xfId="4417"/>
    <cellStyle name="Calculation 2 5 9 6 6" xfId="4418"/>
    <cellStyle name="Calculation 2 5 9 6 7" xfId="4419"/>
    <cellStyle name="Calculation 2 5 9 7" xfId="4420"/>
    <cellStyle name="Calculation 2 5 9 7 2" xfId="4421"/>
    <cellStyle name="Calculation 2 5 9 7 3" xfId="4422"/>
    <cellStyle name="Calculation 2 5 9 7 4" xfId="4423"/>
    <cellStyle name="Calculation 2 5 9 7 5" xfId="4424"/>
    <cellStyle name="Calculation 2 5 9 7 6" xfId="4425"/>
    <cellStyle name="Calculation 2 5 9 8" xfId="4426"/>
    <cellStyle name="Calculation 2 5 9 9" xfId="4427"/>
    <cellStyle name="Calculation 2 6" xfId="4428"/>
    <cellStyle name="Calculation 2 6 10" xfId="4429"/>
    <cellStyle name="Calculation 2 6 11" xfId="4430"/>
    <cellStyle name="Calculation 2 6 12" xfId="4431"/>
    <cellStyle name="Calculation 2 6 2" xfId="4432"/>
    <cellStyle name="Calculation 2 6 2 2" xfId="4433"/>
    <cellStyle name="Calculation 2 6 2 3" xfId="4434"/>
    <cellStyle name="Calculation 2 6 2 4" xfId="4435"/>
    <cellStyle name="Calculation 2 6 2 5" xfId="4436"/>
    <cellStyle name="Calculation 2 6 2 6" xfId="4437"/>
    <cellStyle name="Calculation 2 6 2 7" xfId="4438"/>
    <cellStyle name="Calculation 2 6 3" xfId="4439"/>
    <cellStyle name="Calculation 2 6 3 2" xfId="4440"/>
    <cellStyle name="Calculation 2 6 3 3" xfId="4441"/>
    <cellStyle name="Calculation 2 6 3 4" xfId="4442"/>
    <cellStyle name="Calculation 2 6 3 5" xfId="4443"/>
    <cellStyle name="Calculation 2 6 3 6" xfId="4444"/>
    <cellStyle name="Calculation 2 6 3 7" xfId="4445"/>
    <cellStyle name="Calculation 2 6 4" xfId="4446"/>
    <cellStyle name="Calculation 2 6 4 2" xfId="4447"/>
    <cellStyle name="Calculation 2 6 4 3" xfId="4448"/>
    <cellStyle name="Calculation 2 6 4 4" xfId="4449"/>
    <cellStyle name="Calculation 2 6 4 5" xfId="4450"/>
    <cellStyle name="Calculation 2 6 4 6" xfId="4451"/>
    <cellStyle name="Calculation 2 6 4 7" xfId="4452"/>
    <cellStyle name="Calculation 2 6 5" xfId="4453"/>
    <cellStyle name="Calculation 2 6 5 2" xfId="4454"/>
    <cellStyle name="Calculation 2 6 5 3" xfId="4455"/>
    <cellStyle name="Calculation 2 6 5 4" xfId="4456"/>
    <cellStyle name="Calculation 2 6 5 5" xfId="4457"/>
    <cellStyle name="Calculation 2 6 5 6" xfId="4458"/>
    <cellStyle name="Calculation 2 6 5 7" xfId="4459"/>
    <cellStyle name="Calculation 2 6 6" xfId="4460"/>
    <cellStyle name="Calculation 2 6 6 2" xfId="4461"/>
    <cellStyle name="Calculation 2 6 6 3" xfId="4462"/>
    <cellStyle name="Calculation 2 6 6 4" xfId="4463"/>
    <cellStyle name="Calculation 2 6 6 5" xfId="4464"/>
    <cellStyle name="Calculation 2 6 6 6" xfId="4465"/>
    <cellStyle name="Calculation 2 6 6 7" xfId="4466"/>
    <cellStyle name="Calculation 2 6 7" xfId="4467"/>
    <cellStyle name="Calculation 2 6 8" xfId="4468"/>
    <cellStyle name="Calculation 2 6 9" xfId="4469"/>
    <cellStyle name="Calculation 2 7" xfId="4470"/>
    <cellStyle name="Calculation 2 7 10" xfId="4471"/>
    <cellStyle name="Calculation 2 7 11" xfId="4472"/>
    <cellStyle name="Calculation 2 7 12" xfId="4473"/>
    <cellStyle name="Calculation 2 7 2" xfId="4474"/>
    <cellStyle name="Calculation 2 7 2 2" xfId="4475"/>
    <cellStyle name="Calculation 2 7 2 3" xfId="4476"/>
    <cellStyle name="Calculation 2 7 2 4" xfId="4477"/>
    <cellStyle name="Calculation 2 7 2 5" xfId="4478"/>
    <cellStyle name="Calculation 2 7 2 6" xfId="4479"/>
    <cellStyle name="Calculation 2 7 2 7" xfId="4480"/>
    <cellStyle name="Calculation 2 7 3" xfId="4481"/>
    <cellStyle name="Calculation 2 7 3 2" xfId="4482"/>
    <cellStyle name="Calculation 2 7 3 3" xfId="4483"/>
    <cellStyle name="Calculation 2 7 3 4" xfId="4484"/>
    <cellStyle name="Calculation 2 7 3 5" xfId="4485"/>
    <cellStyle name="Calculation 2 7 3 6" xfId="4486"/>
    <cellStyle name="Calculation 2 7 3 7" xfId="4487"/>
    <cellStyle name="Calculation 2 7 4" xfId="4488"/>
    <cellStyle name="Calculation 2 7 4 2" xfId="4489"/>
    <cellStyle name="Calculation 2 7 4 3" xfId="4490"/>
    <cellStyle name="Calculation 2 7 4 4" xfId="4491"/>
    <cellStyle name="Calculation 2 7 4 5" xfId="4492"/>
    <cellStyle name="Calculation 2 7 4 6" xfId="4493"/>
    <cellStyle name="Calculation 2 7 4 7" xfId="4494"/>
    <cellStyle name="Calculation 2 7 5" xfId="4495"/>
    <cellStyle name="Calculation 2 7 5 2" xfId="4496"/>
    <cellStyle name="Calculation 2 7 5 3" xfId="4497"/>
    <cellStyle name="Calculation 2 7 5 4" xfId="4498"/>
    <cellStyle name="Calculation 2 7 5 5" xfId="4499"/>
    <cellStyle name="Calculation 2 7 5 6" xfId="4500"/>
    <cellStyle name="Calculation 2 7 5 7" xfId="4501"/>
    <cellStyle name="Calculation 2 7 6" xfId="4502"/>
    <cellStyle name="Calculation 2 7 6 2" xfId="4503"/>
    <cellStyle name="Calculation 2 7 6 3" xfId="4504"/>
    <cellStyle name="Calculation 2 7 6 4" xfId="4505"/>
    <cellStyle name="Calculation 2 7 6 5" xfId="4506"/>
    <cellStyle name="Calculation 2 7 6 6" xfId="4507"/>
    <cellStyle name="Calculation 2 7 6 7" xfId="4508"/>
    <cellStyle name="Calculation 2 7 7" xfId="4509"/>
    <cellStyle name="Calculation 2 7 7 2" xfId="4510"/>
    <cellStyle name="Calculation 2 7 7 3" xfId="4511"/>
    <cellStyle name="Calculation 2 7 7 4" xfId="4512"/>
    <cellStyle name="Calculation 2 7 7 5" xfId="4513"/>
    <cellStyle name="Calculation 2 7 7 6" xfId="4514"/>
    <cellStyle name="Calculation 2 7 8" xfId="4515"/>
    <cellStyle name="Calculation 2 7 9" xfId="4516"/>
    <cellStyle name="Calculation 2 8" xfId="4517"/>
    <cellStyle name="Calculation 2 8 10" xfId="4518"/>
    <cellStyle name="Calculation 2 8 11" xfId="4519"/>
    <cellStyle name="Calculation 2 8 12" xfId="4520"/>
    <cellStyle name="Calculation 2 8 2" xfId="4521"/>
    <cellStyle name="Calculation 2 8 2 2" xfId="4522"/>
    <cellStyle name="Calculation 2 8 2 3" xfId="4523"/>
    <cellStyle name="Calculation 2 8 2 4" xfId="4524"/>
    <cellStyle name="Calculation 2 8 2 5" xfId="4525"/>
    <cellStyle name="Calculation 2 8 2 6" xfId="4526"/>
    <cellStyle name="Calculation 2 8 2 7" xfId="4527"/>
    <cellStyle name="Calculation 2 8 3" xfId="4528"/>
    <cellStyle name="Calculation 2 8 3 2" xfId="4529"/>
    <cellStyle name="Calculation 2 8 3 3" xfId="4530"/>
    <cellStyle name="Calculation 2 8 3 4" xfId="4531"/>
    <cellStyle name="Calculation 2 8 3 5" xfId="4532"/>
    <cellStyle name="Calculation 2 8 3 6" xfId="4533"/>
    <cellStyle name="Calculation 2 8 3 7" xfId="4534"/>
    <cellStyle name="Calculation 2 8 4" xfId="4535"/>
    <cellStyle name="Calculation 2 8 4 2" xfId="4536"/>
    <cellStyle name="Calculation 2 8 4 3" xfId="4537"/>
    <cellStyle name="Calculation 2 8 4 4" xfId="4538"/>
    <cellStyle name="Calculation 2 8 4 5" xfId="4539"/>
    <cellStyle name="Calculation 2 8 4 6" xfId="4540"/>
    <cellStyle name="Calculation 2 8 4 7" xfId="4541"/>
    <cellStyle name="Calculation 2 8 5" xfId="4542"/>
    <cellStyle name="Calculation 2 8 5 2" xfId="4543"/>
    <cellStyle name="Calculation 2 8 5 3" xfId="4544"/>
    <cellStyle name="Calculation 2 8 5 4" xfId="4545"/>
    <cellStyle name="Calculation 2 8 5 5" xfId="4546"/>
    <cellStyle name="Calculation 2 8 5 6" xfId="4547"/>
    <cellStyle name="Calculation 2 8 5 7" xfId="4548"/>
    <cellStyle name="Calculation 2 8 6" xfId="4549"/>
    <cellStyle name="Calculation 2 8 6 2" xfId="4550"/>
    <cellStyle name="Calculation 2 8 6 3" xfId="4551"/>
    <cellStyle name="Calculation 2 8 6 4" xfId="4552"/>
    <cellStyle name="Calculation 2 8 6 5" xfId="4553"/>
    <cellStyle name="Calculation 2 8 6 6" xfId="4554"/>
    <cellStyle name="Calculation 2 8 6 7" xfId="4555"/>
    <cellStyle name="Calculation 2 8 7" xfId="4556"/>
    <cellStyle name="Calculation 2 8 7 2" xfId="4557"/>
    <cellStyle name="Calculation 2 8 7 3" xfId="4558"/>
    <cellStyle name="Calculation 2 8 7 4" xfId="4559"/>
    <cellStyle name="Calculation 2 8 7 5" xfId="4560"/>
    <cellStyle name="Calculation 2 8 7 6" xfId="4561"/>
    <cellStyle name="Calculation 2 8 8" xfId="4562"/>
    <cellStyle name="Calculation 2 8 9" xfId="4563"/>
    <cellStyle name="Calculation 2 9" xfId="4564"/>
    <cellStyle name="Calculation 2 9 10" xfId="4565"/>
    <cellStyle name="Calculation 2 9 11" xfId="4566"/>
    <cellStyle name="Calculation 2 9 12" xfId="4567"/>
    <cellStyle name="Calculation 2 9 2" xfId="4568"/>
    <cellStyle name="Calculation 2 9 2 2" xfId="4569"/>
    <cellStyle name="Calculation 2 9 2 3" xfId="4570"/>
    <cellStyle name="Calculation 2 9 2 4" xfId="4571"/>
    <cellStyle name="Calculation 2 9 2 5" xfId="4572"/>
    <cellStyle name="Calculation 2 9 2 6" xfId="4573"/>
    <cellStyle name="Calculation 2 9 2 7" xfId="4574"/>
    <cellStyle name="Calculation 2 9 3" xfId="4575"/>
    <cellStyle name="Calculation 2 9 3 2" xfId="4576"/>
    <cellStyle name="Calculation 2 9 3 3" xfId="4577"/>
    <cellStyle name="Calculation 2 9 3 4" xfId="4578"/>
    <cellStyle name="Calculation 2 9 3 5" xfId="4579"/>
    <cellStyle name="Calculation 2 9 3 6" xfId="4580"/>
    <cellStyle name="Calculation 2 9 3 7" xfId="4581"/>
    <cellStyle name="Calculation 2 9 4" xfId="4582"/>
    <cellStyle name="Calculation 2 9 4 2" xfId="4583"/>
    <cellStyle name="Calculation 2 9 4 3" xfId="4584"/>
    <cellStyle name="Calculation 2 9 4 4" xfId="4585"/>
    <cellStyle name="Calculation 2 9 4 5" xfId="4586"/>
    <cellStyle name="Calculation 2 9 4 6" xfId="4587"/>
    <cellStyle name="Calculation 2 9 4 7" xfId="4588"/>
    <cellStyle name="Calculation 2 9 5" xfId="4589"/>
    <cellStyle name="Calculation 2 9 5 2" xfId="4590"/>
    <cellStyle name="Calculation 2 9 5 3" xfId="4591"/>
    <cellStyle name="Calculation 2 9 5 4" xfId="4592"/>
    <cellStyle name="Calculation 2 9 5 5" xfId="4593"/>
    <cellStyle name="Calculation 2 9 5 6" xfId="4594"/>
    <cellStyle name="Calculation 2 9 5 7" xfId="4595"/>
    <cellStyle name="Calculation 2 9 6" xfId="4596"/>
    <cellStyle name="Calculation 2 9 6 2" xfId="4597"/>
    <cellStyle name="Calculation 2 9 6 3" xfId="4598"/>
    <cellStyle name="Calculation 2 9 6 4" xfId="4599"/>
    <cellStyle name="Calculation 2 9 6 5" xfId="4600"/>
    <cellStyle name="Calculation 2 9 6 6" xfId="4601"/>
    <cellStyle name="Calculation 2 9 6 7" xfId="4602"/>
    <cellStyle name="Calculation 2 9 7" xfId="4603"/>
    <cellStyle name="Calculation 2 9 7 2" xfId="4604"/>
    <cellStyle name="Calculation 2 9 7 3" xfId="4605"/>
    <cellStyle name="Calculation 2 9 7 4" xfId="4606"/>
    <cellStyle name="Calculation 2 9 7 5" xfId="4607"/>
    <cellStyle name="Calculation 2 9 7 6" xfId="4608"/>
    <cellStyle name="Calculation 2 9 8" xfId="4609"/>
    <cellStyle name="Calculation 2 9 9" xfId="4610"/>
    <cellStyle name="Calculation 20" xfId="4611"/>
    <cellStyle name="Calculation 20 2" xfId="4612"/>
    <cellStyle name="Calculation 20 3" xfId="4613"/>
    <cellStyle name="Calculation 20 4" xfId="4614"/>
    <cellStyle name="Calculation 20 5" xfId="4615"/>
    <cellStyle name="Calculation 20 6" xfId="4616"/>
    <cellStyle name="Calculation 20 7" xfId="4617"/>
    <cellStyle name="Calculation 21" xfId="4618"/>
    <cellStyle name="Calculation 21 2" xfId="4619"/>
    <cellStyle name="Calculation 21 3" xfId="4620"/>
    <cellStyle name="Calculation 21 4" xfId="4621"/>
    <cellStyle name="Calculation 21 5" xfId="4622"/>
    <cellStyle name="Calculation 21 6" xfId="4623"/>
    <cellStyle name="Calculation 21 7" xfId="4624"/>
    <cellStyle name="Calculation 22" xfId="4625"/>
    <cellStyle name="Calculation 23" xfId="4626"/>
    <cellStyle name="Calculation 24" xfId="4627"/>
    <cellStyle name="Calculation 25" xfId="4628"/>
    <cellStyle name="Calculation 26" xfId="4629"/>
    <cellStyle name="Calculation 3" xfId="4630"/>
    <cellStyle name="Calculation 3 10" xfId="4631"/>
    <cellStyle name="Calculation 3 10 10" xfId="4632"/>
    <cellStyle name="Calculation 3 10 11" xfId="4633"/>
    <cellStyle name="Calculation 3 10 12" xfId="4634"/>
    <cellStyle name="Calculation 3 10 2" xfId="4635"/>
    <cellStyle name="Calculation 3 10 2 2" xfId="4636"/>
    <cellStyle name="Calculation 3 10 2 3" xfId="4637"/>
    <cellStyle name="Calculation 3 10 2 4" xfId="4638"/>
    <cellStyle name="Calculation 3 10 2 5" xfId="4639"/>
    <cellStyle name="Calculation 3 10 2 6" xfId="4640"/>
    <cellStyle name="Calculation 3 10 2 7" xfId="4641"/>
    <cellStyle name="Calculation 3 10 3" xfId="4642"/>
    <cellStyle name="Calculation 3 10 3 2" xfId="4643"/>
    <cellStyle name="Calculation 3 10 3 3" xfId="4644"/>
    <cellStyle name="Calculation 3 10 3 4" xfId="4645"/>
    <cellStyle name="Calculation 3 10 3 5" xfId="4646"/>
    <cellStyle name="Calculation 3 10 3 6" xfId="4647"/>
    <cellStyle name="Calculation 3 10 3 7" xfId="4648"/>
    <cellStyle name="Calculation 3 10 4" xfId="4649"/>
    <cellStyle name="Calculation 3 10 4 2" xfId="4650"/>
    <cellStyle name="Calculation 3 10 4 3" xfId="4651"/>
    <cellStyle name="Calculation 3 10 4 4" xfId="4652"/>
    <cellStyle name="Calculation 3 10 4 5" xfId="4653"/>
    <cellStyle name="Calculation 3 10 4 6" xfId="4654"/>
    <cellStyle name="Calculation 3 10 4 7" xfId="4655"/>
    <cellStyle name="Calculation 3 10 5" xfId="4656"/>
    <cellStyle name="Calculation 3 10 5 2" xfId="4657"/>
    <cellStyle name="Calculation 3 10 5 3" xfId="4658"/>
    <cellStyle name="Calculation 3 10 5 4" xfId="4659"/>
    <cellStyle name="Calculation 3 10 5 5" xfId="4660"/>
    <cellStyle name="Calculation 3 10 5 6" xfId="4661"/>
    <cellStyle name="Calculation 3 10 5 7" xfId="4662"/>
    <cellStyle name="Calculation 3 10 6" xfId="4663"/>
    <cellStyle name="Calculation 3 10 6 2" xfId="4664"/>
    <cellStyle name="Calculation 3 10 6 3" xfId="4665"/>
    <cellStyle name="Calculation 3 10 6 4" xfId="4666"/>
    <cellStyle name="Calculation 3 10 6 5" xfId="4667"/>
    <cellStyle name="Calculation 3 10 6 6" xfId="4668"/>
    <cellStyle name="Calculation 3 10 6 7" xfId="4669"/>
    <cellStyle name="Calculation 3 10 7" xfId="4670"/>
    <cellStyle name="Calculation 3 10 7 2" xfId="4671"/>
    <cellStyle name="Calculation 3 10 7 3" xfId="4672"/>
    <cellStyle name="Calculation 3 10 7 4" xfId="4673"/>
    <cellStyle name="Calculation 3 10 7 5" xfId="4674"/>
    <cellStyle name="Calculation 3 10 7 6" xfId="4675"/>
    <cellStyle name="Calculation 3 10 8" xfId="4676"/>
    <cellStyle name="Calculation 3 10 9" xfId="4677"/>
    <cellStyle name="Calculation 3 11" xfId="4678"/>
    <cellStyle name="Calculation 3 11 10" xfId="4679"/>
    <cellStyle name="Calculation 3 11 11" xfId="4680"/>
    <cellStyle name="Calculation 3 11 12" xfId="4681"/>
    <cellStyle name="Calculation 3 11 2" xfId="4682"/>
    <cellStyle name="Calculation 3 11 2 2" xfId="4683"/>
    <cellStyle name="Calculation 3 11 2 3" xfId="4684"/>
    <cellStyle name="Calculation 3 11 2 4" xfId="4685"/>
    <cellStyle name="Calculation 3 11 2 5" xfId="4686"/>
    <cellStyle name="Calculation 3 11 2 6" xfId="4687"/>
    <cellStyle name="Calculation 3 11 2 7" xfId="4688"/>
    <cellStyle name="Calculation 3 11 3" xfId="4689"/>
    <cellStyle name="Calculation 3 11 3 2" xfId="4690"/>
    <cellStyle name="Calculation 3 11 3 3" xfId="4691"/>
    <cellStyle name="Calculation 3 11 3 4" xfId="4692"/>
    <cellStyle name="Calculation 3 11 3 5" xfId="4693"/>
    <cellStyle name="Calculation 3 11 3 6" xfId="4694"/>
    <cellStyle name="Calculation 3 11 3 7" xfId="4695"/>
    <cellStyle name="Calculation 3 11 4" xfId="4696"/>
    <cellStyle name="Calculation 3 11 4 2" xfId="4697"/>
    <cellStyle name="Calculation 3 11 4 3" xfId="4698"/>
    <cellStyle name="Calculation 3 11 4 4" xfId="4699"/>
    <cellStyle name="Calculation 3 11 4 5" xfId="4700"/>
    <cellStyle name="Calculation 3 11 4 6" xfId="4701"/>
    <cellStyle name="Calculation 3 11 4 7" xfId="4702"/>
    <cellStyle name="Calculation 3 11 5" xfId="4703"/>
    <cellStyle name="Calculation 3 11 5 2" xfId="4704"/>
    <cellStyle name="Calculation 3 11 5 3" xfId="4705"/>
    <cellStyle name="Calculation 3 11 5 4" xfId="4706"/>
    <cellStyle name="Calculation 3 11 5 5" xfId="4707"/>
    <cellStyle name="Calculation 3 11 5 6" xfId="4708"/>
    <cellStyle name="Calculation 3 11 5 7" xfId="4709"/>
    <cellStyle name="Calculation 3 11 6" xfId="4710"/>
    <cellStyle name="Calculation 3 11 6 2" xfId="4711"/>
    <cellStyle name="Calculation 3 11 6 3" xfId="4712"/>
    <cellStyle name="Calculation 3 11 6 4" xfId="4713"/>
    <cellStyle name="Calculation 3 11 6 5" xfId="4714"/>
    <cellStyle name="Calculation 3 11 6 6" xfId="4715"/>
    <cellStyle name="Calculation 3 11 6 7" xfId="4716"/>
    <cellStyle name="Calculation 3 11 7" xfId="4717"/>
    <cellStyle name="Calculation 3 11 7 2" xfId="4718"/>
    <cellStyle name="Calculation 3 11 7 3" xfId="4719"/>
    <cellStyle name="Calculation 3 11 7 4" xfId="4720"/>
    <cellStyle name="Calculation 3 11 7 5" xfId="4721"/>
    <cellStyle name="Calculation 3 11 7 6" xfId="4722"/>
    <cellStyle name="Calculation 3 11 8" xfId="4723"/>
    <cellStyle name="Calculation 3 11 9" xfId="4724"/>
    <cellStyle name="Calculation 3 12" xfId="4725"/>
    <cellStyle name="Calculation 3 12 10" xfId="4726"/>
    <cellStyle name="Calculation 3 12 11" xfId="4727"/>
    <cellStyle name="Calculation 3 12 12" xfId="4728"/>
    <cellStyle name="Calculation 3 12 2" xfId="4729"/>
    <cellStyle name="Calculation 3 12 2 2" xfId="4730"/>
    <cellStyle name="Calculation 3 12 2 3" xfId="4731"/>
    <cellStyle name="Calculation 3 12 2 4" xfId="4732"/>
    <cellStyle name="Calculation 3 12 2 5" xfId="4733"/>
    <cellStyle name="Calculation 3 12 2 6" xfId="4734"/>
    <cellStyle name="Calculation 3 12 2 7" xfId="4735"/>
    <cellStyle name="Calculation 3 12 3" xfId="4736"/>
    <cellStyle name="Calculation 3 12 3 2" xfId="4737"/>
    <cellStyle name="Calculation 3 12 3 3" xfId="4738"/>
    <cellStyle name="Calculation 3 12 3 4" xfId="4739"/>
    <cellStyle name="Calculation 3 12 3 5" xfId="4740"/>
    <cellStyle name="Calculation 3 12 3 6" xfId="4741"/>
    <cellStyle name="Calculation 3 12 3 7" xfId="4742"/>
    <cellStyle name="Calculation 3 12 4" xfId="4743"/>
    <cellStyle name="Calculation 3 12 4 2" xfId="4744"/>
    <cellStyle name="Calculation 3 12 4 3" xfId="4745"/>
    <cellStyle name="Calculation 3 12 4 4" xfId="4746"/>
    <cellStyle name="Calculation 3 12 4 5" xfId="4747"/>
    <cellStyle name="Calculation 3 12 4 6" xfId="4748"/>
    <cellStyle name="Calculation 3 12 4 7" xfId="4749"/>
    <cellStyle name="Calculation 3 12 5" xfId="4750"/>
    <cellStyle name="Calculation 3 12 5 2" xfId="4751"/>
    <cellStyle name="Calculation 3 12 5 3" xfId="4752"/>
    <cellStyle name="Calculation 3 12 5 4" xfId="4753"/>
    <cellStyle name="Calculation 3 12 5 5" xfId="4754"/>
    <cellStyle name="Calculation 3 12 5 6" xfId="4755"/>
    <cellStyle name="Calculation 3 12 5 7" xfId="4756"/>
    <cellStyle name="Calculation 3 12 6" xfId="4757"/>
    <cellStyle name="Calculation 3 12 6 2" xfId="4758"/>
    <cellStyle name="Calculation 3 12 6 3" xfId="4759"/>
    <cellStyle name="Calculation 3 12 6 4" xfId="4760"/>
    <cellStyle name="Calculation 3 12 6 5" xfId="4761"/>
    <cellStyle name="Calculation 3 12 6 6" xfId="4762"/>
    <cellStyle name="Calculation 3 12 6 7" xfId="4763"/>
    <cellStyle name="Calculation 3 12 7" xfId="4764"/>
    <cellStyle name="Calculation 3 12 7 2" xfId="4765"/>
    <cellStyle name="Calculation 3 12 7 3" xfId="4766"/>
    <cellStyle name="Calculation 3 12 7 4" xfId="4767"/>
    <cellStyle name="Calculation 3 12 7 5" xfId="4768"/>
    <cellStyle name="Calculation 3 12 7 6" xfId="4769"/>
    <cellStyle name="Calculation 3 12 8" xfId="4770"/>
    <cellStyle name="Calculation 3 12 9" xfId="4771"/>
    <cellStyle name="Calculation 3 13" xfId="4772"/>
    <cellStyle name="Calculation 3 13 2" xfId="4773"/>
    <cellStyle name="Calculation 3 13 3" xfId="4774"/>
    <cellStyle name="Calculation 3 13 4" xfId="4775"/>
    <cellStyle name="Calculation 3 13 5" xfId="4776"/>
    <cellStyle name="Calculation 3 13 6" xfId="4777"/>
    <cellStyle name="Calculation 3 13 7" xfId="4778"/>
    <cellStyle name="Calculation 3 14" xfId="4779"/>
    <cellStyle name="Calculation 3 14 2" xfId="4780"/>
    <cellStyle name="Calculation 3 14 3" xfId="4781"/>
    <cellStyle name="Calculation 3 14 4" xfId="4782"/>
    <cellStyle name="Calculation 3 14 5" xfId="4783"/>
    <cellStyle name="Calculation 3 14 6" xfId="4784"/>
    <cellStyle name="Calculation 3 14 7" xfId="4785"/>
    <cellStyle name="Calculation 3 15" xfId="4786"/>
    <cellStyle name="Calculation 3 15 2" xfId="4787"/>
    <cellStyle name="Calculation 3 15 3" xfId="4788"/>
    <cellStyle name="Calculation 3 15 4" xfId="4789"/>
    <cellStyle name="Calculation 3 15 5" xfId="4790"/>
    <cellStyle name="Calculation 3 15 6" xfId="4791"/>
    <cellStyle name="Calculation 3 15 7" xfId="4792"/>
    <cellStyle name="Calculation 3 16" xfId="4793"/>
    <cellStyle name="Calculation 3 16 2" xfId="4794"/>
    <cellStyle name="Calculation 3 16 3" xfId="4795"/>
    <cellStyle name="Calculation 3 16 4" xfId="4796"/>
    <cellStyle name="Calculation 3 16 5" xfId="4797"/>
    <cellStyle name="Calculation 3 16 6" xfId="4798"/>
    <cellStyle name="Calculation 3 16 7" xfId="4799"/>
    <cellStyle name="Calculation 3 17" xfId="4800"/>
    <cellStyle name="Calculation 3 17 2" xfId="4801"/>
    <cellStyle name="Calculation 3 17 3" xfId="4802"/>
    <cellStyle name="Calculation 3 17 4" xfId="4803"/>
    <cellStyle name="Calculation 3 17 5" xfId="4804"/>
    <cellStyle name="Calculation 3 17 6" xfId="4805"/>
    <cellStyle name="Calculation 3 17 7" xfId="4806"/>
    <cellStyle name="Calculation 3 18" xfId="4807"/>
    <cellStyle name="Calculation 3 18 2" xfId="4808"/>
    <cellStyle name="Calculation 3 18 3" xfId="4809"/>
    <cellStyle name="Calculation 3 18 4" xfId="4810"/>
    <cellStyle name="Calculation 3 18 5" xfId="4811"/>
    <cellStyle name="Calculation 3 18 6" xfId="4812"/>
    <cellStyle name="Calculation 3 18 7" xfId="4813"/>
    <cellStyle name="Calculation 3 19" xfId="4814"/>
    <cellStyle name="Calculation 3 2" xfId="4815"/>
    <cellStyle name="Calculation 3 2 10" xfId="4816"/>
    <cellStyle name="Calculation 3 2 10 10" xfId="4817"/>
    <cellStyle name="Calculation 3 2 10 11" xfId="4818"/>
    <cellStyle name="Calculation 3 2 10 12" xfId="4819"/>
    <cellStyle name="Calculation 3 2 10 2" xfId="4820"/>
    <cellStyle name="Calculation 3 2 10 2 2" xfId="4821"/>
    <cellStyle name="Calculation 3 2 10 2 3" xfId="4822"/>
    <cellStyle name="Calculation 3 2 10 2 4" xfId="4823"/>
    <cellStyle name="Calculation 3 2 10 2 5" xfId="4824"/>
    <cellStyle name="Calculation 3 2 10 2 6" xfId="4825"/>
    <cellStyle name="Calculation 3 2 10 2 7" xfId="4826"/>
    <cellStyle name="Calculation 3 2 10 3" xfId="4827"/>
    <cellStyle name="Calculation 3 2 10 3 2" xfId="4828"/>
    <cellStyle name="Calculation 3 2 10 3 3" xfId="4829"/>
    <cellStyle name="Calculation 3 2 10 3 4" xfId="4830"/>
    <cellStyle name="Calculation 3 2 10 3 5" xfId="4831"/>
    <cellStyle name="Calculation 3 2 10 3 6" xfId="4832"/>
    <cellStyle name="Calculation 3 2 10 3 7" xfId="4833"/>
    <cellStyle name="Calculation 3 2 10 4" xfId="4834"/>
    <cellStyle name="Calculation 3 2 10 4 2" xfId="4835"/>
    <cellStyle name="Calculation 3 2 10 4 3" xfId="4836"/>
    <cellStyle name="Calculation 3 2 10 4 4" xfId="4837"/>
    <cellStyle name="Calculation 3 2 10 4 5" xfId="4838"/>
    <cellStyle name="Calculation 3 2 10 4 6" xfId="4839"/>
    <cellStyle name="Calculation 3 2 10 4 7" xfId="4840"/>
    <cellStyle name="Calculation 3 2 10 5" xfId="4841"/>
    <cellStyle name="Calculation 3 2 10 5 2" xfId="4842"/>
    <cellStyle name="Calculation 3 2 10 5 3" xfId="4843"/>
    <cellStyle name="Calculation 3 2 10 5 4" xfId="4844"/>
    <cellStyle name="Calculation 3 2 10 5 5" xfId="4845"/>
    <cellStyle name="Calculation 3 2 10 5 6" xfId="4846"/>
    <cellStyle name="Calculation 3 2 10 5 7" xfId="4847"/>
    <cellStyle name="Calculation 3 2 10 6" xfId="4848"/>
    <cellStyle name="Calculation 3 2 10 6 2" xfId="4849"/>
    <cellStyle name="Calculation 3 2 10 6 3" xfId="4850"/>
    <cellStyle name="Calculation 3 2 10 6 4" xfId="4851"/>
    <cellStyle name="Calculation 3 2 10 6 5" xfId="4852"/>
    <cellStyle name="Calculation 3 2 10 6 6" xfId="4853"/>
    <cellStyle name="Calculation 3 2 10 6 7" xfId="4854"/>
    <cellStyle name="Calculation 3 2 10 7" xfId="4855"/>
    <cellStyle name="Calculation 3 2 10 7 2" xfId="4856"/>
    <cellStyle name="Calculation 3 2 10 7 3" xfId="4857"/>
    <cellStyle name="Calculation 3 2 10 7 4" xfId="4858"/>
    <cellStyle name="Calculation 3 2 10 7 5" xfId="4859"/>
    <cellStyle name="Calculation 3 2 10 7 6" xfId="4860"/>
    <cellStyle name="Calculation 3 2 10 8" xfId="4861"/>
    <cellStyle name="Calculation 3 2 10 9" xfId="4862"/>
    <cellStyle name="Calculation 3 2 11" xfId="4863"/>
    <cellStyle name="Calculation 3 2 11 10" xfId="4864"/>
    <cellStyle name="Calculation 3 2 11 11" xfId="4865"/>
    <cellStyle name="Calculation 3 2 11 12" xfId="4866"/>
    <cellStyle name="Calculation 3 2 11 2" xfId="4867"/>
    <cellStyle name="Calculation 3 2 11 2 2" xfId="4868"/>
    <cellStyle name="Calculation 3 2 11 2 3" xfId="4869"/>
    <cellStyle name="Calculation 3 2 11 2 4" xfId="4870"/>
    <cellStyle name="Calculation 3 2 11 2 5" xfId="4871"/>
    <cellStyle name="Calculation 3 2 11 2 6" xfId="4872"/>
    <cellStyle name="Calculation 3 2 11 2 7" xfId="4873"/>
    <cellStyle name="Calculation 3 2 11 3" xfId="4874"/>
    <cellStyle name="Calculation 3 2 11 3 2" xfId="4875"/>
    <cellStyle name="Calculation 3 2 11 3 3" xfId="4876"/>
    <cellStyle name="Calculation 3 2 11 3 4" xfId="4877"/>
    <cellStyle name="Calculation 3 2 11 3 5" xfId="4878"/>
    <cellStyle name="Calculation 3 2 11 3 6" xfId="4879"/>
    <cellStyle name="Calculation 3 2 11 3 7" xfId="4880"/>
    <cellStyle name="Calculation 3 2 11 4" xfId="4881"/>
    <cellStyle name="Calculation 3 2 11 4 2" xfId="4882"/>
    <cellStyle name="Calculation 3 2 11 4 3" xfId="4883"/>
    <cellStyle name="Calculation 3 2 11 4 4" xfId="4884"/>
    <cellStyle name="Calculation 3 2 11 4 5" xfId="4885"/>
    <cellStyle name="Calculation 3 2 11 4 6" xfId="4886"/>
    <cellStyle name="Calculation 3 2 11 4 7" xfId="4887"/>
    <cellStyle name="Calculation 3 2 11 5" xfId="4888"/>
    <cellStyle name="Calculation 3 2 11 5 2" xfId="4889"/>
    <cellStyle name="Calculation 3 2 11 5 3" xfId="4890"/>
    <cellStyle name="Calculation 3 2 11 5 4" xfId="4891"/>
    <cellStyle name="Calculation 3 2 11 5 5" xfId="4892"/>
    <cellStyle name="Calculation 3 2 11 5 6" xfId="4893"/>
    <cellStyle name="Calculation 3 2 11 5 7" xfId="4894"/>
    <cellStyle name="Calculation 3 2 11 6" xfId="4895"/>
    <cellStyle name="Calculation 3 2 11 6 2" xfId="4896"/>
    <cellStyle name="Calculation 3 2 11 6 3" xfId="4897"/>
    <cellStyle name="Calculation 3 2 11 6 4" xfId="4898"/>
    <cellStyle name="Calculation 3 2 11 6 5" xfId="4899"/>
    <cellStyle name="Calculation 3 2 11 6 6" xfId="4900"/>
    <cellStyle name="Calculation 3 2 11 6 7" xfId="4901"/>
    <cellStyle name="Calculation 3 2 11 7" xfId="4902"/>
    <cellStyle name="Calculation 3 2 11 7 2" xfId="4903"/>
    <cellStyle name="Calculation 3 2 11 7 3" xfId="4904"/>
    <cellStyle name="Calculation 3 2 11 7 4" xfId="4905"/>
    <cellStyle name="Calculation 3 2 11 7 5" xfId="4906"/>
    <cellStyle name="Calculation 3 2 11 7 6" xfId="4907"/>
    <cellStyle name="Calculation 3 2 11 8" xfId="4908"/>
    <cellStyle name="Calculation 3 2 11 9" xfId="4909"/>
    <cellStyle name="Calculation 3 2 12" xfId="4910"/>
    <cellStyle name="Calculation 3 2 12 2" xfId="4911"/>
    <cellStyle name="Calculation 3 2 12 3" xfId="4912"/>
    <cellStyle name="Calculation 3 2 12 4" xfId="4913"/>
    <cellStyle name="Calculation 3 2 12 5" xfId="4914"/>
    <cellStyle name="Calculation 3 2 12 6" xfId="4915"/>
    <cellStyle name="Calculation 3 2 12 7" xfId="4916"/>
    <cellStyle name="Calculation 3 2 13" xfId="4917"/>
    <cellStyle name="Calculation 3 2 13 2" xfId="4918"/>
    <cellStyle name="Calculation 3 2 13 3" xfId="4919"/>
    <cellStyle name="Calculation 3 2 13 4" xfId="4920"/>
    <cellStyle name="Calculation 3 2 13 5" xfId="4921"/>
    <cellStyle name="Calculation 3 2 13 6" xfId="4922"/>
    <cellStyle name="Calculation 3 2 13 7" xfId="4923"/>
    <cellStyle name="Calculation 3 2 14" xfId="4924"/>
    <cellStyle name="Calculation 3 2 14 2" xfId="4925"/>
    <cellStyle name="Calculation 3 2 14 3" xfId="4926"/>
    <cellStyle name="Calculation 3 2 14 4" xfId="4927"/>
    <cellStyle name="Calculation 3 2 14 5" xfId="4928"/>
    <cellStyle name="Calculation 3 2 14 6" xfId="4929"/>
    <cellStyle name="Calculation 3 2 14 7" xfId="4930"/>
    <cellStyle name="Calculation 3 2 15" xfId="4931"/>
    <cellStyle name="Calculation 3 2 15 2" xfId="4932"/>
    <cellStyle name="Calculation 3 2 15 3" xfId="4933"/>
    <cellStyle name="Calculation 3 2 15 4" xfId="4934"/>
    <cellStyle name="Calculation 3 2 15 5" xfId="4935"/>
    <cellStyle name="Calculation 3 2 15 6" xfId="4936"/>
    <cellStyle name="Calculation 3 2 15 7" xfId="4937"/>
    <cellStyle name="Calculation 3 2 16" xfId="4938"/>
    <cellStyle name="Calculation 3 2 16 2" xfId="4939"/>
    <cellStyle name="Calculation 3 2 16 3" xfId="4940"/>
    <cellStyle name="Calculation 3 2 16 4" xfId="4941"/>
    <cellStyle name="Calculation 3 2 16 5" xfId="4942"/>
    <cellStyle name="Calculation 3 2 16 6" xfId="4943"/>
    <cellStyle name="Calculation 3 2 16 7" xfId="4944"/>
    <cellStyle name="Calculation 3 2 17" xfId="4945"/>
    <cellStyle name="Calculation 3 2 18" xfId="4946"/>
    <cellStyle name="Calculation 3 2 19" xfId="4947"/>
    <cellStyle name="Calculation 3 2 2" xfId="4948"/>
    <cellStyle name="Calculation 3 2 2 10" xfId="4949"/>
    <cellStyle name="Calculation 3 2 2 11" xfId="4950"/>
    <cellStyle name="Calculation 3 2 2 12" xfId="4951"/>
    <cellStyle name="Calculation 3 2 2 2" xfId="4952"/>
    <cellStyle name="Calculation 3 2 2 2 2" xfId="4953"/>
    <cellStyle name="Calculation 3 2 2 2 3" xfId="4954"/>
    <cellStyle name="Calculation 3 2 2 2 4" xfId="4955"/>
    <cellStyle name="Calculation 3 2 2 2 5" xfId="4956"/>
    <cellStyle name="Calculation 3 2 2 2 6" xfId="4957"/>
    <cellStyle name="Calculation 3 2 2 2 7" xfId="4958"/>
    <cellStyle name="Calculation 3 2 2 3" xfId="4959"/>
    <cellStyle name="Calculation 3 2 2 3 2" xfId="4960"/>
    <cellStyle name="Calculation 3 2 2 3 3" xfId="4961"/>
    <cellStyle name="Calculation 3 2 2 3 4" xfId="4962"/>
    <cellStyle name="Calculation 3 2 2 3 5" xfId="4963"/>
    <cellStyle name="Calculation 3 2 2 3 6" xfId="4964"/>
    <cellStyle name="Calculation 3 2 2 3 7" xfId="4965"/>
    <cellStyle name="Calculation 3 2 2 4" xfId="4966"/>
    <cellStyle name="Calculation 3 2 2 4 2" xfId="4967"/>
    <cellStyle name="Calculation 3 2 2 4 3" xfId="4968"/>
    <cellStyle name="Calculation 3 2 2 4 4" xfId="4969"/>
    <cellStyle name="Calculation 3 2 2 4 5" xfId="4970"/>
    <cellStyle name="Calculation 3 2 2 4 6" xfId="4971"/>
    <cellStyle name="Calculation 3 2 2 4 7" xfId="4972"/>
    <cellStyle name="Calculation 3 2 2 5" xfId="4973"/>
    <cellStyle name="Calculation 3 2 2 5 2" xfId="4974"/>
    <cellStyle name="Calculation 3 2 2 5 3" xfId="4975"/>
    <cellStyle name="Calculation 3 2 2 5 4" xfId="4976"/>
    <cellStyle name="Calculation 3 2 2 5 5" xfId="4977"/>
    <cellStyle name="Calculation 3 2 2 5 6" xfId="4978"/>
    <cellStyle name="Calculation 3 2 2 5 7" xfId="4979"/>
    <cellStyle name="Calculation 3 2 2 6" xfId="4980"/>
    <cellStyle name="Calculation 3 2 2 6 2" xfId="4981"/>
    <cellStyle name="Calculation 3 2 2 6 3" xfId="4982"/>
    <cellStyle name="Calculation 3 2 2 6 4" xfId="4983"/>
    <cellStyle name="Calculation 3 2 2 6 5" xfId="4984"/>
    <cellStyle name="Calculation 3 2 2 6 6" xfId="4985"/>
    <cellStyle name="Calculation 3 2 2 6 7" xfId="4986"/>
    <cellStyle name="Calculation 3 2 2 7" xfId="4987"/>
    <cellStyle name="Calculation 3 2 2 8" xfId="4988"/>
    <cellStyle name="Calculation 3 2 2 9" xfId="4989"/>
    <cellStyle name="Calculation 3 2 20" xfId="4990"/>
    <cellStyle name="Calculation 3 2 21" xfId="4991"/>
    <cellStyle name="Calculation 3 2 3" xfId="4992"/>
    <cellStyle name="Calculation 3 2 3 10" xfId="4993"/>
    <cellStyle name="Calculation 3 2 3 11" xfId="4994"/>
    <cellStyle name="Calculation 3 2 3 12" xfId="4995"/>
    <cellStyle name="Calculation 3 2 3 2" xfId="4996"/>
    <cellStyle name="Calculation 3 2 3 2 2" xfId="4997"/>
    <cellStyle name="Calculation 3 2 3 2 3" xfId="4998"/>
    <cellStyle name="Calculation 3 2 3 2 4" xfId="4999"/>
    <cellStyle name="Calculation 3 2 3 2 5" xfId="5000"/>
    <cellStyle name="Calculation 3 2 3 2 6" xfId="5001"/>
    <cellStyle name="Calculation 3 2 3 2 7" xfId="5002"/>
    <cellStyle name="Calculation 3 2 3 3" xfId="5003"/>
    <cellStyle name="Calculation 3 2 3 3 2" xfId="5004"/>
    <cellStyle name="Calculation 3 2 3 3 3" xfId="5005"/>
    <cellStyle name="Calculation 3 2 3 3 4" xfId="5006"/>
    <cellStyle name="Calculation 3 2 3 3 5" xfId="5007"/>
    <cellStyle name="Calculation 3 2 3 3 6" xfId="5008"/>
    <cellStyle name="Calculation 3 2 3 3 7" xfId="5009"/>
    <cellStyle name="Calculation 3 2 3 4" xfId="5010"/>
    <cellStyle name="Calculation 3 2 3 4 2" xfId="5011"/>
    <cellStyle name="Calculation 3 2 3 4 3" xfId="5012"/>
    <cellStyle name="Calculation 3 2 3 4 4" xfId="5013"/>
    <cellStyle name="Calculation 3 2 3 4 5" xfId="5014"/>
    <cellStyle name="Calculation 3 2 3 4 6" xfId="5015"/>
    <cellStyle name="Calculation 3 2 3 4 7" xfId="5016"/>
    <cellStyle name="Calculation 3 2 3 5" xfId="5017"/>
    <cellStyle name="Calculation 3 2 3 5 2" xfId="5018"/>
    <cellStyle name="Calculation 3 2 3 5 3" xfId="5019"/>
    <cellStyle name="Calculation 3 2 3 5 4" xfId="5020"/>
    <cellStyle name="Calculation 3 2 3 5 5" xfId="5021"/>
    <cellStyle name="Calculation 3 2 3 5 6" xfId="5022"/>
    <cellStyle name="Calculation 3 2 3 5 7" xfId="5023"/>
    <cellStyle name="Calculation 3 2 3 6" xfId="5024"/>
    <cellStyle name="Calculation 3 2 3 6 2" xfId="5025"/>
    <cellStyle name="Calculation 3 2 3 6 3" xfId="5026"/>
    <cellStyle name="Calculation 3 2 3 6 4" xfId="5027"/>
    <cellStyle name="Calculation 3 2 3 6 5" xfId="5028"/>
    <cellStyle name="Calculation 3 2 3 6 6" xfId="5029"/>
    <cellStyle name="Calculation 3 2 3 6 7" xfId="5030"/>
    <cellStyle name="Calculation 3 2 3 7" xfId="5031"/>
    <cellStyle name="Calculation 3 2 3 8" xfId="5032"/>
    <cellStyle name="Calculation 3 2 3 9" xfId="5033"/>
    <cellStyle name="Calculation 3 2 4" xfId="5034"/>
    <cellStyle name="Calculation 3 2 4 10" xfId="5035"/>
    <cellStyle name="Calculation 3 2 4 11" xfId="5036"/>
    <cellStyle name="Calculation 3 2 4 12" xfId="5037"/>
    <cellStyle name="Calculation 3 2 4 2" xfId="5038"/>
    <cellStyle name="Calculation 3 2 4 2 2" xfId="5039"/>
    <cellStyle name="Calculation 3 2 4 2 3" xfId="5040"/>
    <cellStyle name="Calculation 3 2 4 2 4" xfId="5041"/>
    <cellStyle name="Calculation 3 2 4 2 5" xfId="5042"/>
    <cellStyle name="Calculation 3 2 4 2 6" xfId="5043"/>
    <cellStyle name="Calculation 3 2 4 2 7" xfId="5044"/>
    <cellStyle name="Calculation 3 2 4 3" xfId="5045"/>
    <cellStyle name="Calculation 3 2 4 3 2" xfId="5046"/>
    <cellStyle name="Calculation 3 2 4 3 3" xfId="5047"/>
    <cellStyle name="Calculation 3 2 4 3 4" xfId="5048"/>
    <cellStyle name="Calculation 3 2 4 3 5" xfId="5049"/>
    <cellStyle name="Calculation 3 2 4 3 6" xfId="5050"/>
    <cellStyle name="Calculation 3 2 4 3 7" xfId="5051"/>
    <cellStyle name="Calculation 3 2 4 4" xfId="5052"/>
    <cellStyle name="Calculation 3 2 4 4 2" xfId="5053"/>
    <cellStyle name="Calculation 3 2 4 4 3" xfId="5054"/>
    <cellStyle name="Calculation 3 2 4 4 4" xfId="5055"/>
    <cellStyle name="Calculation 3 2 4 4 5" xfId="5056"/>
    <cellStyle name="Calculation 3 2 4 4 6" xfId="5057"/>
    <cellStyle name="Calculation 3 2 4 4 7" xfId="5058"/>
    <cellStyle name="Calculation 3 2 4 5" xfId="5059"/>
    <cellStyle name="Calculation 3 2 4 5 2" xfId="5060"/>
    <cellStyle name="Calculation 3 2 4 5 3" xfId="5061"/>
    <cellStyle name="Calculation 3 2 4 5 4" xfId="5062"/>
    <cellStyle name="Calculation 3 2 4 5 5" xfId="5063"/>
    <cellStyle name="Calculation 3 2 4 5 6" xfId="5064"/>
    <cellStyle name="Calculation 3 2 4 5 7" xfId="5065"/>
    <cellStyle name="Calculation 3 2 4 6" xfId="5066"/>
    <cellStyle name="Calculation 3 2 4 6 2" xfId="5067"/>
    <cellStyle name="Calculation 3 2 4 6 3" xfId="5068"/>
    <cellStyle name="Calculation 3 2 4 6 4" xfId="5069"/>
    <cellStyle name="Calculation 3 2 4 6 5" xfId="5070"/>
    <cellStyle name="Calculation 3 2 4 6 6" xfId="5071"/>
    <cellStyle name="Calculation 3 2 4 6 7" xfId="5072"/>
    <cellStyle name="Calculation 3 2 4 7" xfId="5073"/>
    <cellStyle name="Calculation 3 2 4 7 2" xfId="5074"/>
    <cellStyle name="Calculation 3 2 4 7 3" xfId="5075"/>
    <cellStyle name="Calculation 3 2 4 7 4" xfId="5076"/>
    <cellStyle name="Calculation 3 2 4 7 5" xfId="5077"/>
    <cellStyle name="Calculation 3 2 4 7 6" xfId="5078"/>
    <cellStyle name="Calculation 3 2 4 8" xfId="5079"/>
    <cellStyle name="Calculation 3 2 4 9" xfId="5080"/>
    <cellStyle name="Calculation 3 2 5" xfId="5081"/>
    <cellStyle name="Calculation 3 2 5 10" xfId="5082"/>
    <cellStyle name="Calculation 3 2 5 11" xfId="5083"/>
    <cellStyle name="Calculation 3 2 5 12" xfId="5084"/>
    <cellStyle name="Calculation 3 2 5 2" xfId="5085"/>
    <cellStyle name="Calculation 3 2 5 2 2" xfId="5086"/>
    <cellStyle name="Calculation 3 2 5 2 3" xfId="5087"/>
    <cellStyle name="Calculation 3 2 5 2 4" xfId="5088"/>
    <cellStyle name="Calculation 3 2 5 2 5" xfId="5089"/>
    <cellStyle name="Calculation 3 2 5 2 6" xfId="5090"/>
    <cellStyle name="Calculation 3 2 5 2 7" xfId="5091"/>
    <cellStyle name="Calculation 3 2 5 3" xfId="5092"/>
    <cellStyle name="Calculation 3 2 5 3 2" xfId="5093"/>
    <cellStyle name="Calculation 3 2 5 3 3" xfId="5094"/>
    <cellStyle name="Calculation 3 2 5 3 4" xfId="5095"/>
    <cellStyle name="Calculation 3 2 5 3 5" xfId="5096"/>
    <cellStyle name="Calculation 3 2 5 3 6" xfId="5097"/>
    <cellStyle name="Calculation 3 2 5 3 7" xfId="5098"/>
    <cellStyle name="Calculation 3 2 5 4" xfId="5099"/>
    <cellStyle name="Calculation 3 2 5 4 2" xfId="5100"/>
    <cellStyle name="Calculation 3 2 5 4 3" xfId="5101"/>
    <cellStyle name="Calculation 3 2 5 4 4" xfId="5102"/>
    <cellStyle name="Calculation 3 2 5 4 5" xfId="5103"/>
    <cellStyle name="Calculation 3 2 5 4 6" xfId="5104"/>
    <cellStyle name="Calculation 3 2 5 4 7" xfId="5105"/>
    <cellStyle name="Calculation 3 2 5 5" xfId="5106"/>
    <cellStyle name="Calculation 3 2 5 5 2" xfId="5107"/>
    <cellStyle name="Calculation 3 2 5 5 3" xfId="5108"/>
    <cellStyle name="Calculation 3 2 5 5 4" xfId="5109"/>
    <cellStyle name="Calculation 3 2 5 5 5" xfId="5110"/>
    <cellStyle name="Calculation 3 2 5 5 6" xfId="5111"/>
    <cellStyle name="Calculation 3 2 5 5 7" xfId="5112"/>
    <cellStyle name="Calculation 3 2 5 6" xfId="5113"/>
    <cellStyle name="Calculation 3 2 5 6 2" xfId="5114"/>
    <cellStyle name="Calculation 3 2 5 6 3" xfId="5115"/>
    <cellStyle name="Calculation 3 2 5 6 4" xfId="5116"/>
    <cellStyle name="Calculation 3 2 5 6 5" xfId="5117"/>
    <cellStyle name="Calculation 3 2 5 6 6" xfId="5118"/>
    <cellStyle name="Calculation 3 2 5 6 7" xfId="5119"/>
    <cellStyle name="Calculation 3 2 5 7" xfId="5120"/>
    <cellStyle name="Calculation 3 2 5 7 2" xfId="5121"/>
    <cellStyle name="Calculation 3 2 5 7 3" xfId="5122"/>
    <cellStyle name="Calculation 3 2 5 7 4" xfId="5123"/>
    <cellStyle name="Calculation 3 2 5 7 5" xfId="5124"/>
    <cellStyle name="Calculation 3 2 5 7 6" xfId="5125"/>
    <cellStyle name="Calculation 3 2 5 8" xfId="5126"/>
    <cellStyle name="Calculation 3 2 5 9" xfId="5127"/>
    <cellStyle name="Calculation 3 2 6" xfId="5128"/>
    <cellStyle name="Calculation 3 2 6 10" xfId="5129"/>
    <cellStyle name="Calculation 3 2 6 11" xfId="5130"/>
    <cellStyle name="Calculation 3 2 6 12" xfId="5131"/>
    <cellStyle name="Calculation 3 2 6 2" xfId="5132"/>
    <cellStyle name="Calculation 3 2 6 2 2" xfId="5133"/>
    <cellStyle name="Calculation 3 2 6 2 3" xfId="5134"/>
    <cellStyle name="Calculation 3 2 6 2 4" xfId="5135"/>
    <cellStyle name="Calculation 3 2 6 2 5" xfId="5136"/>
    <cellStyle name="Calculation 3 2 6 2 6" xfId="5137"/>
    <cellStyle name="Calculation 3 2 6 2 7" xfId="5138"/>
    <cellStyle name="Calculation 3 2 6 3" xfId="5139"/>
    <cellStyle name="Calculation 3 2 6 3 2" xfId="5140"/>
    <cellStyle name="Calculation 3 2 6 3 3" xfId="5141"/>
    <cellStyle name="Calculation 3 2 6 3 4" xfId="5142"/>
    <cellStyle name="Calculation 3 2 6 3 5" xfId="5143"/>
    <cellStyle name="Calculation 3 2 6 3 6" xfId="5144"/>
    <cellStyle name="Calculation 3 2 6 3 7" xfId="5145"/>
    <cellStyle name="Calculation 3 2 6 4" xfId="5146"/>
    <cellStyle name="Calculation 3 2 6 4 2" xfId="5147"/>
    <cellStyle name="Calculation 3 2 6 4 3" xfId="5148"/>
    <cellStyle name="Calculation 3 2 6 4 4" xfId="5149"/>
    <cellStyle name="Calculation 3 2 6 4 5" xfId="5150"/>
    <cellStyle name="Calculation 3 2 6 4 6" xfId="5151"/>
    <cellStyle name="Calculation 3 2 6 4 7" xfId="5152"/>
    <cellStyle name="Calculation 3 2 6 5" xfId="5153"/>
    <cellStyle name="Calculation 3 2 6 5 2" xfId="5154"/>
    <cellStyle name="Calculation 3 2 6 5 3" xfId="5155"/>
    <cellStyle name="Calculation 3 2 6 5 4" xfId="5156"/>
    <cellStyle name="Calculation 3 2 6 5 5" xfId="5157"/>
    <cellStyle name="Calculation 3 2 6 5 6" xfId="5158"/>
    <cellStyle name="Calculation 3 2 6 5 7" xfId="5159"/>
    <cellStyle name="Calculation 3 2 6 6" xfId="5160"/>
    <cellStyle name="Calculation 3 2 6 6 2" xfId="5161"/>
    <cellStyle name="Calculation 3 2 6 6 3" xfId="5162"/>
    <cellStyle name="Calculation 3 2 6 6 4" xfId="5163"/>
    <cellStyle name="Calculation 3 2 6 6 5" xfId="5164"/>
    <cellStyle name="Calculation 3 2 6 6 6" xfId="5165"/>
    <cellStyle name="Calculation 3 2 6 6 7" xfId="5166"/>
    <cellStyle name="Calculation 3 2 6 7" xfId="5167"/>
    <cellStyle name="Calculation 3 2 6 7 2" xfId="5168"/>
    <cellStyle name="Calculation 3 2 6 7 3" xfId="5169"/>
    <cellStyle name="Calculation 3 2 6 7 4" xfId="5170"/>
    <cellStyle name="Calculation 3 2 6 7 5" xfId="5171"/>
    <cellStyle name="Calculation 3 2 6 7 6" xfId="5172"/>
    <cellStyle name="Calculation 3 2 6 8" xfId="5173"/>
    <cellStyle name="Calculation 3 2 6 9" xfId="5174"/>
    <cellStyle name="Calculation 3 2 7" xfId="5175"/>
    <cellStyle name="Calculation 3 2 7 10" xfId="5176"/>
    <cellStyle name="Calculation 3 2 7 11" xfId="5177"/>
    <cellStyle name="Calculation 3 2 7 12" xfId="5178"/>
    <cellStyle name="Calculation 3 2 7 2" xfId="5179"/>
    <cellStyle name="Calculation 3 2 7 2 2" xfId="5180"/>
    <cellStyle name="Calculation 3 2 7 2 3" xfId="5181"/>
    <cellStyle name="Calculation 3 2 7 2 4" xfId="5182"/>
    <cellStyle name="Calculation 3 2 7 2 5" xfId="5183"/>
    <cellStyle name="Calculation 3 2 7 2 6" xfId="5184"/>
    <cellStyle name="Calculation 3 2 7 2 7" xfId="5185"/>
    <cellStyle name="Calculation 3 2 7 3" xfId="5186"/>
    <cellStyle name="Calculation 3 2 7 3 2" xfId="5187"/>
    <cellStyle name="Calculation 3 2 7 3 3" xfId="5188"/>
    <cellStyle name="Calculation 3 2 7 3 4" xfId="5189"/>
    <cellStyle name="Calculation 3 2 7 3 5" xfId="5190"/>
    <cellStyle name="Calculation 3 2 7 3 6" xfId="5191"/>
    <cellStyle name="Calculation 3 2 7 3 7" xfId="5192"/>
    <cellStyle name="Calculation 3 2 7 4" xfId="5193"/>
    <cellStyle name="Calculation 3 2 7 4 2" xfId="5194"/>
    <cellStyle name="Calculation 3 2 7 4 3" xfId="5195"/>
    <cellStyle name="Calculation 3 2 7 4 4" xfId="5196"/>
    <cellStyle name="Calculation 3 2 7 4 5" xfId="5197"/>
    <cellStyle name="Calculation 3 2 7 4 6" xfId="5198"/>
    <cellStyle name="Calculation 3 2 7 4 7" xfId="5199"/>
    <cellStyle name="Calculation 3 2 7 5" xfId="5200"/>
    <cellStyle name="Calculation 3 2 7 5 2" xfId="5201"/>
    <cellStyle name="Calculation 3 2 7 5 3" xfId="5202"/>
    <cellStyle name="Calculation 3 2 7 5 4" xfId="5203"/>
    <cellStyle name="Calculation 3 2 7 5 5" xfId="5204"/>
    <cellStyle name="Calculation 3 2 7 5 6" xfId="5205"/>
    <cellStyle name="Calculation 3 2 7 5 7" xfId="5206"/>
    <cellStyle name="Calculation 3 2 7 6" xfId="5207"/>
    <cellStyle name="Calculation 3 2 7 6 2" xfId="5208"/>
    <cellStyle name="Calculation 3 2 7 6 3" xfId="5209"/>
    <cellStyle name="Calculation 3 2 7 6 4" xfId="5210"/>
    <cellStyle name="Calculation 3 2 7 6 5" xfId="5211"/>
    <cellStyle name="Calculation 3 2 7 6 6" xfId="5212"/>
    <cellStyle name="Calculation 3 2 7 6 7" xfId="5213"/>
    <cellStyle name="Calculation 3 2 7 7" xfId="5214"/>
    <cellStyle name="Calculation 3 2 7 7 2" xfId="5215"/>
    <cellStyle name="Calculation 3 2 7 7 3" xfId="5216"/>
    <cellStyle name="Calculation 3 2 7 7 4" xfId="5217"/>
    <cellStyle name="Calculation 3 2 7 7 5" xfId="5218"/>
    <cellStyle name="Calculation 3 2 7 7 6" xfId="5219"/>
    <cellStyle name="Calculation 3 2 7 8" xfId="5220"/>
    <cellStyle name="Calculation 3 2 7 9" xfId="5221"/>
    <cellStyle name="Calculation 3 2 8" xfId="5222"/>
    <cellStyle name="Calculation 3 2 8 10" xfId="5223"/>
    <cellStyle name="Calculation 3 2 8 11" xfId="5224"/>
    <cellStyle name="Calculation 3 2 8 12" xfId="5225"/>
    <cellStyle name="Calculation 3 2 8 2" xfId="5226"/>
    <cellStyle name="Calculation 3 2 8 2 2" xfId="5227"/>
    <cellStyle name="Calculation 3 2 8 2 3" xfId="5228"/>
    <cellStyle name="Calculation 3 2 8 2 4" xfId="5229"/>
    <cellStyle name="Calculation 3 2 8 2 5" xfId="5230"/>
    <cellStyle name="Calculation 3 2 8 2 6" xfId="5231"/>
    <cellStyle name="Calculation 3 2 8 2 7" xfId="5232"/>
    <cellStyle name="Calculation 3 2 8 3" xfId="5233"/>
    <cellStyle name="Calculation 3 2 8 3 2" xfId="5234"/>
    <cellStyle name="Calculation 3 2 8 3 3" xfId="5235"/>
    <cellStyle name="Calculation 3 2 8 3 4" xfId="5236"/>
    <cellStyle name="Calculation 3 2 8 3 5" xfId="5237"/>
    <cellStyle name="Calculation 3 2 8 3 6" xfId="5238"/>
    <cellStyle name="Calculation 3 2 8 3 7" xfId="5239"/>
    <cellStyle name="Calculation 3 2 8 4" xfId="5240"/>
    <cellStyle name="Calculation 3 2 8 4 2" xfId="5241"/>
    <cellStyle name="Calculation 3 2 8 4 3" xfId="5242"/>
    <cellStyle name="Calculation 3 2 8 4 4" xfId="5243"/>
    <cellStyle name="Calculation 3 2 8 4 5" xfId="5244"/>
    <cellStyle name="Calculation 3 2 8 4 6" xfId="5245"/>
    <cellStyle name="Calculation 3 2 8 4 7" xfId="5246"/>
    <cellStyle name="Calculation 3 2 8 5" xfId="5247"/>
    <cellStyle name="Calculation 3 2 8 5 2" xfId="5248"/>
    <cellStyle name="Calculation 3 2 8 5 3" xfId="5249"/>
    <cellStyle name="Calculation 3 2 8 5 4" xfId="5250"/>
    <cellStyle name="Calculation 3 2 8 5 5" xfId="5251"/>
    <cellStyle name="Calculation 3 2 8 5 6" xfId="5252"/>
    <cellStyle name="Calculation 3 2 8 5 7" xfId="5253"/>
    <cellStyle name="Calculation 3 2 8 6" xfId="5254"/>
    <cellStyle name="Calculation 3 2 8 6 2" xfId="5255"/>
    <cellStyle name="Calculation 3 2 8 6 3" xfId="5256"/>
    <cellStyle name="Calculation 3 2 8 6 4" xfId="5257"/>
    <cellStyle name="Calculation 3 2 8 6 5" xfId="5258"/>
    <cellStyle name="Calculation 3 2 8 6 6" xfId="5259"/>
    <cellStyle name="Calculation 3 2 8 6 7" xfId="5260"/>
    <cellStyle name="Calculation 3 2 8 7" xfId="5261"/>
    <cellStyle name="Calculation 3 2 8 7 2" xfId="5262"/>
    <cellStyle name="Calculation 3 2 8 7 3" xfId="5263"/>
    <cellStyle name="Calculation 3 2 8 7 4" xfId="5264"/>
    <cellStyle name="Calculation 3 2 8 7 5" xfId="5265"/>
    <cellStyle name="Calculation 3 2 8 7 6" xfId="5266"/>
    <cellStyle name="Calculation 3 2 8 8" xfId="5267"/>
    <cellStyle name="Calculation 3 2 8 9" xfId="5268"/>
    <cellStyle name="Calculation 3 2 9" xfId="5269"/>
    <cellStyle name="Calculation 3 2 9 10" xfId="5270"/>
    <cellStyle name="Calculation 3 2 9 11" xfId="5271"/>
    <cellStyle name="Calculation 3 2 9 12" xfId="5272"/>
    <cellStyle name="Calculation 3 2 9 2" xfId="5273"/>
    <cellStyle name="Calculation 3 2 9 2 2" xfId="5274"/>
    <cellStyle name="Calculation 3 2 9 2 3" xfId="5275"/>
    <cellStyle name="Calculation 3 2 9 2 4" xfId="5276"/>
    <cellStyle name="Calculation 3 2 9 2 5" xfId="5277"/>
    <cellStyle name="Calculation 3 2 9 2 6" xfId="5278"/>
    <cellStyle name="Calculation 3 2 9 2 7" xfId="5279"/>
    <cellStyle name="Calculation 3 2 9 3" xfId="5280"/>
    <cellStyle name="Calculation 3 2 9 3 2" xfId="5281"/>
    <cellStyle name="Calculation 3 2 9 3 3" xfId="5282"/>
    <cellStyle name="Calculation 3 2 9 3 4" xfId="5283"/>
    <cellStyle name="Calculation 3 2 9 3 5" xfId="5284"/>
    <cellStyle name="Calculation 3 2 9 3 6" xfId="5285"/>
    <cellStyle name="Calculation 3 2 9 3 7" xfId="5286"/>
    <cellStyle name="Calculation 3 2 9 4" xfId="5287"/>
    <cellStyle name="Calculation 3 2 9 4 2" xfId="5288"/>
    <cellStyle name="Calculation 3 2 9 4 3" xfId="5289"/>
    <cellStyle name="Calculation 3 2 9 4 4" xfId="5290"/>
    <cellStyle name="Calculation 3 2 9 4 5" xfId="5291"/>
    <cellStyle name="Calculation 3 2 9 4 6" xfId="5292"/>
    <cellStyle name="Calculation 3 2 9 4 7" xfId="5293"/>
    <cellStyle name="Calculation 3 2 9 5" xfId="5294"/>
    <cellStyle name="Calculation 3 2 9 5 2" xfId="5295"/>
    <cellStyle name="Calculation 3 2 9 5 3" xfId="5296"/>
    <cellStyle name="Calculation 3 2 9 5 4" xfId="5297"/>
    <cellStyle name="Calculation 3 2 9 5 5" xfId="5298"/>
    <cellStyle name="Calculation 3 2 9 5 6" xfId="5299"/>
    <cellStyle name="Calculation 3 2 9 5 7" xfId="5300"/>
    <cellStyle name="Calculation 3 2 9 6" xfId="5301"/>
    <cellStyle name="Calculation 3 2 9 6 2" xfId="5302"/>
    <cellStyle name="Calculation 3 2 9 6 3" xfId="5303"/>
    <cellStyle name="Calculation 3 2 9 6 4" xfId="5304"/>
    <cellStyle name="Calculation 3 2 9 6 5" xfId="5305"/>
    <cellStyle name="Calculation 3 2 9 6 6" xfId="5306"/>
    <cellStyle name="Calculation 3 2 9 6 7" xfId="5307"/>
    <cellStyle name="Calculation 3 2 9 7" xfId="5308"/>
    <cellStyle name="Calculation 3 2 9 7 2" xfId="5309"/>
    <cellStyle name="Calculation 3 2 9 7 3" xfId="5310"/>
    <cellStyle name="Calculation 3 2 9 7 4" xfId="5311"/>
    <cellStyle name="Calculation 3 2 9 7 5" xfId="5312"/>
    <cellStyle name="Calculation 3 2 9 7 6" xfId="5313"/>
    <cellStyle name="Calculation 3 2 9 8" xfId="5314"/>
    <cellStyle name="Calculation 3 2 9 9" xfId="5315"/>
    <cellStyle name="Calculation 3 20" xfId="5316"/>
    <cellStyle name="Calculation 3 21" xfId="5317"/>
    <cellStyle name="Calculation 3 22" xfId="5318"/>
    <cellStyle name="Calculation 3 23" xfId="5319"/>
    <cellStyle name="Calculation 3 3" xfId="5320"/>
    <cellStyle name="Calculation 3 3 10" xfId="5321"/>
    <cellStyle name="Calculation 3 3 11" xfId="5322"/>
    <cellStyle name="Calculation 3 3 12" xfId="5323"/>
    <cellStyle name="Calculation 3 3 2" xfId="5324"/>
    <cellStyle name="Calculation 3 3 2 2" xfId="5325"/>
    <cellStyle name="Calculation 3 3 2 3" xfId="5326"/>
    <cellStyle name="Calculation 3 3 2 4" xfId="5327"/>
    <cellStyle name="Calculation 3 3 2 5" xfId="5328"/>
    <cellStyle name="Calculation 3 3 2 6" xfId="5329"/>
    <cellStyle name="Calculation 3 3 2 7" xfId="5330"/>
    <cellStyle name="Calculation 3 3 3" xfId="5331"/>
    <cellStyle name="Calculation 3 3 3 2" xfId="5332"/>
    <cellStyle name="Calculation 3 3 3 3" xfId="5333"/>
    <cellStyle name="Calculation 3 3 3 4" xfId="5334"/>
    <cellStyle name="Calculation 3 3 3 5" xfId="5335"/>
    <cellStyle name="Calculation 3 3 3 6" xfId="5336"/>
    <cellStyle name="Calculation 3 3 3 7" xfId="5337"/>
    <cellStyle name="Calculation 3 3 4" xfId="5338"/>
    <cellStyle name="Calculation 3 3 4 2" xfId="5339"/>
    <cellStyle name="Calculation 3 3 4 3" xfId="5340"/>
    <cellStyle name="Calculation 3 3 4 4" xfId="5341"/>
    <cellStyle name="Calculation 3 3 4 5" xfId="5342"/>
    <cellStyle name="Calculation 3 3 4 6" xfId="5343"/>
    <cellStyle name="Calculation 3 3 4 7" xfId="5344"/>
    <cellStyle name="Calculation 3 3 5" xfId="5345"/>
    <cellStyle name="Calculation 3 3 5 2" xfId="5346"/>
    <cellStyle name="Calculation 3 3 5 3" xfId="5347"/>
    <cellStyle name="Calculation 3 3 5 4" xfId="5348"/>
    <cellStyle name="Calculation 3 3 5 5" xfId="5349"/>
    <cellStyle name="Calculation 3 3 5 6" xfId="5350"/>
    <cellStyle name="Calculation 3 3 5 7" xfId="5351"/>
    <cellStyle name="Calculation 3 3 6" xfId="5352"/>
    <cellStyle name="Calculation 3 3 6 2" xfId="5353"/>
    <cellStyle name="Calculation 3 3 6 3" xfId="5354"/>
    <cellStyle name="Calculation 3 3 6 4" xfId="5355"/>
    <cellStyle name="Calculation 3 3 6 5" xfId="5356"/>
    <cellStyle name="Calculation 3 3 6 6" xfId="5357"/>
    <cellStyle name="Calculation 3 3 6 7" xfId="5358"/>
    <cellStyle name="Calculation 3 3 7" xfId="5359"/>
    <cellStyle name="Calculation 3 3 8" xfId="5360"/>
    <cellStyle name="Calculation 3 3 9" xfId="5361"/>
    <cellStyle name="Calculation 3 4" xfId="5362"/>
    <cellStyle name="Calculation 3 4 10" xfId="5363"/>
    <cellStyle name="Calculation 3 4 11" xfId="5364"/>
    <cellStyle name="Calculation 3 4 12" xfId="5365"/>
    <cellStyle name="Calculation 3 4 2" xfId="5366"/>
    <cellStyle name="Calculation 3 4 2 2" xfId="5367"/>
    <cellStyle name="Calculation 3 4 2 3" xfId="5368"/>
    <cellStyle name="Calculation 3 4 2 4" xfId="5369"/>
    <cellStyle name="Calculation 3 4 2 5" xfId="5370"/>
    <cellStyle name="Calculation 3 4 2 6" xfId="5371"/>
    <cellStyle name="Calculation 3 4 2 7" xfId="5372"/>
    <cellStyle name="Calculation 3 4 3" xfId="5373"/>
    <cellStyle name="Calculation 3 4 3 2" xfId="5374"/>
    <cellStyle name="Calculation 3 4 3 3" xfId="5375"/>
    <cellStyle name="Calculation 3 4 3 4" xfId="5376"/>
    <cellStyle name="Calculation 3 4 3 5" xfId="5377"/>
    <cellStyle name="Calculation 3 4 3 6" xfId="5378"/>
    <cellStyle name="Calculation 3 4 3 7" xfId="5379"/>
    <cellStyle name="Calculation 3 4 4" xfId="5380"/>
    <cellStyle name="Calculation 3 4 4 2" xfId="5381"/>
    <cellStyle name="Calculation 3 4 4 3" xfId="5382"/>
    <cellStyle name="Calculation 3 4 4 4" xfId="5383"/>
    <cellStyle name="Calculation 3 4 4 5" xfId="5384"/>
    <cellStyle name="Calculation 3 4 4 6" xfId="5385"/>
    <cellStyle name="Calculation 3 4 4 7" xfId="5386"/>
    <cellStyle name="Calculation 3 4 5" xfId="5387"/>
    <cellStyle name="Calculation 3 4 5 2" xfId="5388"/>
    <cellStyle name="Calculation 3 4 5 3" xfId="5389"/>
    <cellStyle name="Calculation 3 4 5 4" xfId="5390"/>
    <cellStyle name="Calculation 3 4 5 5" xfId="5391"/>
    <cellStyle name="Calculation 3 4 5 6" xfId="5392"/>
    <cellStyle name="Calculation 3 4 5 7" xfId="5393"/>
    <cellStyle name="Calculation 3 4 6" xfId="5394"/>
    <cellStyle name="Calculation 3 4 6 2" xfId="5395"/>
    <cellStyle name="Calculation 3 4 6 3" xfId="5396"/>
    <cellStyle name="Calculation 3 4 6 4" xfId="5397"/>
    <cellStyle name="Calculation 3 4 6 5" xfId="5398"/>
    <cellStyle name="Calculation 3 4 6 6" xfId="5399"/>
    <cellStyle name="Calculation 3 4 6 7" xfId="5400"/>
    <cellStyle name="Calculation 3 4 7" xfId="5401"/>
    <cellStyle name="Calculation 3 4 8" xfId="5402"/>
    <cellStyle name="Calculation 3 4 9" xfId="5403"/>
    <cellStyle name="Calculation 3 5" xfId="5404"/>
    <cellStyle name="Calculation 3 5 10" xfId="5405"/>
    <cellStyle name="Calculation 3 5 11" xfId="5406"/>
    <cellStyle name="Calculation 3 5 12" xfId="5407"/>
    <cellStyle name="Calculation 3 5 2" xfId="5408"/>
    <cellStyle name="Calculation 3 5 2 2" xfId="5409"/>
    <cellStyle name="Calculation 3 5 2 3" xfId="5410"/>
    <cellStyle name="Calculation 3 5 2 4" xfId="5411"/>
    <cellStyle name="Calculation 3 5 2 5" xfId="5412"/>
    <cellStyle name="Calculation 3 5 2 6" xfId="5413"/>
    <cellStyle name="Calculation 3 5 2 7" xfId="5414"/>
    <cellStyle name="Calculation 3 5 3" xfId="5415"/>
    <cellStyle name="Calculation 3 5 3 2" xfId="5416"/>
    <cellStyle name="Calculation 3 5 3 3" xfId="5417"/>
    <cellStyle name="Calculation 3 5 3 4" xfId="5418"/>
    <cellStyle name="Calculation 3 5 3 5" xfId="5419"/>
    <cellStyle name="Calculation 3 5 3 6" xfId="5420"/>
    <cellStyle name="Calculation 3 5 3 7" xfId="5421"/>
    <cellStyle name="Calculation 3 5 4" xfId="5422"/>
    <cellStyle name="Calculation 3 5 4 2" xfId="5423"/>
    <cellStyle name="Calculation 3 5 4 3" xfId="5424"/>
    <cellStyle name="Calculation 3 5 4 4" xfId="5425"/>
    <cellStyle name="Calculation 3 5 4 5" xfId="5426"/>
    <cellStyle name="Calculation 3 5 4 6" xfId="5427"/>
    <cellStyle name="Calculation 3 5 4 7" xfId="5428"/>
    <cellStyle name="Calculation 3 5 5" xfId="5429"/>
    <cellStyle name="Calculation 3 5 5 2" xfId="5430"/>
    <cellStyle name="Calculation 3 5 5 3" xfId="5431"/>
    <cellStyle name="Calculation 3 5 5 4" xfId="5432"/>
    <cellStyle name="Calculation 3 5 5 5" xfId="5433"/>
    <cellStyle name="Calculation 3 5 5 6" xfId="5434"/>
    <cellStyle name="Calculation 3 5 5 7" xfId="5435"/>
    <cellStyle name="Calculation 3 5 6" xfId="5436"/>
    <cellStyle name="Calculation 3 5 6 2" xfId="5437"/>
    <cellStyle name="Calculation 3 5 6 3" xfId="5438"/>
    <cellStyle name="Calculation 3 5 6 4" xfId="5439"/>
    <cellStyle name="Calculation 3 5 6 5" xfId="5440"/>
    <cellStyle name="Calculation 3 5 6 6" xfId="5441"/>
    <cellStyle name="Calculation 3 5 6 7" xfId="5442"/>
    <cellStyle name="Calculation 3 5 7" xfId="5443"/>
    <cellStyle name="Calculation 3 5 7 2" xfId="5444"/>
    <cellStyle name="Calculation 3 5 7 3" xfId="5445"/>
    <cellStyle name="Calculation 3 5 7 4" xfId="5446"/>
    <cellStyle name="Calculation 3 5 7 5" xfId="5447"/>
    <cellStyle name="Calculation 3 5 7 6" xfId="5448"/>
    <cellStyle name="Calculation 3 5 8" xfId="5449"/>
    <cellStyle name="Calculation 3 5 9" xfId="5450"/>
    <cellStyle name="Calculation 3 6" xfId="5451"/>
    <cellStyle name="Calculation 3 6 10" xfId="5452"/>
    <cellStyle name="Calculation 3 6 11" xfId="5453"/>
    <cellStyle name="Calculation 3 6 12" xfId="5454"/>
    <cellStyle name="Calculation 3 6 2" xfId="5455"/>
    <cellStyle name="Calculation 3 6 2 2" xfId="5456"/>
    <cellStyle name="Calculation 3 6 2 3" xfId="5457"/>
    <cellStyle name="Calculation 3 6 2 4" xfId="5458"/>
    <cellStyle name="Calculation 3 6 2 5" xfId="5459"/>
    <cellStyle name="Calculation 3 6 2 6" xfId="5460"/>
    <cellStyle name="Calculation 3 6 2 7" xfId="5461"/>
    <cellStyle name="Calculation 3 6 3" xfId="5462"/>
    <cellStyle name="Calculation 3 6 3 2" xfId="5463"/>
    <cellStyle name="Calculation 3 6 3 3" xfId="5464"/>
    <cellStyle name="Calculation 3 6 3 4" xfId="5465"/>
    <cellStyle name="Calculation 3 6 3 5" xfId="5466"/>
    <cellStyle name="Calculation 3 6 3 6" xfId="5467"/>
    <cellStyle name="Calculation 3 6 3 7" xfId="5468"/>
    <cellStyle name="Calculation 3 6 4" xfId="5469"/>
    <cellStyle name="Calculation 3 6 4 2" xfId="5470"/>
    <cellStyle name="Calculation 3 6 4 3" xfId="5471"/>
    <cellStyle name="Calculation 3 6 4 4" xfId="5472"/>
    <cellStyle name="Calculation 3 6 4 5" xfId="5473"/>
    <cellStyle name="Calculation 3 6 4 6" xfId="5474"/>
    <cellStyle name="Calculation 3 6 4 7" xfId="5475"/>
    <cellStyle name="Calculation 3 6 5" xfId="5476"/>
    <cellStyle name="Calculation 3 6 5 2" xfId="5477"/>
    <cellStyle name="Calculation 3 6 5 3" xfId="5478"/>
    <cellStyle name="Calculation 3 6 5 4" xfId="5479"/>
    <cellStyle name="Calculation 3 6 5 5" xfId="5480"/>
    <cellStyle name="Calculation 3 6 5 6" xfId="5481"/>
    <cellStyle name="Calculation 3 6 5 7" xfId="5482"/>
    <cellStyle name="Calculation 3 6 6" xfId="5483"/>
    <cellStyle name="Calculation 3 6 6 2" xfId="5484"/>
    <cellStyle name="Calculation 3 6 6 3" xfId="5485"/>
    <cellStyle name="Calculation 3 6 6 4" xfId="5486"/>
    <cellStyle name="Calculation 3 6 6 5" xfId="5487"/>
    <cellStyle name="Calculation 3 6 6 6" xfId="5488"/>
    <cellStyle name="Calculation 3 6 6 7" xfId="5489"/>
    <cellStyle name="Calculation 3 6 7" xfId="5490"/>
    <cellStyle name="Calculation 3 6 7 2" xfId="5491"/>
    <cellStyle name="Calculation 3 6 7 3" xfId="5492"/>
    <cellStyle name="Calculation 3 6 7 4" xfId="5493"/>
    <cellStyle name="Calculation 3 6 7 5" xfId="5494"/>
    <cellStyle name="Calculation 3 6 7 6" xfId="5495"/>
    <cellStyle name="Calculation 3 6 8" xfId="5496"/>
    <cellStyle name="Calculation 3 6 9" xfId="5497"/>
    <cellStyle name="Calculation 3 7" xfId="5498"/>
    <cellStyle name="Calculation 3 7 10" xfId="5499"/>
    <cellStyle name="Calculation 3 7 11" xfId="5500"/>
    <cellStyle name="Calculation 3 7 12" xfId="5501"/>
    <cellStyle name="Calculation 3 7 2" xfId="5502"/>
    <cellStyle name="Calculation 3 7 2 2" xfId="5503"/>
    <cellStyle name="Calculation 3 7 2 3" xfId="5504"/>
    <cellStyle name="Calculation 3 7 2 4" xfId="5505"/>
    <cellStyle name="Calculation 3 7 2 5" xfId="5506"/>
    <cellStyle name="Calculation 3 7 2 6" xfId="5507"/>
    <cellStyle name="Calculation 3 7 2 7" xfId="5508"/>
    <cellStyle name="Calculation 3 7 3" xfId="5509"/>
    <cellStyle name="Calculation 3 7 3 2" xfId="5510"/>
    <cellStyle name="Calculation 3 7 3 3" xfId="5511"/>
    <cellStyle name="Calculation 3 7 3 4" xfId="5512"/>
    <cellStyle name="Calculation 3 7 3 5" xfId="5513"/>
    <cellStyle name="Calculation 3 7 3 6" xfId="5514"/>
    <cellStyle name="Calculation 3 7 3 7" xfId="5515"/>
    <cellStyle name="Calculation 3 7 4" xfId="5516"/>
    <cellStyle name="Calculation 3 7 4 2" xfId="5517"/>
    <cellStyle name="Calculation 3 7 4 3" xfId="5518"/>
    <cellStyle name="Calculation 3 7 4 4" xfId="5519"/>
    <cellStyle name="Calculation 3 7 4 5" xfId="5520"/>
    <cellStyle name="Calculation 3 7 4 6" xfId="5521"/>
    <cellStyle name="Calculation 3 7 4 7" xfId="5522"/>
    <cellStyle name="Calculation 3 7 5" xfId="5523"/>
    <cellStyle name="Calculation 3 7 5 2" xfId="5524"/>
    <cellStyle name="Calculation 3 7 5 3" xfId="5525"/>
    <cellStyle name="Calculation 3 7 5 4" xfId="5526"/>
    <cellStyle name="Calculation 3 7 5 5" xfId="5527"/>
    <cellStyle name="Calculation 3 7 5 6" xfId="5528"/>
    <cellStyle name="Calculation 3 7 5 7" xfId="5529"/>
    <cellStyle name="Calculation 3 7 6" xfId="5530"/>
    <cellStyle name="Calculation 3 7 6 2" xfId="5531"/>
    <cellStyle name="Calculation 3 7 6 3" xfId="5532"/>
    <cellStyle name="Calculation 3 7 6 4" xfId="5533"/>
    <cellStyle name="Calculation 3 7 6 5" xfId="5534"/>
    <cellStyle name="Calculation 3 7 6 6" xfId="5535"/>
    <cellStyle name="Calculation 3 7 6 7" xfId="5536"/>
    <cellStyle name="Calculation 3 7 7" xfId="5537"/>
    <cellStyle name="Calculation 3 7 7 2" xfId="5538"/>
    <cellStyle name="Calculation 3 7 7 3" xfId="5539"/>
    <cellStyle name="Calculation 3 7 7 4" xfId="5540"/>
    <cellStyle name="Calculation 3 7 7 5" xfId="5541"/>
    <cellStyle name="Calculation 3 7 7 6" xfId="5542"/>
    <cellStyle name="Calculation 3 7 8" xfId="5543"/>
    <cellStyle name="Calculation 3 7 9" xfId="5544"/>
    <cellStyle name="Calculation 3 8" xfId="5545"/>
    <cellStyle name="Calculation 3 8 10" xfId="5546"/>
    <cellStyle name="Calculation 3 8 11" xfId="5547"/>
    <cellStyle name="Calculation 3 8 12" xfId="5548"/>
    <cellStyle name="Calculation 3 8 2" xfId="5549"/>
    <cellStyle name="Calculation 3 8 2 2" xfId="5550"/>
    <cellStyle name="Calculation 3 8 2 3" xfId="5551"/>
    <cellStyle name="Calculation 3 8 2 4" xfId="5552"/>
    <cellStyle name="Calculation 3 8 2 5" xfId="5553"/>
    <cellStyle name="Calculation 3 8 2 6" xfId="5554"/>
    <cellStyle name="Calculation 3 8 2 7" xfId="5555"/>
    <cellStyle name="Calculation 3 8 3" xfId="5556"/>
    <cellStyle name="Calculation 3 8 3 2" xfId="5557"/>
    <cellStyle name="Calculation 3 8 3 3" xfId="5558"/>
    <cellStyle name="Calculation 3 8 3 4" xfId="5559"/>
    <cellStyle name="Calculation 3 8 3 5" xfId="5560"/>
    <cellStyle name="Calculation 3 8 3 6" xfId="5561"/>
    <cellStyle name="Calculation 3 8 3 7" xfId="5562"/>
    <cellStyle name="Calculation 3 8 4" xfId="5563"/>
    <cellStyle name="Calculation 3 8 4 2" xfId="5564"/>
    <cellStyle name="Calculation 3 8 4 3" xfId="5565"/>
    <cellStyle name="Calculation 3 8 4 4" xfId="5566"/>
    <cellStyle name="Calculation 3 8 4 5" xfId="5567"/>
    <cellStyle name="Calculation 3 8 4 6" xfId="5568"/>
    <cellStyle name="Calculation 3 8 4 7" xfId="5569"/>
    <cellStyle name="Calculation 3 8 5" xfId="5570"/>
    <cellStyle name="Calculation 3 8 5 2" xfId="5571"/>
    <cellStyle name="Calculation 3 8 5 3" xfId="5572"/>
    <cellStyle name="Calculation 3 8 5 4" xfId="5573"/>
    <cellStyle name="Calculation 3 8 5 5" xfId="5574"/>
    <cellStyle name="Calculation 3 8 5 6" xfId="5575"/>
    <cellStyle name="Calculation 3 8 5 7" xfId="5576"/>
    <cellStyle name="Calculation 3 8 6" xfId="5577"/>
    <cellStyle name="Calculation 3 8 6 2" xfId="5578"/>
    <cellStyle name="Calculation 3 8 6 3" xfId="5579"/>
    <cellStyle name="Calculation 3 8 6 4" xfId="5580"/>
    <cellStyle name="Calculation 3 8 6 5" xfId="5581"/>
    <cellStyle name="Calculation 3 8 6 6" xfId="5582"/>
    <cellStyle name="Calculation 3 8 6 7" xfId="5583"/>
    <cellStyle name="Calculation 3 8 7" xfId="5584"/>
    <cellStyle name="Calculation 3 8 7 2" xfId="5585"/>
    <cellStyle name="Calculation 3 8 7 3" xfId="5586"/>
    <cellStyle name="Calculation 3 8 7 4" xfId="5587"/>
    <cellStyle name="Calculation 3 8 7 5" xfId="5588"/>
    <cellStyle name="Calculation 3 8 7 6" xfId="5589"/>
    <cellStyle name="Calculation 3 8 8" xfId="5590"/>
    <cellStyle name="Calculation 3 8 9" xfId="5591"/>
    <cellStyle name="Calculation 3 9" xfId="5592"/>
    <cellStyle name="Calculation 3 9 10" xfId="5593"/>
    <cellStyle name="Calculation 3 9 11" xfId="5594"/>
    <cellStyle name="Calculation 3 9 12" xfId="5595"/>
    <cellStyle name="Calculation 3 9 2" xfId="5596"/>
    <cellStyle name="Calculation 3 9 2 2" xfId="5597"/>
    <cellStyle name="Calculation 3 9 2 3" xfId="5598"/>
    <cellStyle name="Calculation 3 9 2 4" xfId="5599"/>
    <cellStyle name="Calculation 3 9 2 5" xfId="5600"/>
    <cellStyle name="Calculation 3 9 2 6" xfId="5601"/>
    <cellStyle name="Calculation 3 9 2 7" xfId="5602"/>
    <cellStyle name="Calculation 3 9 3" xfId="5603"/>
    <cellStyle name="Calculation 3 9 3 2" xfId="5604"/>
    <cellStyle name="Calculation 3 9 3 3" xfId="5605"/>
    <cellStyle name="Calculation 3 9 3 4" xfId="5606"/>
    <cellStyle name="Calculation 3 9 3 5" xfId="5607"/>
    <cellStyle name="Calculation 3 9 3 6" xfId="5608"/>
    <cellStyle name="Calculation 3 9 3 7" xfId="5609"/>
    <cellStyle name="Calculation 3 9 4" xfId="5610"/>
    <cellStyle name="Calculation 3 9 4 2" xfId="5611"/>
    <cellStyle name="Calculation 3 9 4 3" xfId="5612"/>
    <cellStyle name="Calculation 3 9 4 4" xfId="5613"/>
    <cellStyle name="Calculation 3 9 4 5" xfId="5614"/>
    <cellStyle name="Calculation 3 9 4 6" xfId="5615"/>
    <cellStyle name="Calculation 3 9 4 7" xfId="5616"/>
    <cellStyle name="Calculation 3 9 5" xfId="5617"/>
    <cellStyle name="Calculation 3 9 5 2" xfId="5618"/>
    <cellStyle name="Calculation 3 9 5 3" xfId="5619"/>
    <cellStyle name="Calculation 3 9 5 4" xfId="5620"/>
    <cellStyle name="Calculation 3 9 5 5" xfId="5621"/>
    <cellStyle name="Calculation 3 9 5 6" xfId="5622"/>
    <cellStyle name="Calculation 3 9 5 7" xfId="5623"/>
    <cellStyle name="Calculation 3 9 6" xfId="5624"/>
    <cellStyle name="Calculation 3 9 6 2" xfId="5625"/>
    <cellStyle name="Calculation 3 9 6 3" xfId="5626"/>
    <cellStyle name="Calculation 3 9 6 4" xfId="5627"/>
    <cellStyle name="Calculation 3 9 6 5" xfId="5628"/>
    <cellStyle name="Calculation 3 9 6 6" xfId="5629"/>
    <cellStyle name="Calculation 3 9 6 7" xfId="5630"/>
    <cellStyle name="Calculation 3 9 7" xfId="5631"/>
    <cellStyle name="Calculation 3 9 7 2" xfId="5632"/>
    <cellStyle name="Calculation 3 9 7 3" xfId="5633"/>
    <cellStyle name="Calculation 3 9 7 4" xfId="5634"/>
    <cellStyle name="Calculation 3 9 7 5" xfId="5635"/>
    <cellStyle name="Calculation 3 9 7 6" xfId="5636"/>
    <cellStyle name="Calculation 3 9 8" xfId="5637"/>
    <cellStyle name="Calculation 3 9 9" xfId="5638"/>
    <cellStyle name="Calculation 4" xfId="5639"/>
    <cellStyle name="Calculation 4 10" xfId="5640"/>
    <cellStyle name="Calculation 4 10 10" xfId="5641"/>
    <cellStyle name="Calculation 4 10 11" xfId="5642"/>
    <cellStyle name="Calculation 4 10 12" xfId="5643"/>
    <cellStyle name="Calculation 4 10 2" xfId="5644"/>
    <cellStyle name="Calculation 4 10 2 2" xfId="5645"/>
    <cellStyle name="Calculation 4 10 2 3" xfId="5646"/>
    <cellStyle name="Calculation 4 10 2 4" xfId="5647"/>
    <cellStyle name="Calculation 4 10 2 5" xfId="5648"/>
    <cellStyle name="Calculation 4 10 2 6" xfId="5649"/>
    <cellStyle name="Calculation 4 10 2 7" xfId="5650"/>
    <cellStyle name="Calculation 4 10 3" xfId="5651"/>
    <cellStyle name="Calculation 4 10 3 2" xfId="5652"/>
    <cellStyle name="Calculation 4 10 3 3" xfId="5653"/>
    <cellStyle name="Calculation 4 10 3 4" xfId="5654"/>
    <cellStyle name="Calculation 4 10 3 5" xfId="5655"/>
    <cellStyle name="Calculation 4 10 3 6" xfId="5656"/>
    <cellStyle name="Calculation 4 10 3 7" xfId="5657"/>
    <cellStyle name="Calculation 4 10 4" xfId="5658"/>
    <cellStyle name="Calculation 4 10 4 2" xfId="5659"/>
    <cellStyle name="Calculation 4 10 4 3" xfId="5660"/>
    <cellStyle name="Calculation 4 10 4 4" xfId="5661"/>
    <cellStyle name="Calculation 4 10 4 5" xfId="5662"/>
    <cellStyle name="Calculation 4 10 4 6" xfId="5663"/>
    <cellStyle name="Calculation 4 10 4 7" xfId="5664"/>
    <cellStyle name="Calculation 4 10 5" xfId="5665"/>
    <cellStyle name="Calculation 4 10 5 2" xfId="5666"/>
    <cellStyle name="Calculation 4 10 5 3" xfId="5667"/>
    <cellStyle name="Calculation 4 10 5 4" xfId="5668"/>
    <cellStyle name="Calculation 4 10 5 5" xfId="5669"/>
    <cellStyle name="Calculation 4 10 5 6" xfId="5670"/>
    <cellStyle name="Calculation 4 10 5 7" xfId="5671"/>
    <cellStyle name="Calculation 4 10 6" xfId="5672"/>
    <cellStyle name="Calculation 4 10 6 2" xfId="5673"/>
    <cellStyle name="Calculation 4 10 6 3" xfId="5674"/>
    <cellStyle name="Calculation 4 10 6 4" xfId="5675"/>
    <cellStyle name="Calculation 4 10 6 5" xfId="5676"/>
    <cellStyle name="Calculation 4 10 6 6" xfId="5677"/>
    <cellStyle name="Calculation 4 10 6 7" xfId="5678"/>
    <cellStyle name="Calculation 4 10 7" xfId="5679"/>
    <cellStyle name="Calculation 4 10 7 2" xfId="5680"/>
    <cellStyle name="Calculation 4 10 7 3" xfId="5681"/>
    <cellStyle name="Calculation 4 10 7 4" xfId="5682"/>
    <cellStyle name="Calculation 4 10 7 5" xfId="5683"/>
    <cellStyle name="Calculation 4 10 7 6" xfId="5684"/>
    <cellStyle name="Calculation 4 10 8" xfId="5685"/>
    <cellStyle name="Calculation 4 10 9" xfId="5686"/>
    <cellStyle name="Calculation 4 11" xfId="5687"/>
    <cellStyle name="Calculation 4 11 10" xfId="5688"/>
    <cellStyle name="Calculation 4 11 11" xfId="5689"/>
    <cellStyle name="Calculation 4 11 12" xfId="5690"/>
    <cellStyle name="Calculation 4 11 2" xfId="5691"/>
    <cellStyle name="Calculation 4 11 2 2" xfId="5692"/>
    <cellStyle name="Calculation 4 11 2 3" xfId="5693"/>
    <cellStyle name="Calculation 4 11 2 4" xfId="5694"/>
    <cellStyle name="Calculation 4 11 2 5" xfId="5695"/>
    <cellStyle name="Calculation 4 11 2 6" xfId="5696"/>
    <cellStyle name="Calculation 4 11 2 7" xfId="5697"/>
    <cellStyle name="Calculation 4 11 3" xfId="5698"/>
    <cellStyle name="Calculation 4 11 3 2" xfId="5699"/>
    <cellStyle name="Calculation 4 11 3 3" xfId="5700"/>
    <cellStyle name="Calculation 4 11 3 4" xfId="5701"/>
    <cellStyle name="Calculation 4 11 3 5" xfId="5702"/>
    <cellStyle name="Calculation 4 11 3 6" xfId="5703"/>
    <cellStyle name="Calculation 4 11 3 7" xfId="5704"/>
    <cellStyle name="Calculation 4 11 4" xfId="5705"/>
    <cellStyle name="Calculation 4 11 4 2" xfId="5706"/>
    <cellStyle name="Calculation 4 11 4 3" xfId="5707"/>
    <cellStyle name="Calculation 4 11 4 4" xfId="5708"/>
    <cellStyle name="Calculation 4 11 4 5" xfId="5709"/>
    <cellStyle name="Calculation 4 11 4 6" xfId="5710"/>
    <cellStyle name="Calculation 4 11 4 7" xfId="5711"/>
    <cellStyle name="Calculation 4 11 5" xfId="5712"/>
    <cellStyle name="Calculation 4 11 5 2" xfId="5713"/>
    <cellStyle name="Calculation 4 11 5 3" xfId="5714"/>
    <cellStyle name="Calculation 4 11 5 4" xfId="5715"/>
    <cellStyle name="Calculation 4 11 5 5" xfId="5716"/>
    <cellStyle name="Calculation 4 11 5 6" xfId="5717"/>
    <cellStyle name="Calculation 4 11 5 7" xfId="5718"/>
    <cellStyle name="Calculation 4 11 6" xfId="5719"/>
    <cellStyle name="Calculation 4 11 6 2" xfId="5720"/>
    <cellStyle name="Calculation 4 11 6 3" xfId="5721"/>
    <cellStyle name="Calculation 4 11 6 4" xfId="5722"/>
    <cellStyle name="Calculation 4 11 6 5" xfId="5723"/>
    <cellStyle name="Calculation 4 11 6 6" xfId="5724"/>
    <cellStyle name="Calculation 4 11 6 7" xfId="5725"/>
    <cellStyle name="Calculation 4 11 7" xfId="5726"/>
    <cellStyle name="Calculation 4 11 7 2" xfId="5727"/>
    <cellStyle name="Calculation 4 11 7 3" xfId="5728"/>
    <cellStyle name="Calculation 4 11 7 4" xfId="5729"/>
    <cellStyle name="Calculation 4 11 7 5" xfId="5730"/>
    <cellStyle name="Calculation 4 11 7 6" xfId="5731"/>
    <cellStyle name="Calculation 4 11 8" xfId="5732"/>
    <cellStyle name="Calculation 4 11 9" xfId="5733"/>
    <cellStyle name="Calculation 4 12" xfId="5734"/>
    <cellStyle name="Calculation 4 12 10" xfId="5735"/>
    <cellStyle name="Calculation 4 12 11" xfId="5736"/>
    <cellStyle name="Calculation 4 12 12" xfId="5737"/>
    <cellStyle name="Calculation 4 12 2" xfId="5738"/>
    <cellStyle name="Calculation 4 12 2 2" xfId="5739"/>
    <cellStyle name="Calculation 4 12 2 3" xfId="5740"/>
    <cellStyle name="Calculation 4 12 2 4" xfId="5741"/>
    <cellStyle name="Calculation 4 12 2 5" xfId="5742"/>
    <cellStyle name="Calculation 4 12 2 6" xfId="5743"/>
    <cellStyle name="Calculation 4 12 2 7" xfId="5744"/>
    <cellStyle name="Calculation 4 12 3" xfId="5745"/>
    <cellStyle name="Calculation 4 12 3 2" xfId="5746"/>
    <cellStyle name="Calculation 4 12 3 3" xfId="5747"/>
    <cellStyle name="Calculation 4 12 3 4" xfId="5748"/>
    <cellStyle name="Calculation 4 12 3 5" xfId="5749"/>
    <cellStyle name="Calculation 4 12 3 6" xfId="5750"/>
    <cellStyle name="Calculation 4 12 3 7" xfId="5751"/>
    <cellStyle name="Calculation 4 12 4" xfId="5752"/>
    <cellStyle name="Calculation 4 12 4 2" xfId="5753"/>
    <cellStyle name="Calculation 4 12 4 3" xfId="5754"/>
    <cellStyle name="Calculation 4 12 4 4" xfId="5755"/>
    <cellStyle name="Calculation 4 12 4 5" xfId="5756"/>
    <cellStyle name="Calculation 4 12 4 6" xfId="5757"/>
    <cellStyle name="Calculation 4 12 4 7" xfId="5758"/>
    <cellStyle name="Calculation 4 12 5" xfId="5759"/>
    <cellStyle name="Calculation 4 12 5 2" xfId="5760"/>
    <cellStyle name="Calculation 4 12 5 3" xfId="5761"/>
    <cellStyle name="Calculation 4 12 5 4" xfId="5762"/>
    <cellStyle name="Calculation 4 12 5 5" xfId="5763"/>
    <cellStyle name="Calculation 4 12 5 6" xfId="5764"/>
    <cellStyle name="Calculation 4 12 5 7" xfId="5765"/>
    <cellStyle name="Calculation 4 12 6" xfId="5766"/>
    <cellStyle name="Calculation 4 12 6 2" xfId="5767"/>
    <cellStyle name="Calculation 4 12 6 3" xfId="5768"/>
    <cellStyle name="Calculation 4 12 6 4" xfId="5769"/>
    <cellStyle name="Calculation 4 12 6 5" xfId="5770"/>
    <cellStyle name="Calculation 4 12 6 6" xfId="5771"/>
    <cellStyle name="Calculation 4 12 6 7" xfId="5772"/>
    <cellStyle name="Calculation 4 12 7" xfId="5773"/>
    <cellStyle name="Calculation 4 12 7 2" xfId="5774"/>
    <cellStyle name="Calculation 4 12 7 3" xfId="5775"/>
    <cellStyle name="Calculation 4 12 7 4" xfId="5776"/>
    <cellStyle name="Calculation 4 12 7 5" xfId="5777"/>
    <cellStyle name="Calculation 4 12 7 6" xfId="5778"/>
    <cellStyle name="Calculation 4 12 8" xfId="5779"/>
    <cellStyle name="Calculation 4 12 9" xfId="5780"/>
    <cellStyle name="Calculation 4 13" xfId="5781"/>
    <cellStyle name="Calculation 4 13 2" xfId="5782"/>
    <cellStyle name="Calculation 4 13 3" xfId="5783"/>
    <cellStyle name="Calculation 4 13 4" xfId="5784"/>
    <cellStyle name="Calculation 4 13 5" xfId="5785"/>
    <cellStyle name="Calculation 4 13 6" xfId="5786"/>
    <cellStyle name="Calculation 4 13 7" xfId="5787"/>
    <cellStyle name="Calculation 4 14" xfId="5788"/>
    <cellStyle name="Calculation 4 14 2" xfId="5789"/>
    <cellStyle name="Calculation 4 14 3" xfId="5790"/>
    <cellStyle name="Calculation 4 14 4" xfId="5791"/>
    <cellStyle name="Calculation 4 14 5" xfId="5792"/>
    <cellStyle name="Calculation 4 14 6" xfId="5793"/>
    <cellStyle name="Calculation 4 14 7" xfId="5794"/>
    <cellStyle name="Calculation 4 15" xfId="5795"/>
    <cellStyle name="Calculation 4 15 2" xfId="5796"/>
    <cellStyle name="Calculation 4 15 3" xfId="5797"/>
    <cellStyle name="Calculation 4 15 4" xfId="5798"/>
    <cellStyle name="Calculation 4 15 5" xfId="5799"/>
    <cellStyle name="Calculation 4 15 6" xfId="5800"/>
    <cellStyle name="Calculation 4 15 7" xfId="5801"/>
    <cellStyle name="Calculation 4 16" xfId="5802"/>
    <cellStyle name="Calculation 4 16 2" xfId="5803"/>
    <cellStyle name="Calculation 4 16 3" xfId="5804"/>
    <cellStyle name="Calculation 4 16 4" xfId="5805"/>
    <cellStyle name="Calculation 4 16 5" xfId="5806"/>
    <cellStyle name="Calculation 4 16 6" xfId="5807"/>
    <cellStyle name="Calculation 4 16 7" xfId="5808"/>
    <cellStyle name="Calculation 4 17" xfId="5809"/>
    <cellStyle name="Calculation 4 17 2" xfId="5810"/>
    <cellStyle name="Calculation 4 17 3" xfId="5811"/>
    <cellStyle name="Calculation 4 17 4" xfId="5812"/>
    <cellStyle name="Calculation 4 17 5" xfId="5813"/>
    <cellStyle name="Calculation 4 17 6" xfId="5814"/>
    <cellStyle name="Calculation 4 17 7" xfId="5815"/>
    <cellStyle name="Calculation 4 18" xfId="5816"/>
    <cellStyle name="Calculation 4 18 2" xfId="5817"/>
    <cellStyle name="Calculation 4 18 3" xfId="5818"/>
    <cellStyle name="Calculation 4 18 4" xfId="5819"/>
    <cellStyle name="Calculation 4 18 5" xfId="5820"/>
    <cellStyle name="Calculation 4 18 6" xfId="5821"/>
    <cellStyle name="Calculation 4 18 7" xfId="5822"/>
    <cellStyle name="Calculation 4 19" xfId="5823"/>
    <cellStyle name="Calculation 4 2" xfId="5824"/>
    <cellStyle name="Calculation 4 2 10" xfId="5825"/>
    <cellStyle name="Calculation 4 2 10 10" xfId="5826"/>
    <cellStyle name="Calculation 4 2 10 11" xfId="5827"/>
    <cellStyle name="Calculation 4 2 10 12" xfId="5828"/>
    <cellStyle name="Calculation 4 2 10 2" xfId="5829"/>
    <cellStyle name="Calculation 4 2 10 2 2" xfId="5830"/>
    <cellStyle name="Calculation 4 2 10 2 3" xfId="5831"/>
    <cellStyle name="Calculation 4 2 10 2 4" xfId="5832"/>
    <cellStyle name="Calculation 4 2 10 2 5" xfId="5833"/>
    <cellStyle name="Calculation 4 2 10 2 6" xfId="5834"/>
    <cellStyle name="Calculation 4 2 10 2 7" xfId="5835"/>
    <cellStyle name="Calculation 4 2 10 3" xfId="5836"/>
    <cellStyle name="Calculation 4 2 10 3 2" xfId="5837"/>
    <cellStyle name="Calculation 4 2 10 3 3" xfId="5838"/>
    <cellStyle name="Calculation 4 2 10 3 4" xfId="5839"/>
    <cellStyle name="Calculation 4 2 10 3 5" xfId="5840"/>
    <cellStyle name="Calculation 4 2 10 3 6" xfId="5841"/>
    <cellStyle name="Calculation 4 2 10 3 7" xfId="5842"/>
    <cellStyle name="Calculation 4 2 10 4" xfId="5843"/>
    <cellStyle name="Calculation 4 2 10 4 2" xfId="5844"/>
    <cellStyle name="Calculation 4 2 10 4 3" xfId="5845"/>
    <cellStyle name="Calculation 4 2 10 4 4" xfId="5846"/>
    <cellStyle name="Calculation 4 2 10 4 5" xfId="5847"/>
    <cellStyle name="Calculation 4 2 10 4 6" xfId="5848"/>
    <cellStyle name="Calculation 4 2 10 4 7" xfId="5849"/>
    <cellStyle name="Calculation 4 2 10 5" xfId="5850"/>
    <cellStyle name="Calculation 4 2 10 5 2" xfId="5851"/>
    <cellStyle name="Calculation 4 2 10 5 3" xfId="5852"/>
    <cellStyle name="Calculation 4 2 10 5 4" xfId="5853"/>
    <cellStyle name="Calculation 4 2 10 5 5" xfId="5854"/>
    <cellStyle name="Calculation 4 2 10 5 6" xfId="5855"/>
    <cellStyle name="Calculation 4 2 10 5 7" xfId="5856"/>
    <cellStyle name="Calculation 4 2 10 6" xfId="5857"/>
    <cellStyle name="Calculation 4 2 10 6 2" xfId="5858"/>
    <cellStyle name="Calculation 4 2 10 6 3" xfId="5859"/>
    <cellStyle name="Calculation 4 2 10 6 4" xfId="5860"/>
    <cellStyle name="Calculation 4 2 10 6 5" xfId="5861"/>
    <cellStyle name="Calculation 4 2 10 6 6" xfId="5862"/>
    <cellStyle name="Calculation 4 2 10 6 7" xfId="5863"/>
    <cellStyle name="Calculation 4 2 10 7" xfId="5864"/>
    <cellStyle name="Calculation 4 2 10 7 2" xfId="5865"/>
    <cellStyle name="Calculation 4 2 10 7 3" xfId="5866"/>
    <cellStyle name="Calculation 4 2 10 7 4" xfId="5867"/>
    <cellStyle name="Calculation 4 2 10 7 5" xfId="5868"/>
    <cellStyle name="Calculation 4 2 10 7 6" xfId="5869"/>
    <cellStyle name="Calculation 4 2 10 8" xfId="5870"/>
    <cellStyle name="Calculation 4 2 10 9" xfId="5871"/>
    <cellStyle name="Calculation 4 2 11" xfId="5872"/>
    <cellStyle name="Calculation 4 2 11 10" xfId="5873"/>
    <cellStyle name="Calculation 4 2 11 11" xfId="5874"/>
    <cellStyle name="Calculation 4 2 11 12" xfId="5875"/>
    <cellStyle name="Calculation 4 2 11 2" xfId="5876"/>
    <cellStyle name="Calculation 4 2 11 2 2" xfId="5877"/>
    <cellStyle name="Calculation 4 2 11 2 3" xfId="5878"/>
    <cellStyle name="Calculation 4 2 11 2 4" xfId="5879"/>
    <cellStyle name="Calculation 4 2 11 2 5" xfId="5880"/>
    <cellStyle name="Calculation 4 2 11 2 6" xfId="5881"/>
    <cellStyle name="Calculation 4 2 11 2 7" xfId="5882"/>
    <cellStyle name="Calculation 4 2 11 3" xfId="5883"/>
    <cellStyle name="Calculation 4 2 11 3 2" xfId="5884"/>
    <cellStyle name="Calculation 4 2 11 3 3" xfId="5885"/>
    <cellStyle name="Calculation 4 2 11 3 4" xfId="5886"/>
    <cellStyle name="Calculation 4 2 11 3 5" xfId="5887"/>
    <cellStyle name="Calculation 4 2 11 3 6" xfId="5888"/>
    <cellStyle name="Calculation 4 2 11 3 7" xfId="5889"/>
    <cellStyle name="Calculation 4 2 11 4" xfId="5890"/>
    <cellStyle name="Calculation 4 2 11 4 2" xfId="5891"/>
    <cellStyle name="Calculation 4 2 11 4 3" xfId="5892"/>
    <cellStyle name="Calculation 4 2 11 4 4" xfId="5893"/>
    <cellStyle name="Calculation 4 2 11 4 5" xfId="5894"/>
    <cellStyle name="Calculation 4 2 11 4 6" xfId="5895"/>
    <cellStyle name="Calculation 4 2 11 4 7" xfId="5896"/>
    <cellStyle name="Calculation 4 2 11 5" xfId="5897"/>
    <cellStyle name="Calculation 4 2 11 5 2" xfId="5898"/>
    <cellStyle name="Calculation 4 2 11 5 3" xfId="5899"/>
    <cellStyle name="Calculation 4 2 11 5 4" xfId="5900"/>
    <cellStyle name="Calculation 4 2 11 5 5" xfId="5901"/>
    <cellStyle name="Calculation 4 2 11 5 6" xfId="5902"/>
    <cellStyle name="Calculation 4 2 11 5 7" xfId="5903"/>
    <cellStyle name="Calculation 4 2 11 6" xfId="5904"/>
    <cellStyle name="Calculation 4 2 11 6 2" xfId="5905"/>
    <cellStyle name="Calculation 4 2 11 6 3" xfId="5906"/>
    <cellStyle name="Calculation 4 2 11 6 4" xfId="5907"/>
    <cellStyle name="Calculation 4 2 11 6 5" xfId="5908"/>
    <cellStyle name="Calculation 4 2 11 6 6" xfId="5909"/>
    <cellStyle name="Calculation 4 2 11 6 7" xfId="5910"/>
    <cellStyle name="Calculation 4 2 11 7" xfId="5911"/>
    <cellStyle name="Calculation 4 2 11 7 2" xfId="5912"/>
    <cellStyle name="Calculation 4 2 11 7 3" xfId="5913"/>
    <cellStyle name="Calculation 4 2 11 7 4" xfId="5914"/>
    <cellStyle name="Calculation 4 2 11 7 5" xfId="5915"/>
    <cellStyle name="Calculation 4 2 11 7 6" xfId="5916"/>
    <cellStyle name="Calculation 4 2 11 8" xfId="5917"/>
    <cellStyle name="Calculation 4 2 11 9" xfId="5918"/>
    <cellStyle name="Calculation 4 2 12" xfId="5919"/>
    <cellStyle name="Calculation 4 2 12 2" xfId="5920"/>
    <cellStyle name="Calculation 4 2 12 3" xfId="5921"/>
    <cellStyle name="Calculation 4 2 12 4" xfId="5922"/>
    <cellStyle name="Calculation 4 2 12 5" xfId="5923"/>
    <cellStyle name="Calculation 4 2 12 6" xfId="5924"/>
    <cellStyle name="Calculation 4 2 12 7" xfId="5925"/>
    <cellStyle name="Calculation 4 2 13" xfId="5926"/>
    <cellStyle name="Calculation 4 2 13 2" xfId="5927"/>
    <cellStyle name="Calculation 4 2 13 3" xfId="5928"/>
    <cellStyle name="Calculation 4 2 13 4" xfId="5929"/>
    <cellStyle name="Calculation 4 2 13 5" xfId="5930"/>
    <cellStyle name="Calculation 4 2 13 6" xfId="5931"/>
    <cellStyle name="Calculation 4 2 13 7" xfId="5932"/>
    <cellStyle name="Calculation 4 2 14" xfId="5933"/>
    <cellStyle name="Calculation 4 2 14 2" xfId="5934"/>
    <cellStyle name="Calculation 4 2 14 3" xfId="5935"/>
    <cellStyle name="Calculation 4 2 14 4" xfId="5936"/>
    <cellStyle name="Calculation 4 2 14 5" xfId="5937"/>
    <cellStyle name="Calculation 4 2 14 6" xfId="5938"/>
    <cellStyle name="Calculation 4 2 14 7" xfId="5939"/>
    <cellStyle name="Calculation 4 2 15" xfId="5940"/>
    <cellStyle name="Calculation 4 2 15 2" xfId="5941"/>
    <cellStyle name="Calculation 4 2 15 3" xfId="5942"/>
    <cellStyle name="Calculation 4 2 15 4" xfId="5943"/>
    <cellStyle name="Calculation 4 2 15 5" xfId="5944"/>
    <cellStyle name="Calculation 4 2 15 6" xfId="5945"/>
    <cellStyle name="Calculation 4 2 15 7" xfId="5946"/>
    <cellStyle name="Calculation 4 2 16" xfId="5947"/>
    <cellStyle name="Calculation 4 2 16 2" xfId="5948"/>
    <cellStyle name="Calculation 4 2 16 3" xfId="5949"/>
    <cellStyle name="Calculation 4 2 16 4" xfId="5950"/>
    <cellStyle name="Calculation 4 2 16 5" xfId="5951"/>
    <cellStyle name="Calculation 4 2 16 6" xfId="5952"/>
    <cellStyle name="Calculation 4 2 16 7" xfId="5953"/>
    <cellStyle name="Calculation 4 2 17" xfId="5954"/>
    <cellStyle name="Calculation 4 2 18" xfId="5955"/>
    <cellStyle name="Calculation 4 2 19" xfId="5956"/>
    <cellStyle name="Calculation 4 2 2" xfId="5957"/>
    <cellStyle name="Calculation 4 2 2 10" xfId="5958"/>
    <cellStyle name="Calculation 4 2 2 11" xfId="5959"/>
    <cellStyle name="Calculation 4 2 2 12" xfId="5960"/>
    <cellStyle name="Calculation 4 2 2 2" xfId="5961"/>
    <cellStyle name="Calculation 4 2 2 2 2" xfId="5962"/>
    <cellStyle name="Calculation 4 2 2 2 3" xfId="5963"/>
    <cellStyle name="Calculation 4 2 2 2 4" xfId="5964"/>
    <cellStyle name="Calculation 4 2 2 2 5" xfId="5965"/>
    <cellStyle name="Calculation 4 2 2 2 6" xfId="5966"/>
    <cellStyle name="Calculation 4 2 2 2 7" xfId="5967"/>
    <cellStyle name="Calculation 4 2 2 3" xfId="5968"/>
    <cellStyle name="Calculation 4 2 2 3 2" xfId="5969"/>
    <cellStyle name="Calculation 4 2 2 3 3" xfId="5970"/>
    <cellStyle name="Calculation 4 2 2 3 4" xfId="5971"/>
    <cellStyle name="Calculation 4 2 2 3 5" xfId="5972"/>
    <cellStyle name="Calculation 4 2 2 3 6" xfId="5973"/>
    <cellStyle name="Calculation 4 2 2 3 7" xfId="5974"/>
    <cellStyle name="Calculation 4 2 2 4" xfId="5975"/>
    <cellStyle name="Calculation 4 2 2 4 2" xfId="5976"/>
    <cellStyle name="Calculation 4 2 2 4 3" xfId="5977"/>
    <cellStyle name="Calculation 4 2 2 4 4" xfId="5978"/>
    <cellStyle name="Calculation 4 2 2 4 5" xfId="5979"/>
    <cellStyle name="Calculation 4 2 2 4 6" xfId="5980"/>
    <cellStyle name="Calculation 4 2 2 4 7" xfId="5981"/>
    <cellStyle name="Calculation 4 2 2 5" xfId="5982"/>
    <cellStyle name="Calculation 4 2 2 5 2" xfId="5983"/>
    <cellStyle name="Calculation 4 2 2 5 3" xfId="5984"/>
    <cellStyle name="Calculation 4 2 2 5 4" xfId="5985"/>
    <cellStyle name="Calculation 4 2 2 5 5" xfId="5986"/>
    <cellStyle name="Calculation 4 2 2 5 6" xfId="5987"/>
    <cellStyle name="Calculation 4 2 2 5 7" xfId="5988"/>
    <cellStyle name="Calculation 4 2 2 6" xfId="5989"/>
    <cellStyle name="Calculation 4 2 2 6 2" xfId="5990"/>
    <cellStyle name="Calculation 4 2 2 6 3" xfId="5991"/>
    <cellStyle name="Calculation 4 2 2 6 4" xfId="5992"/>
    <cellStyle name="Calculation 4 2 2 6 5" xfId="5993"/>
    <cellStyle name="Calculation 4 2 2 6 6" xfId="5994"/>
    <cellStyle name="Calculation 4 2 2 6 7" xfId="5995"/>
    <cellStyle name="Calculation 4 2 2 7" xfId="5996"/>
    <cellStyle name="Calculation 4 2 2 8" xfId="5997"/>
    <cellStyle name="Calculation 4 2 2 9" xfId="5998"/>
    <cellStyle name="Calculation 4 2 20" xfId="5999"/>
    <cellStyle name="Calculation 4 2 21" xfId="6000"/>
    <cellStyle name="Calculation 4 2 3" xfId="6001"/>
    <cellStyle name="Calculation 4 2 3 10" xfId="6002"/>
    <cellStyle name="Calculation 4 2 3 11" xfId="6003"/>
    <cellStyle name="Calculation 4 2 3 12" xfId="6004"/>
    <cellStyle name="Calculation 4 2 3 2" xfId="6005"/>
    <cellStyle name="Calculation 4 2 3 2 2" xfId="6006"/>
    <cellStyle name="Calculation 4 2 3 2 3" xfId="6007"/>
    <cellStyle name="Calculation 4 2 3 2 4" xfId="6008"/>
    <cellStyle name="Calculation 4 2 3 2 5" xfId="6009"/>
    <cellStyle name="Calculation 4 2 3 2 6" xfId="6010"/>
    <cellStyle name="Calculation 4 2 3 2 7" xfId="6011"/>
    <cellStyle name="Calculation 4 2 3 3" xfId="6012"/>
    <cellStyle name="Calculation 4 2 3 3 2" xfId="6013"/>
    <cellStyle name="Calculation 4 2 3 3 3" xfId="6014"/>
    <cellStyle name="Calculation 4 2 3 3 4" xfId="6015"/>
    <cellStyle name="Calculation 4 2 3 3 5" xfId="6016"/>
    <cellStyle name="Calculation 4 2 3 3 6" xfId="6017"/>
    <cellStyle name="Calculation 4 2 3 3 7" xfId="6018"/>
    <cellStyle name="Calculation 4 2 3 4" xfId="6019"/>
    <cellStyle name="Calculation 4 2 3 4 2" xfId="6020"/>
    <cellStyle name="Calculation 4 2 3 4 3" xfId="6021"/>
    <cellStyle name="Calculation 4 2 3 4 4" xfId="6022"/>
    <cellStyle name="Calculation 4 2 3 4 5" xfId="6023"/>
    <cellStyle name="Calculation 4 2 3 4 6" xfId="6024"/>
    <cellStyle name="Calculation 4 2 3 4 7" xfId="6025"/>
    <cellStyle name="Calculation 4 2 3 5" xfId="6026"/>
    <cellStyle name="Calculation 4 2 3 5 2" xfId="6027"/>
    <cellStyle name="Calculation 4 2 3 5 3" xfId="6028"/>
    <cellStyle name="Calculation 4 2 3 5 4" xfId="6029"/>
    <cellStyle name="Calculation 4 2 3 5 5" xfId="6030"/>
    <cellStyle name="Calculation 4 2 3 5 6" xfId="6031"/>
    <cellStyle name="Calculation 4 2 3 5 7" xfId="6032"/>
    <cellStyle name="Calculation 4 2 3 6" xfId="6033"/>
    <cellStyle name="Calculation 4 2 3 6 2" xfId="6034"/>
    <cellStyle name="Calculation 4 2 3 6 3" xfId="6035"/>
    <cellStyle name="Calculation 4 2 3 6 4" xfId="6036"/>
    <cellStyle name="Calculation 4 2 3 6 5" xfId="6037"/>
    <cellStyle name="Calculation 4 2 3 6 6" xfId="6038"/>
    <cellStyle name="Calculation 4 2 3 6 7" xfId="6039"/>
    <cellStyle name="Calculation 4 2 3 7" xfId="6040"/>
    <cellStyle name="Calculation 4 2 3 8" xfId="6041"/>
    <cellStyle name="Calculation 4 2 3 9" xfId="6042"/>
    <cellStyle name="Calculation 4 2 4" xfId="6043"/>
    <cellStyle name="Calculation 4 2 4 10" xfId="6044"/>
    <cellStyle name="Calculation 4 2 4 11" xfId="6045"/>
    <cellStyle name="Calculation 4 2 4 12" xfId="6046"/>
    <cellStyle name="Calculation 4 2 4 2" xfId="6047"/>
    <cellStyle name="Calculation 4 2 4 2 2" xfId="6048"/>
    <cellStyle name="Calculation 4 2 4 2 3" xfId="6049"/>
    <cellStyle name="Calculation 4 2 4 2 4" xfId="6050"/>
    <cellStyle name="Calculation 4 2 4 2 5" xfId="6051"/>
    <cellStyle name="Calculation 4 2 4 2 6" xfId="6052"/>
    <cellStyle name="Calculation 4 2 4 2 7" xfId="6053"/>
    <cellStyle name="Calculation 4 2 4 3" xfId="6054"/>
    <cellStyle name="Calculation 4 2 4 3 2" xfId="6055"/>
    <cellStyle name="Calculation 4 2 4 3 3" xfId="6056"/>
    <cellStyle name="Calculation 4 2 4 3 4" xfId="6057"/>
    <cellStyle name="Calculation 4 2 4 3 5" xfId="6058"/>
    <cellStyle name="Calculation 4 2 4 3 6" xfId="6059"/>
    <cellStyle name="Calculation 4 2 4 3 7" xfId="6060"/>
    <cellStyle name="Calculation 4 2 4 4" xfId="6061"/>
    <cellStyle name="Calculation 4 2 4 4 2" xfId="6062"/>
    <cellStyle name="Calculation 4 2 4 4 3" xfId="6063"/>
    <cellStyle name="Calculation 4 2 4 4 4" xfId="6064"/>
    <cellStyle name="Calculation 4 2 4 4 5" xfId="6065"/>
    <cellStyle name="Calculation 4 2 4 4 6" xfId="6066"/>
    <cellStyle name="Calculation 4 2 4 4 7" xfId="6067"/>
    <cellStyle name="Calculation 4 2 4 5" xfId="6068"/>
    <cellStyle name="Calculation 4 2 4 5 2" xfId="6069"/>
    <cellStyle name="Calculation 4 2 4 5 3" xfId="6070"/>
    <cellStyle name="Calculation 4 2 4 5 4" xfId="6071"/>
    <cellStyle name="Calculation 4 2 4 5 5" xfId="6072"/>
    <cellStyle name="Calculation 4 2 4 5 6" xfId="6073"/>
    <cellStyle name="Calculation 4 2 4 5 7" xfId="6074"/>
    <cellStyle name="Calculation 4 2 4 6" xfId="6075"/>
    <cellStyle name="Calculation 4 2 4 6 2" xfId="6076"/>
    <cellStyle name="Calculation 4 2 4 6 3" xfId="6077"/>
    <cellStyle name="Calculation 4 2 4 6 4" xfId="6078"/>
    <cellStyle name="Calculation 4 2 4 6 5" xfId="6079"/>
    <cellStyle name="Calculation 4 2 4 6 6" xfId="6080"/>
    <cellStyle name="Calculation 4 2 4 6 7" xfId="6081"/>
    <cellStyle name="Calculation 4 2 4 7" xfId="6082"/>
    <cellStyle name="Calculation 4 2 4 7 2" xfId="6083"/>
    <cellStyle name="Calculation 4 2 4 7 3" xfId="6084"/>
    <cellStyle name="Calculation 4 2 4 7 4" xfId="6085"/>
    <cellStyle name="Calculation 4 2 4 7 5" xfId="6086"/>
    <cellStyle name="Calculation 4 2 4 7 6" xfId="6087"/>
    <cellStyle name="Calculation 4 2 4 8" xfId="6088"/>
    <cellStyle name="Calculation 4 2 4 9" xfId="6089"/>
    <cellStyle name="Calculation 4 2 5" xfId="6090"/>
    <cellStyle name="Calculation 4 2 5 10" xfId="6091"/>
    <cellStyle name="Calculation 4 2 5 11" xfId="6092"/>
    <cellStyle name="Calculation 4 2 5 12" xfId="6093"/>
    <cellStyle name="Calculation 4 2 5 2" xfId="6094"/>
    <cellStyle name="Calculation 4 2 5 2 2" xfId="6095"/>
    <cellStyle name="Calculation 4 2 5 2 3" xfId="6096"/>
    <cellStyle name="Calculation 4 2 5 2 4" xfId="6097"/>
    <cellStyle name="Calculation 4 2 5 2 5" xfId="6098"/>
    <cellStyle name="Calculation 4 2 5 2 6" xfId="6099"/>
    <cellStyle name="Calculation 4 2 5 2 7" xfId="6100"/>
    <cellStyle name="Calculation 4 2 5 3" xfId="6101"/>
    <cellStyle name="Calculation 4 2 5 3 2" xfId="6102"/>
    <cellStyle name="Calculation 4 2 5 3 3" xfId="6103"/>
    <cellStyle name="Calculation 4 2 5 3 4" xfId="6104"/>
    <cellStyle name="Calculation 4 2 5 3 5" xfId="6105"/>
    <cellStyle name="Calculation 4 2 5 3 6" xfId="6106"/>
    <cellStyle name="Calculation 4 2 5 3 7" xfId="6107"/>
    <cellStyle name="Calculation 4 2 5 4" xfId="6108"/>
    <cellStyle name="Calculation 4 2 5 4 2" xfId="6109"/>
    <cellStyle name="Calculation 4 2 5 4 3" xfId="6110"/>
    <cellStyle name="Calculation 4 2 5 4 4" xfId="6111"/>
    <cellStyle name="Calculation 4 2 5 4 5" xfId="6112"/>
    <cellStyle name="Calculation 4 2 5 4 6" xfId="6113"/>
    <cellStyle name="Calculation 4 2 5 4 7" xfId="6114"/>
    <cellStyle name="Calculation 4 2 5 5" xfId="6115"/>
    <cellStyle name="Calculation 4 2 5 5 2" xfId="6116"/>
    <cellStyle name="Calculation 4 2 5 5 3" xfId="6117"/>
    <cellStyle name="Calculation 4 2 5 5 4" xfId="6118"/>
    <cellStyle name="Calculation 4 2 5 5 5" xfId="6119"/>
    <cellStyle name="Calculation 4 2 5 5 6" xfId="6120"/>
    <cellStyle name="Calculation 4 2 5 5 7" xfId="6121"/>
    <cellStyle name="Calculation 4 2 5 6" xfId="6122"/>
    <cellStyle name="Calculation 4 2 5 6 2" xfId="6123"/>
    <cellStyle name="Calculation 4 2 5 6 3" xfId="6124"/>
    <cellStyle name="Calculation 4 2 5 6 4" xfId="6125"/>
    <cellStyle name="Calculation 4 2 5 6 5" xfId="6126"/>
    <cellStyle name="Calculation 4 2 5 6 6" xfId="6127"/>
    <cellStyle name="Calculation 4 2 5 6 7" xfId="6128"/>
    <cellStyle name="Calculation 4 2 5 7" xfId="6129"/>
    <cellStyle name="Calculation 4 2 5 7 2" xfId="6130"/>
    <cellStyle name="Calculation 4 2 5 7 3" xfId="6131"/>
    <cellStyle name="Calculation 4 2 5 7 4" xfId="6132"/>
    <cellStyle name="Calculation 4 2 5 7 5" xfId="6133"/>
    <cellStyle name="Calculation 4 2 5 7 6" xfId="6134"/>
    <cellStyle name="Calculation 4 2 5 8" xfId="6135"/>
    <cellStyle name="Calculation 4 2 5 9" xfId="6136"/>
    <cellStyle name="Calculation 4 2 6" xfId="6137"/>
    <cellStyle name="Calculation 4 2 6 10" xfId="6138"/>
    <cellStyle name="Calculation 4 2 6 11" xfId="6139"/>
    <cellStyle name="Calculation 4 2 6 12" xfId="6140"/>
    <cellStyle name="Calculation 4 2 6 2" xfId="6141"/>
    <cellStyle name="Calculation 4 2 6 2 2" xfId="6142"/>
    <cellStyle name="Calculation 4 2 6 2 3" xfId="6143"/>
    <cellStyle name="Calculation 4 2 6 2 4" xfId="6144"/>
    <cellStyle name="Calculation 4 2 6 2 5" xfId="6145"/>
    <cellStyle name="Calculation 4 2 6 2 6" xfId="6146"/>
    <cellStyle name="Calculation 4 2 6 2 7" xfId="6147"/>
    <cellStyle name="Calculation 4 2 6 3" xfId="6148"/>
    <cellStyle name="Calculation 4 2 6 3 2" xfId="6149"/>
    <cellStyle name="Calculation 4 2 6 3 3" xfId="6150"/>
    <cellStyle name="Calculation 4 2 6 3 4" xfId="6151"/>
    <cellStyle name="Calculation 4 2 6 3 5" xfId="6152"/>
    <cellStyle name="Calculation 4 2 6 3 6" xfId="6153"/>
    <cellStyle name="Calculation 4 2 6 3 7" xfId="6154"/>
    <cellStyle name="Calculation 4 2 6 4" xfId="6155"/>
    <cellStyle name="Calculation 4 2 6 4 2" xfId="6156"/>
    <cellStyle name="Calculation 4 2 6 4 3" xfId="6157"/>
    <cellStyle name="Calculation 4 2 6 4 4" xfId="6158"/>
    <cellStyle name="Calculation 4 2 6 4 5" xfId="6159"/>
    <cellStyle name="Calculation 4 2 6 4 6" xfId="6160"/>
    <cellStyle name="Calculation 4 2 6 4 7" xfId="6161"/>
    <cellStyle name="Calculation 4 2 6 5" xfId="6162"/>
    <cellStyle name="Calculation 4 2 6 5 2" xfId="6163"/>
    <cellStyle name="Calculation 4 2 6 5 3" xfId="6164"/>
    <cellStyle name="Calculation 4 2 6 5 4" xfId="6165"/>
    <cellStyle name="Calculation 4 2 6 5 5" xfId="6166"/>
    <cellStyle name="Calculation 4 2 6 5 6" xfId="6167"/>
    <cellStyle name="Calculation 4 2 6 5 7" xfId="6168"/>
    <cellStyle name="Calculation 4 2 6 6" xfId="6169"/>
    <cellStyle name="Calculation 4 2 6 6 2" xfId="6170"/>
    <cellStyle name="Calculation 4 2 6 6 3" xfId="6171"/>
    <cellStyle name="Calculation 4 2 6 6 4" xfId="6172"/>
    <cellStyle name="Calculation 4 2 6 6 5" xfId="6173"/>
    <cellStyle name="Calculation 4 2 6 6 6" xfId="6174"/>
    <cellStyle name="Calculation 4 2 6 6 7" xfId="6175"/>
    <cellStyle name="Calculation 4 2 6 7" xfId="6176"/>
    <cellStyle name="Calculation 4 2 6 7 2" xfId="6177"/>
    <cellStyle name="Calculation 4 2 6 7 3" xfId="6178"/>
    <cellStyle name="Calculation 4 2 6 7 4" xfId="6179"/>
    <cellStyle name="Calculation 4 2 6 7 5" xfId="6180"/>
    <cellStyle name="Calculation 4 2 6 7 6" xfId="6181"/>
    <cellStyle name="Calculation 4 2 6 8" xfId="6182"/>
    <cellStyle name="Calculation 4 2 6 9" xfId="6183"/>
    <cellStyle name="Calculation 4 2 7" xfId="6184"/>
    <cellStyle name="Calculation 4 2 7 10" xfId="6185"/>
    <cellStyle name="Calculation 4 2 7 11" xfId="6186"/>
    <cellStyle name="Calculation 4 2 7 12" xfId="6187"/>
    <cellStyle name="Calculation 4 2 7 2" xfId="6188"/>
    <cellStyle name="Calculation 4 2 7 2 2" xfId="6189"/>
    <cellStyle name="Calculation 4 2 7 2 3" xfId="6190"/>
    <cellStyle name="Calculation 4 2 7 2 4" xfId="6191"/>
    <cellStyle name="Calculation 4 2 7 2 5" xfId="6192"/>
    <cellStyle name="Calculation 4 2 7 2 6" xfId="6193"/>
    <cellStyle name="Calculation 4 2 7 2 7" xfId="6194"/>
    <cellStyle name="Calculation 4 2 7 3" xfId="6195"/>
    <cellStyle name="Calculation 4 2 7 3 2" xfId="6196"/>
    <cellStyle name="Calculation 4 2 7 3 3" xfId="6197"/>
    <cellStyle name="Calculation 4 2 7 3 4" xfId="6198"/>
    <cellStyle name="Calculation 4 2 7 3 5" xfId="6199"/>
    <cellStyle name="Calculation 4 2 7 3 6" xfId="6200"/>
    <cellStyle name="Calculation 4 2 7 3 7" xfId="6201"/>
    <cellStyle name="Calculation 4 2 7 4" xfId="6202"/>
    <cellStyle name="Calculation 4 2 7 4 2" xfId="6203"/>
    <cellStyle name="Calculation 4 2 7 4 3" xfId="6204"/>
    <cellStyle name="Calculation 4 2 7 4 4" xfId="6205"/>
    <cellStyle name="Calculation 4 2 7 4 5" xfId="6206"/>
    <cellStyle name="Calculation 4 2 7 4 6" xfId="6207"/>
    <cellStyle name="Calculation 4 2 7 4 7" xfId="6208"/>
    <cellStyle name="Calculation 4 2 7 5" xfId="6209"/>
    <cellStyle name="Calculation 4 2 7 5 2" xfId="6210"/>
    <cellStyle name="Calculation 4 2 7 5 3" xfId="6211"/>
    <cellStyle name="Calculation 4 2 7 5 4" xfId="6212"/>
    <cellStyle name="Calculation 4 2 7 5 5" xfId="6213"/>
    <cellStyle name="Calculation 4 2 7 5 6" xfId="6214"/>
    <cellStyle name="Calculation 4 2 7 5 7" xfId="6215"/>
    <cellStyle name="Calculation 4 2 7 6" xfId="6216"/>
    <cellStyle name="Calculation 4 2 7 6 2" xfId="6217"/>
    <cellStyle name="Calculation 4 2 7 6 3" xfId="6218"/>
    <cellStyle name="Calculation 4 2 7 6 4" xfId="6219"/>
    <cellStyle name="Calculation 4 2 7 6 5" xfId="6220"/>
    <cellStyle name="Calculation 4 2 7 6 6" xfId="6221"/>
    <cellStyle name="Calculation 4 2 7 6 7" xfId="6222"/>
    <cellStyle name="Calculation 4 2 7 7" xfId="6223"/>
    <cellStyle name="Calculation 4 2 7 7 2" xfId="6224"/>
    <cellStyle name="Calculation 4 2 7 7 3" xfId="6225"/>
    <cellStyle name="Calculation 4 2 7 7 4" xfId="6226"/>
    <cellStyle name="Calculation 4 2 7 7 5" xfId="6227"/>
    <cellStyle name="Calculation 4 2 7 7 6" xfId="6228"/>
    <cellStyle name="Calculation 4 2 7 8" xfId="6229"/>
    <cellStyle name="Calculation 4 2 7 9" xfId="6230"/>
    <cellStyle name="Calculation 4 2 8" xfId="6231"/>
    <cellStyle name="Calculation 4 2 8 10" xfId="6232"/>
    <cellStyle name="Calculation 4 2 8 11" xfId="6233"/>
    <cellStyle name="Calculation 4 2 8 12" xfId="6234"/>
    <cellStyle name="Calculation 4 2 8 2" xfId="6235"/>
    <cellStyle name="Calculation 4 2 8 2 2" xfId="6236"/>
    <cellStyle name="Calculation 4 2 8 2 3" xfId="6237"/>
    <cellStyle name="Calculation 4 2 8 2 4" xfId="6238"/>
    <cellStyle name="Calculation 4 2 8 2 5" xfId="6239"/>
    <cellStyle name="Calculation 4 2 8 2 6" xfId="6240"/>
    <cellStyle name="Calculation 4 2 8 2 7" xfId="6241"/>
    <cellStyle name="Calculation 4 2 8 3" xfId="6242"/>
    <cellStyle name="Calculation 4 2 8 3 2" xfId="6243"/>
    <cellStyle name="Calculation 4 2 8 3 3" xfId="6244"/>
    <cellStyle name="Calculation 4 2 8 3 4" xfId="6245"/>
    <cellStyle name="Calculation 4 2 8 3 5" xfId="6246"/>
    <cellStyle name="Calculation 4 2 8 3 6" xfId="6247"/>
    <cellStyle name="Calculation 4 2 8 3 7" xfId="6248"/>
    <cellStyle name="Calculation 4 2 8 4" xfId="6249"/>
    <cellStyle name="Calculation 4 2 8 4 2" xfId="6250"/>
    <cellStyle name="Calculation 4 2 8 4 3" xfId="6251"/>
    <cellStyle name="Calculation 4 2 8 4 4" xfId="6252"/>
    <cellStyle name="Calculation 4 2 8 4 5" xfId="6253"/>
    <cellStyle name="Calculation 4 2 8 4 6" xfId="6254"/>
    <cellStyle name="Calculation 4 2 8 4 7" xfId="6255"/>
    <cellStyle name="Calculation 4 2 8 5" xfId="6256"/>
    <cellStyle name="Calculation 4 2 8 5 2" xfId="6257"/>
    <cellStyle name="Calculation 4 2 8 5 3" xfId="6258"/>
    <cellStyle name="Calculation 4 2 8 5 4" xfId="6259"/>
    <cellStyle name="Calculation 4 2 8 5 5" xfId="6260"/>
    <cellStyle name="Calculation 4 2 8 5 6" xfId="6261"/>
    <cellStyle name="Calculation 4 2 8 5 7" xfId="6262"/>
    <cellStyle name="Calculation 4 2 8 6" xfId="6263"/>
    <cellStyle name="Calculation 4 2 8 6 2" xfId="6264"/>
    <cellStyle name="Calculation 4 2 8 6 3" xfId="6265"/>
    <cellStyle name="Calculation 4 2 8 6 4" xfId="6266"/>
    <cellStyle name="Calculation 4 2 8 6 5" xfId="6267"/>
    <cellStyle name="Calculation 4 2 8 6 6" xfId="6268"/>
    <cellStyle name="Calculation 4 2 8 6 7" xfId="6269"/>
    <cellStyle name="Calculation 4 2 8 7" xfId="6270"/>
    <cellStyle name="Calculation 4 2 8 7 2" xfId="6271"/>
    <cellStyle name="Calculation 4 2 8 7 3" xfId="6272"/>
    <cellStyle name="Calculation 4 2 8 7 4" xfId="6273"/>
    <cellStyle name="Calculation 4 2 8 7 5" xfId="6274"/>
    <cellStyle name="Calculation 4 2 8 7 6" xfId="6275"/>
    <cellStyle name="Calculation 4 2 8 8" xfId="6276"/>
    <cellStyle name="Calculation 4 2 8 9" xfId="6277"/>
    <cellStyle name="Calculation 4 2 9" xfId="6278"/>
    <cellStyle name="Calculation 4 2 9 10" xfId="6279"/>
    <cellStyle name="Calculation 4 2 9 11" xfId="6280"/>
    <cellStyle name="Calculation 4 2 9 12" xfId="6281"/>
    <cellStyle name="Calculation 4 2 9 2" xfId="6282"/>
    <cellStyle name="Calculation 4 2 9 2 2" xfId="6283"/>
    <cellStyle name="Calculation 4 2 9 2 3" xfId="6284"/>
    <cellStyle name="Calculation 4 2 9 2 4" xfId="6285"/>
    <cellStyle name="Calculation 4 2 9 2 5" xfId="6286"/>
    <cellStyle name="Calculation 4 2 9 2 6" xfId="6287"/>
    <cellStyle name="Calculation 4 2 9 2 7" xfId="6288"/>
    <cellStyle name="Calculation 4 2 9 3" xfId="6289"/>
    <cellStyle name="Calculation 4 2 9 3 2" xfId="6290"/>
    <cellStyle name="Calculation 4 2 9 3 3" xfId="6291"/>
    <cellStyle name="Calculation 4 2 9 3 4" xfId="6292"/>
    <cellStyle name="Calculation 4 2 9 3 5" xfId="6293"/>
    <cellStyle name="Calculation 4 2 9 3 6" xfId="6294"/>
    <cellStyle name="Calculation 4 2 9 3 7" xfId="6295"/>
    <cellStyle name="Calculation 4 2 9 4" xfId="6296"/>
    <cellStyle name="Calculation 4 2 9 4 2" xfId="6297"/>
    <cellStyle name="Calculation 4 2 9 4 3" xfId="6298"/>
    <cellStyle name="Calculation 4 2 9 4 4" xfId="6299"/>
    <cellStyle name="Calculation 4 2 9 4 5" xfId="6300"/>
    <cellStyle name="Calculation 4 2 9 4 6" xfId="6301"/>
    <cellStyle name="Calculation 4 2 9 4 7" xfId="6302"/>
    <cellStyle name="Calculation 4 2 9 5" xfId="6303"/>
    <cellStyle name="Calculation 4 2 9 5 2" xfId="6304"/>
    <cellStyle name="Calculation 4 2 9 5 3" xfId="6305"/>
    <cellStyle name="Calculation 4 2 9 5 4" xfId="6306"/>
    <cellStyle name="Calculation 4 2 9 5 5" xfId="6307"/>
    <cellStyle name="Calculation 4 2 9 5 6" xfId="6308"/>
    <cellStyle name="Calculation 4 2 9 5 7" xfId="6309"/>
    <cellStyle name="Calculation 4 2 9 6" xfId="6310"/>
    <cellStyle name="Calculation 4 2 9 6 2" xfId="6311"/>
    <cellStyle name="Calculation 4 2 9 6 3" xfId="6312"/>
    <cellStyle name="Calculation 4 2 9 6 4" xfId="6313"/>
    <cellStyle name="Calculation 4 2 9 6 5" xfId="6314"/>
    <cellStyle name="Calculation 4 2 9 6 6" xfId="6315"/>
    <cellStyle name="Calculation 4 2 9 6 7" xfId="6316"/>
    <cellStyle name="Calculation 4 2 9 7" xfId="6317"/>
    <cellStyle name="Calculation 4 2 9 7 2" xfId="6318"/>
    <cellStyle name="Calculation 4 2 9 7 3" xfId="6319"/>
    <cellStyle name="Calculation 4 2 9 7 4" xfId="6320"/>
    <cellStyle name="Calculation 4 2 9 7 5" xfId="6321"/>
    <cellStyle name="Calculation 4 2 9 7 6" xfId="6322"/>
    <cellStyle name="Calculation 4 2 9 8" xfId="6323"/>
    <cellStyle name="Calculation 4 2 9 9" xfId="6324"/>
    <cellStyle name="Calculation 4 20" xfId="6325"/>
    <cellStyle name="Calculation 4 21" xfId="6326"/>
    <cellStyle name="Calculation 4 22" xfId="6327"/>
    <cellStyle name="Calculation 4 23" xfId="6328"/>
    <cellStyle name="Calculation 4 3" xfId="6329"/>
    <cellStyle name="Calculation 4 3 10" xfId="6330"/>
    <cellStyle name="Calculation 4 3 11" xfId="6331"/>
    <cellStyle name="Calculation 4 3 12" xfId="6332"/>
    <cellStyle name="Calculation 4 3 2" xfId="6333"/>
    <cellStyle name="Calculation 4 3 2 2" xfId="6334"/>
    <cellStyle name="Calculation 4 3 2 3" xfId="6335"/>
    <cellStyle name="Calculation 4 3 2 4" xfId="6336"/>
    <cellStyle name="Calculation 4 3 2 5" xfId="6337"/>
    <cellStyle name="Calculation 4 3 2 6" xfId="6338"/>
    <cellStyle name="Calculation 4 3 2 7" xfId="6339"/>
    <cellStyle name="Calculation 4 3 3" xfId="6340"/>
    <cellStyle name="Calculation 4 3 3 2" xfId="6341"/>
    <cellStyle name="Calculation 4 3 3 3" xfId="6342"/>
    <cellStyle name="Calculation 4 3 3 4" xfId="6343"/>
    <cellStyle name="Calculation 4 3 3 5" xfId="6344"/>
    <cellStyle name="Calculation 4 3 3 6" xfId="6345"/>
    <cellStyle name="Calculation 4 3 3 7" xfId="6346"/>
    <cellStyle name="Calculation 4 3 4" xfId="6347"/>
    <cellStyle name="Calculation 4 3 4 2" xfId="6348"/>
    <cellStyle name="Calculation 4 3 4 3" xfId="6349"/>
    <cellStyle name="Calculation 4 3 4 4" xfId="6350"/>
    <cellStyle name="Calculation 4 3 4 5" xfId="6351"/>
    <cellStyle name="Calculation 4 3 4 6" xfId="6352"/>
    <cellStyle name="Calculation 4 3 4 7" xfId="6353"/>
    <cellStyle name="Calculation 4 3 5" xfId="6354"/>
    <cellStyle name="Calculation 4 3 5 2" xfId="6355"/>
    <cellStyle name="Calculation 4 3 5 3" xfId="6356"/>
    <cellStyle name="Calculation 4 3 5 4" xfId="6357"/>
    <cellStyle name="Calculation 4 3 5 5" xfId="6358"/>
    <cellStyle name="Calculation 4 3 5 6" xfId="6359"/>
    <cellStyle name="Calculation 4 3 5 7" xfId="6360"/>
    <cellStyle name="Calculation 4 3 6" xfId="6361"/>
    <cellStyle name="Calculation 4 3 6 2" xfId="6362"/>
    <cellStyle name="Calculation 4 3 6 3" xfId="6363"/>
    <cellStyle name="Calculation 4 3 6 4" xfId="6364"/>
    <cellStyle name="Calculation 4 3 6 5" xfId="6365"/>
    <cellStyle name="Calculation 4 3 6 6" xfId="6366"/>
    <cellStyle name="Calculation 4 3 6 7" xfId="6367"/>
    <cellStyle name="Calculation 4 3 7" xfId="6368"/>
    <cellStyle name="Calculation 4 3 8" xfId="6369"/>
    <cellStyle name="Calculation 4 3 9" xfId="6370"/>
    <cellStyle name="Calculation 4 4" xfId="6371"/>
    <cellStyle name="Calculation 4 4 10" xfId="6372"/>
    <cellStyle name="Calculation 4 4 11" xfId="6373"/>
    <cellStyle name="Calculation 4 4 12" xfId="6374"/>
    <cellStyle name="Calculation 4 4 2" xfId="6375"/>
    <cellStyle name="Calculation 4 4 2 2" xfId="6376"/>
    <cellStyle name="Calculation 4 4 2 3" xfId="6377"/>
    <cellStyle name="Calculation 4 4 2 4" xfId="6378"/>
    <cellStyle name="Calculation 4 4 2 5" xfId="6379"/>
    <cellStyle name="Calculation 4 4 2 6" xfId="6380"/>
    <cellStyle name="Calculation 4 4 2 7" xfId="6381"/>
    <cellStyle name="Calculation 4 4 3" xfId="6382"/>
    <cellStyle name="Calculation 4 4 3 2" xfId="6383"/>
    <cellStyle name="Calculation 4 4 3 3" xfId="6384"/>
    <cellStyle name="Calculation 4 4 3 4" xfId="6385"/>
    <cellStyle name="Calculation 4 4 3 5" xfId="6386"/>
    <cellStyle name="Calculation 4 4 3 6" xfId="6387"/>
    <cellStyle name="Calculation 4 4 3 7" xfId="6388"/>
    <cellStyle name="Calculation 4 4 4" xfId="6389"/>
    <cellStyle name="Calculation 4 4 4 2" xfId="6390"/>
    <cellStyle name="Calculation 4 4 4 3" xfId="6391"/>
    <cellStyle name="Calculation 4 4 4 4" xfId="6392"/>
    <cellStyle name="Calculation 4 4 4 5" xfId="6393"/>
    <cellStyle name="Calculation 4 4 4 6" xfId="6394"/>
    <cellStyle name="Calculation 4 4 4 7" xfId="6395"/>
    <cellStyle name="Calculation 4 4 5" xfId="6396"/>
    <cellStyle name="Calculation 4 4 5 2" xfId="6397"/>
    <cellStyle name="Calculation 4 4 5 3" xfId="6398"/>
    <cellStyle name="Calculation 4 4 5 4" xfId="6399"/>
    <cellStyle name="Calculation 4 4 5 5" xfId="6400"/>
    <cellStyle name="Calculation 4 4 5 6" xfId="6401"/>
    <cellStyle name="Calculation 4 4 5 7" xfId="6402"/>
    <cellStyle name="Calculation 4 4 6" xfId="6403"/>
    <cellStyle name="Calculation 4 4 6 2" xfId="6404"/>
    <cellStyle name="Calculation 4 4 6 3" xfId="6405"/>
    <cellStyle name="Calculation 4 4 6 4" xfId="6406"/>
    <cellStyle name="Calculation 4 4 6 5" xfId="6407"/>
    <cellStyle name="Calculation 4 4 6 6" xfId="6408"/>
    <cellStyle name="Calculation 4 4 6 7" xfId="6409"/>
    <cellStyle name="Calculation 4 4 7" xfId="6410"/>
    <cellStyle name="Calculation 4 4 8" xfId="6411"/>
    <cellStyle name="Calculation 4 4 9" xfId="6412"/>
    <cellStyle name="Calculation 4 5" xfId="6413"/>
    <cellStyle name="Calculation 4 5 10" xfId="6414"/>
    <cellStyle name="Calculation 4 5 11" xfId="6415"/>
    <cellStyle name="Calculation 4 5 12" xfId="6416"/>
    <cellStyle name="Calculation 4 5 2" xfId="6417"/>
    <cellStyle name="Calculation 4 5 2 2" xfId="6418"/>
    <cellStyle name="Calculation 4 5 2 3" xfId="6419"/>
    <cellStyle name="Calculation 4 5 2 4" xfId="6420"/>
    <cellStyle name="Calculation 4 5 2 5" xfId="6421"/>
    <cellStyle name="Calculation 4 5 2 6" xfId="6422"/>
    <cellStyle name="Calculation 4 5 2 7" xfId="6423"/>
    <cellStyle name="Calculation 4 5 3" xfId="6424"/>
    <cellStyle name="Calculation 4 5 3 2" xfId="6425"/>
    <cellStyle name="Calculation 4 5 3 3" xfId="6426"/>
    <cellStyle name="Calculation 4 5 3 4" xfId="6427"/>
    <cellStyle name="Calculation 4 5 3 5" xfId="6428"/>
    <cellStyle name="Calculation 4 5 3 6" xfId="6429"/>
    <cellStyle name="Calculation 4 5 3 7" xfId="6430"/>
    <cellStyle name="Calculation 4 5 4" xfId="6431"/>
    <cellStyle name="Calculation 4 5 4 2" xfId="6432"/>
    <cellStyle name="Calculation 4 5 4 3" xfId="6433"/>
    <cellStyle name="Calculation 4 5 4 4" xfId="6434"/>
    <cellStyle name="Calculation 4 5 4 5" xfId="6435"/>
    <cellStyle name="Calculation 4 5 4 6" xfId="6436"/>
    <cellStyle name="Calculation 4 5 4 7" xfId="6437"/>
    <cellStyle name="Calculation 4 5 5" xfId="6438"/>
    <cellStyle name="Calculation 4 5 5 2" xfId="6439"/>
    <cellStyle name="Calculation 4 5 5 3" xfId="6440"/>
    <cellStyle name="Calculation 4 5 5 4" xfId="6441"/>
    <cellStyle name="Calculation 4 5 5 5" xfId="6442"/>
    <cellStyle name="Calculation 4 5 5 6" xfId="6443"/>
    <cellStyle name="Calculation 4 5 5 7" xfId="6444"/>
    <cellStyle name="Calculation 4 5 6" xfId="6445"/>
    <cellStyle name="Calculation 4 5 6 2" xfId="6446"/>
    <cellStyle name="Calculation 4 5 6 3" xfId="6447"/>
    <cellStyle name="Calculation 4 5 6 4" xfId="6448"/>
    <cellStyle name="Calculation 4 5 6 5" xfId="6449"/>
    <cellStyle name="Calculation 4 5 6 6" xfId="6450"/>
    <cellStyle name="Calculation 4 5 6 7" xfId="6451"/>
    <cellStyle name="Calculation 4 5 7" xfId="6452"/>
    <cellStyle name="Calculation 4 5 7 2" xfId="6453"/>
    <cellStyle name="Calculation 4 5 7 3" xfId="6454"/>
    <cellStyle name="Calculation 4 5 7 4" xfId="6455"/>
    <cellStyle name="Calculation 4 5 7 5" xfId="6456"/>
    <cellStyle name="Calculation 4 5 7 6" xfId="6457"/>
    <cellStyle name="Calculation 4 5 8" xfId="6458"/>
    <cellStyle name="Calculation 4 5 9" xfId="6459"/>
    <cellStyle name="Calculation 4 6" xfId="6460"/>
    <cellStyle name="Calculation 4 6 10" xfId="6461"/>
    <cellStyle name="Calculation 4 6 11" xfId="6462"/>
    <cellStyle name="Calculation 4 6 12" xfId="6463"/>
    <cellStyle name="Calculation 4 6 2" xfId="6464"/>
    <cellStyle name="Calculation 4 6 2 2" xfId="6465"/>
    <cellStyle name="Calculation 4 6 2 3" xfId="6466"/>
    <cellStyle name="Calculation 4 6 2 4" xfId="6467"/>
    <cellStyle name="Calculation 4 6 2 5" xfId="6468"/>
    <cellStyle name="Calculation 4 6 2 6" xfId="6469"/>
    <cellStyle name="Calculation 4 6 2 7" xfId="6470"/>
    <cellStyle name="Calculation 4 6 3" xfId="6471"/>
    <cellStyle name="Calculation 4 6 3 2" xfId="6472"/>
    <cellStyle name="Calculation 4 6 3 3" xfId="6473"/>
    <cellStyle name="Calculation 4 6 3 4" xfId="6474"/>
    <cellStyle name="Calculation 4 6 3 5" xfId="6475"/>
    <cellStyle name="Calculation 4 6 3 6" xfId="6476"/>
    <cellStyle name="Calculation 4 6 3 7" xfId="6477"/>
    <cellStyle name="Calculation 4 6 4" xfId="6478"/>
    <cellStyle name="Calculation 4 6 4 2" xfId="6479"/>
    <cellStyle name="Calculation 4 6 4 3" xfId="6480"/>
    <cellStyle name="Calculation 4 6 4 4" xfId="6481"/>
    <cellStyle name="Calculation 4 6 4 5" xfId="6482"/>
    <cellStyle name="Calculation 4 6 4 6" xfId="6483"/>
    <cellStyle name="Calculation 4 6 4 7" xfId="6484"/>
    <cellStyle name="Calculation 4 6 5" xfId="6485"/>
    <cellStyle name="Calculation 4 6 5 2" xfId="6486"/>
    <cellStyle name="Calculation 4 6 5 3" xfId="6487"/>
    <cellStyle name="Calculation 4 6 5 4" xfId="6488"/>
    <cellStyle name="Calculation 4 6 5 5" xfId="6489"/>
    <cellStyle name="Calculation 4 6 5 6" xfId="6490"/>
    <cellStyle name="Calculation 4 6 5 7" xfId="6491"/>
    <cellStyle name="Calculation 4 6 6" xfId="6492"/>
    <cellStyle name="Calculation 4 6 6 2" xfId="6493"/>
    <cellStyle name="Calculation 4 6 6 3" xfId="6494"/>
    <cellStyle name="Calculation 4 6 6 4" xfId="6495"/>
    <cellStyle name="Calculation 4 6 6 5" xfId="6496"/>
    <cellStyle name="Calculation 4 6 6 6" xfId="6497"/>
    <cellStyle name="Calculation 4 6 6 7" xfId="6498"/>
    <cellStyle name="Calculation 4 6 7" xfId="6499"/>
    <cellStyle name="Calculation 4 6 7 2" xfId="6500"/>
    <cellStyle name="Calculation 4 6 7 3" xfId="6501"/>
    <cellStyle name="Calculation 4 6 7 4" xfId="6502"/>
    <cellStyle name="Calculation 4 6 7 5" xfId="6503"/>
    <cellStyle name="Calculation 4 6 7 6" xfId="6504"/>
    <cellStyle name="Calculation 4 6 8" xfId="6505"/>
    <cellStyle name="Calculation 4 6 9" xfId="6506"/>
    <cellStyle name="Calculation 4 7" xfId="6507"/>
    <cellStyle name="Calculation 4 7 10" xfId="6508"/>
    <cellStyle name="Calculation 4 7 11" xfId="6509"/>
    <cellStyle name="Calculation 4 7 12" xfId="6510"/>
    <cellStyle name="Calculation 4 7 2" xfId="6511"/>
    <cellStyle name="Calculation 4 7 2 2" xfId="6512"/>
    <cellStyle name="Calculation 4 7 2 3" xfId="6513"/>
    <cellStyle name="Calculation 4 7 2 4" xfId="6514"/>
    <cellStyle name="Calculation 4 7 2 5" xfId="6515"/>
    <cellStyle name="Calculation 4 7 2 6" xfId="6516"/>
    <cellStyle name="Calculation 4 7 2 7" xfId="6517"/>
    <cellStyle name="Calculation 4 7 3" xfId="6518"/>
    <cellStyle name="Calculation 4 7 3 2" xfId="6519"/>
    <cellStyle name="Calculation 4 7 3 3" xfId="6520"/>
    <cellStyle name="Calculation 4 7 3 4" xfId="6521"/>
    <cellStyle name="Calculation 4 7 3 5" xfId="6522"/>
    <cellStyle name="Calculation 4 7 3 6" xfId="6523"/>
    <cellStyle name="Calculation 4 7 3 7" xfId="6524"/>
    <cellStyle name="Calculation 4 7 4" xfId="6525"/>
    <cellStyle name="Calculation 4 7 4 2" xfId="6526"/>
    <cellStyle name="Calculation 4 7 4 3" xfId="6527"/>
    <cellStyle name="Calculation 4 7 4 4" xfId="6528"/>
    <cellStyle name="Calculation 4 7 4 5" xfId="6529"/>
    <cellStyle name="Calculation 4 7 4 6" xfId="6530"/>
    <cellStyle name="Calculation 4 7 4 7" xfId="6531"/>
    <cellStyle name="Calculation 4 7 5" xfId="6532"/>
    <cellStyle name="Calculation 4 7 5 2" xfId="6533"/>
    <cellStyle name="Calculation 4 7 5 3" xfId="6534"/>
    <cellStyle name="Calculation 4 7 5 4" xfId="6535"/>
    <cellStyle name="Calculation 4 7 5 5" xfId="6536"/>
    <cellStyle name="Calculation 4 7 5 6" xfId="6537"/>
    <cellStyle name="Calculation 4 7 5 7" xfId="6538"/>
    <cellStyle name="Calculation 4 7 6" xfId="6539"/>
    <cellStyle name="Calculation 4 7 6 2" xfId="6540"/>
    <cellStyle name="Calculation 4 7 6 3" xfId="6541"/>
    <cellStyle name="Calculation 4 7 6 4" xfId="6542"/>
    <cellStyle name="Calculation 4 7 6 5" xfId="6543"/>
    <cellStyle name="Calculation 4 7 6 6" xfId="6544"/>
    <cellStyle name="Calculation 4 7 6 7" xfId="6545"/>
    <cellStyle name="Calculation 4 7 7" xfId="6546"/>
    <cellStyle name="Calculation 4 7 7 2" xfId="6547"/>
    <cellStyle name="Calculation 4 7 7 3" xfId="6548"/>
    <cellStyle name="Calculation 4 7 7 4" xfId="6549"/>
    <cellStyle name="Calculation 4 7 7 5" xfId="6550"/>
    <cellStyle name="Calculation 4 7 7 6" xfId="6551"/>
    <cellStyle name="Calculation 4 7 8" xfId="6552"/>
    <cellStyle name="Calculation 4 7 9" xfId="6553"/>
    <cellStyle name="Calculation 4 8" xfId="6554"/>
    <cellStyle name="Calculation 4 8 10" xfId="6555"/>
    <cellStyle name="Calculation 4 8 11" xfId="6556"/>
    <cellStyle name="Calculation 4 8 12" xfId="6557"/>
    <cellStyle name="Calculation 4 8 2" xfId="6558"/>
    <cellStyle name="Calculation 4 8 2 2" xfId="6559"/>
    <cellStyle name="Calculation 4 8 2 3" xfId="6560"/>
    <cellStyle name="Calculation 4 8 2 4" xfId="6561"/>
    <cellStyle name="Calculation 4 8 2 5" xfId="6562"/>
    <cellStyle name="Calculation 4 8 2 6" xfId="6563"/>
    <cellStyle name="Calculation 4 8 2 7" xfId="6564"/>
    <cellStyle name="Calculation 4 8 3" xfId="6565"/>
    <cellStyle name="Calculation 4 8 3 2" xfId="6566"/>
    <cellStyle name="Calculation 4 8 3 3" xfId="6567"/>
    <cellStyle name="Calculation 4 8 3 4" xfId="6568"/>
    <cellStyle name="Calculation 4 8 3 5" xfId="6569"/>
    <cellStyle name="Calculation 4 8 3 6" xfId="6570"/>
    <cellStyle name="Calculation 4 8 3 7" xfId="6571"/>
    <cellStyle name="Calculation 4 8 4" xfId="6572"/>
    <cellStyle name="Calculation 4 8 4 2" xfId="6573"/>
    <cellStyle name="Calculation 4 8 4 3" xfId="6574"/>
    <cellStyle name="Calculation 4 8 4 4" xfId="6575"/>
    <cellStyle name="Calculation 4 8 4 5" xfId="6576"/>
    <cellStyle name="Calculation 4 8 4 6" xfId="6577"/>
    <cellStyle name="Calculation 4 8 4 7" xfId="6578"/>
    <cellStyle name="Calculation 4 8 5" xfId="6579"/>
    <cellStyle name="Calculation 4 8 5 2" xfId="6580"/>
    <cellStyle name="Calculation 4 8 5 3" xfId="6581"/>
    <cellStyle name="Calculation 4 8 5 4" xfId="6582"/>
    <cellStyle name="Calculation 4 8 5 5" xfId="6583"/>
    <cellStyle name="Calculation 4 8 5 6" xfId="6584"/>
    <cellStyle name="Calculation 4 8 5 7" xfId="6585"/>
    <cellStyle name="Calculation 4 8 6" xfId="6586"/>
    <cellStyle name="Calculation 4 8 6 2" xfId="6587"/>
    <cellStyle name="Calculation 4 8 6 3" xfId="6588"/>
    <cellStyle name="Calculation 4 8 6 4" xfId="6589"/>
    <cellStyle name="Calculation 4 8 6 5" xfId="6590"/>
    <cellStyle name="Calculation 4 8 6 6" xfId="6591"/>
    <cellStyle name="Calculation 4 8 6 7" xfId="6592"/>
    <cellStyle name="Calculation 4 8 7" xfId="6593"/>
    <cellStyle name="Calculation 4 8 7 2" xfId="6594"/>
    <cellStyle name="Calculation 4 8 7 3" xfId="6595"/>
    <cellStyle name="Calculation 4 8 7 4" xfId="6596"/>
    <cellStyle name="Calculation 4 8 7 5" xfId="6597"/>
    <cellStyle name="Calculation 4 8 7 6" xfId="6598"/>
    <cellStyle name="Calculation 4 8 8" xfId="6599"/>
    <cellStyle name="Calculation 4 8 9" xfId="6600"/>
    <cellStyle name="Calculation 4 9" xfId="6601"/>
    <cellStyle name="Calculation 4 9 10" xfId="6602"/>
    <cellStyle name="Calculation 4 9 11" xfId="6603"/>
    <cellStyle name="Calculation 4 9 12" xfId="6604"/>
    <cellStyle name="Calculation 4 9 2" xfId="6605"/>
    <cellStyle name="Calculation 4 9 2 2" xfId="6606"/>
    <cellStyle name="Calculation 4 9 2 3" xfId="6607"/>
    <cellStyle name="Calculation 4 9 2 4" xfId="6608"/>
    <cellStyle name="Calculation 4 9 2 5" xfId="6609"/>
    <cellStyle name="Calculation 4 9 2 6" xfId="6610"/>
    <cellStyle name="Calculation 4 9 2 7" xfId="6611"/>
    <cellStyle name="Calculation 4 9 3" xfId="6612"/>
    <cellStyle name="Calculation 4 9 3 2" xfId="6613"/>
    <cellStyle name="Calculation 4 9 3 3" xfId="6614"/>
    <cellStyle name="Calculation 4 9 3 4" xfId="6615"/>
    <cellStyle name="Calculation 4 9 3 5" xfId="6616"/>
    <cellStyle name="Calculation 4 9 3 6" xfId="6617"/>
    <cellStyle name="Calculation 4 9 3 7" xfId="6618"/>
    <cellStyle name="Calculation 4 9 4" xfId="6619"/>
    <cellStyle name="Calculation 4 9 4 2" xfId="6620"/>
    <cellStyle name="Calculation 4 9 4 3" xfId="6621"/>
    <cellStyle name="Calculation 4 9 4 4" xfId="6622"/>
    <cellStyle name="Calculation 4 9 4 5" xfId="6623"/>
    <cellStyle name="Calculation 4 9 4 6" xfId="6624"/>
    <cellStyle name="Calculation 4 9 4 7" xfId="6625"/>
    <cellStyle name="Calculation 4 9 5" xfId="6626"/>
    <cellStyle name="Calculation 4 9 5 2" xfId="6627"/>
    <cellStyle name="Calculation 4 9 5 3" xfId="6628"/>
    <cellStyle name="Calculation 4 9 5 4" xfId="6629"/>
    <cellStyle name="Calculation 4 9 5 5" xfId="6630"/>
    <cellStyle name="Calculation 4 9 5 6" xfId="6631"/>
    <cellStyle name="Calculation 4 9 5 7" xfId="6632"/>
    <cellStyle name="Calculation 4 9 6" xfId="6633"/>
    <cellStyle name="Calculation 4 9 6 2" xfId="6634"/>
    <cellStyle name="Calculation 4 9 6 3" xfId="6635"/>
    <cellStyle name="Calculation 4 9 6 4" xfId="6636"/>
    <cellStyle name="Calculation 4 9 6 5" xfId="6637"/>
    <cellStyle name="Calculation 4 9 6 6" xfId="6638"/>
    <cellStyle name="Calculation 4 9 6 7" xfId="6639"/>
    <cellStyle name="Calculation 4 9 7" xfId="6640"/>
    <cellStyle name="Calculation 4 9 7 2" xfId="6641"/>
    <cellStyle name="Calculation 4 9 7 3" xfId="6642"/>
    <cellStyle name="Calculation 4 9 7 4" xfId="6643"/>
    <cellStyle name="Calculation 4 9 7 5" xfId="6644"/>
    <cellStyle name="Calculation 4 9 7 6" xfId="6645"/>
    <cellStyle name="Calculation 4 9 8" xfId="6646"/>
    <cellStyle name="Calculation 4 9 9" xfId="6647"/>
    <cellStyle name="Calculation 5" xfId="6648"/>
    <cellStyle name="Calculation 5 10" xfId="6649"/>
    <cellStyle name="Calculation 5 10 10" xfId="6650"/>
    <cellStyle name="Calculation 5 10 11" xfId="6651"/>
    <cellStyle name="Calculation 5 10 12" xfId="6652"/>
    <cellStyle name="Calculation 5 10 2" xfId="6653"/>
    <cellStyle name="Calculation 5 10 2 2" xfId="6654"/>
    <cellStyle name="Calculation 5 10 2 3" xfId="6655"/>
    <cellStyle name="Calculation 5 10 2 4" xfId="6656"/>
    <cellStyle name="Calculation 5 10 2 5" xfId="6657"/>
    <cellStyle name="Calculation 5 10 2 6" xfId="6658"/>
    <cellStyle name="Calculation 5 10 2 7" xfId="6659"/>
    <cellStyle name="Calculation 5 10 3" xfId="6660"/>
    <cellStyle name="Calculation 5 10 3 2" xfId="6661"/>
    <cellStyle name="Calculation 5 10 3 3" xfId="6662"/>
    <cellStyle name="Calculation 5 10 3 4" xfId="6663"/>
    <cellStyle name="Calculation 5 10 3 5" xfId="6664"/>
    <cellStyle name="Calculation 5 10 3 6" xfId="6665"/>
    <cellStyle name="Calculation 5 10 3 7" xfId="6666"/>
    <cellStyle name="Calculation 5 10 4" xfId="6667"/>
    <cellStyle name="Calculation 5 10 4 2" xfId="6668"/>
    <cellStyle name="Calculation 5 10 4 3" xfId="6669"/>
    <cellStyle name="Calculation 5 10 4 4" xfId="6670"/>
    <cellStyle name="Calculation 5 10 4 5" xfId="6671"/>
    <cellStyle name="Calculation 5 10 4 6" xfId="6672"/>
    <cellStyle name="Calculation 5 10 4 7" xfId="6673"/>
    <cellStyle name="Calculation 5 10 5" xfId="6674"/>
    <cellStyle name="Calculation 5 10 5 2" xfId="6675"/>
    <cellStyle name="Calculation 5 10 5 3" xfId="6676"/>
    <cellStyle name="Calculation 5 10 5 4" xfId="6677"/>
    <cellStyle name="Calculation 5 10 5 5" xfId="6678"/>
    <cellStyle name="Calculation 5 10 5 6" xfId="6679"/>
    <cellStyle name="Calculation 5 10 5 7" xfId="6680"/>
    <cellStyle name="Calculation 5 10 6" xfId="6681"/>
    <cellStyle name="Calculation 5 10 6 2" xfId="6682"/>
    <cellStyle name="Calculation 5 10 6 3" xfId="6683"/>
    <cellStyle name="Calculation 5 10 6 4" xfId="6684"/>
    <cellStyle name="Calculation 5 10 6 5" xfId="6685"/>
    <cellStyle name="Calculation 5 10 6 6" xfId="6686"/>
    <cellStyle name="Calculation 5 10 6 7" xfId="6687"/>
    <cellStyle name="Calculation 5 10 7" xfId="6688"/>
    <cellStyle name="Calculation 5 10 7 2" xfId="6689"/>
    <cellStyle name="Calculation 5 10 7 3" xfId="6690"/>
    <cellStyle name="Calculation 5 10 7 4" xfId="6691"/>
    <cellStyle name="Calculation 5 10 7 5" xfId="6692"/>
    <cellStyle name="Calculation 5 10 7 6" xfId="6693"/>
    <cellStyle name="Calculation 5 10 8" xfId="6694"/>
    <cellStyle name="Calculation 5 10 9" xfId="6695"/>
    <cellStyle name="Calculation 5 11" xfId="6696"/>
    <cellStyle name="Calculation 5 11 10" xfId="6697"/>
    <cellStyle name="Calculation 5 11 11" xfId="6698"/>
    <cellStyle name="Calculation 5 11 12" xfId="6699"/>
    <cellStyle name="Calculation 5 11 2" xfId="6700"/>
    <cellStyle name="Calculation 5 11 2 2" xfId="6701"/>
    <cellStyle name="Calculation 5 11 2 3" xfId="6702"/>
    <cellStyle name="Calculation 5 11 2 4" xfId="6703"/>
    <cellStyle name="Calculation 5 11 2 5" xfId="6704"/>
    <cellStyle name="Calculation 5 11 2 6" xfId="6705"/>
    <cellStyle name="Calculation 5 11 2 7" xfId="6706"/>
    <cellStyle name="Calculation 5 11 3" xfId="6707"/>
    <cellStyle name="Calculation 5 11 3 2" xfId="6708"/>
    <cellStyle name="Calculation 5 11 3 3" xfId="6709"/>
    <cellStyle name="Calculation 5 11 3 4" xfId="6710"/>
    <cellStyle name="Calculation 5 11 3 5" xfId="6711"/>
    <cellStyle name="Calculation 5 11 3 6" xfId="6712"/>
    <cellStyle name="Calculation 5 11 3 7" xfId="6713"/>
    <cellStyle name="Calculation 5 11 4" xfId="6714"/>
    <cellStyle name="Calculation 5 11 4 2" xfId="6715"/>
    <cellStyle name="Calculation 5 11 4 3" xfId="6716"/>
    <cellStyle name="Calculation 5 11 4 4" xfId="6717"/>
    <cellStyle name="Calculation 5 11 4 5" xfId="6718"/>
    <cellStyle name="Calculation 5 11 4 6" xfId="6719"/>
    <cellStyle name="Calculation 5 11 4 7" xfId="6720"/>
    <cellStyle name="Calculation 5 11 5" xfId="6721"/>
    <cellStyle name="Calculation 5 11 5 2" xfId="6722"/>
    <cellStyle name="Calculation 5 11 5 3" xfId="6723"/>
    <cellStyle name="Calculation 5 11 5 4" xfId="6724"/>
    <cellStyle name="Calculation 5 11 5 5" xfId="6725"/>
    <cellStyle name="Calculation 5 11 5 6" xfId="6726"/>
    <cellStyle name="Calculation 5 11 5 7" xfId="6727"/>
    <cellStyle name="Calculation 5 11 6" xfId="6728"/>
    <cellStyle name="Calculation 5 11 6 2" xfId="6729"/>
    <cellStyle name="Calculation 5 11 6 3" xfId="6730"/>
    <cellStyle name="Calculation 5 11 6 4" xfId="6731"/>
    <cellStyle name="Calculation 5 11 6 5" xfId="6732"/>
    <cellStyle name="Calculation 5 11 6 6" xfId="6733"/>
    <cellStyle name="Calculation 5 11 6 7" xfId="6734"/>
    <cellStyle name="Calculation 5 11 7" xfId="6735"/>
    <cellStyle name="Calculation 5 11 7 2" xfId="6736"/>
    <cellStyle name="Calculation 5 11 7 3" xfId="6737"/>
    <cellStyle name="Calculation 5 11 7 4" xfId="6738"/>
    <cellStyle name="Calculation 5 11 7 5" xfId="6739"/>
    <cellStyle name="Calculation 5 11 7 6" xfId="6740"/>
    <cellStyle name="Calculation 5 11 8" xfId="6741"/>
    <cellStyle name="Calculation 5 11 9" xfId="6742"/>
    <cellStyle name="Calculation 5 12" xfId="6743"/>
    <cellStyle name="Calculation 5 12 2" xfId="6744"/>
    <cellStyle name="Calculation 5 12 3" xfId="6745"/>
    <cellStyle name="Calculation 5 12 4" xfId="6746"/>
    <cellStyle name="Calculation 5 12 5" xfId="6747"/>
    <cellStyle name="Calculation 5 12 6" xfId="6748"/>
    <cellStyle name="Calculation 5 12 7" xfId="6749"/>
    <cellStyle name="Calculation 5 13" xfId="6750"/>
    <cellStyle name="Calculation 5 13 2" xfId="6751"/>
    <cellStyle name="Calculation 5 13 3" xfId="6752"/>
    <cellStyle name="Calculation 5 13 4" xfId="6753"/>
    <cellStyle name="Calculation 5 13 5" xfId="6754"/>
    <cellStyle name="Calculation 5 13 6" xfId="6755"/>
    <cellStyle name="Calculation 5 13 7" xfId="6756"/>
    <cellStyle name="Calculation 5 14" xfId="6757"/>
    <cellStyle name="Calculation 5 14 2" xfId="6758"/>
    <cellStyle name="Calculation 5 14 3" xfId="6759"/>
    <cellStyle name="Calculation 5 14 4" xfId="6760"/>
    <cellStyle name="Calculation 5 14 5" xfId="6761"/>
    <cellStyle name="Calculation 5 14 6" xfId="6762"/>
    <cellStyle name="Calculation 5 14 7" xfId="6763"/>
    <cellStyle name="Calculation 5 15" xfId="6764"/>
    <cellStyle name="Calculation 5 15 2" xfId="6765"/>
    <cellStyle name="Calculation 5 15 3" xfId="6766"/>
    <cellStyle name="Calculation 5 15 4" xfId="6767"/>
    <cellStyle name="Calculation 5 15 5" xfId="6768"/>
    <cellStyle name="Calculation 5 15 6" xfId="6769"/>
    <cellStyle name="Calculation 5 15 7" xfId="6770"/>
    <cellStyle name="Calculation 5 16" xfId="6771"/>
    <cellStyle name="Calculation 5 16 2" xfId="6772"/>
    <cellStyle name="Calculation 5 16 3" xfId="6773"/>
    <cellStyle name="Calculation 5 16 4" xfId="6774"/>
    <cellStyle name="Calculation 5 16 5" xfId="6775"/>
    <cellStyle name="Calculation 5 16 6" xfId="6776"/>
    <cellStyle name="Calculation 5 16 7" xfId="6777"/>
    <cellStyle name="Calculation 5 17" xfId="6778"/>
    <cellStyle name="Calculation 5 18" xfId="6779"/>
    <cellStyle name="Calculation 5 19" xfId="6780"/>
    <cellStyle name="Calculation 5 2" xfId="6781"/>
    <cellStyle name="Calculation 5 2 10" xfId="6782"/>
    <cellStyle name="Calculation 5 2 11" xfId="6783"/>
    <cellStyle name="Calculation 5 2 12" xfId="6784"/>
    <cellStyle name="Calculation 5 2 2" xfId="6785"/>
    <cellStyle name="Calculation 5 2 2 2" xfId="6786"/>
    <cellStyle name="Calculation 5 2 2 3" xfId="6787"/>
    <cellStyle name="Calculation 5 2 2 4" xfId="6788"/>
    <cellStyle name="Calculation 5 2 2 5" xfId="6789"/>
    <cellStyle name="Calculation 5 2 2 6" xfId="6790"/>
    <cellStyle name="Calculation 5 2 2 7" xfId="6791"/>
    <cellStyle name="Calculation 5 2 3" xfId="6792"/>
    <cellStyle name="Calculation 5 2 3 2" xfId="6793"/>
    <cellStyle name="Calculation 5 2 3 3" xfId="6794"/>
    <cellStyle name="Calculation 5 2 3 4" xfId="6795"/>
    <cellStyle name="Calculation 5 2 3 5" xfId="6796"/>
    <cellStyle name="Calculation 5 2 3 6" xfId="6797"/>
    <cellStyle name="Calculation 5 2 3 7" xfId="6798"/>
    <cellStyle name="Calculation 5 2 4" xfId="6799"/>
    <cellStyle name="Calculation 5 2 4 2" xfId="6800"/>
    <cellStyle name="Calculation 5 2 4 3" xfId="6801"/>
    <cellStyle name="Calculation 5 2 4 4" xfId="6802"/>
    <cellStyle name="Calculation 5 2 4 5" xfId="6803"/>
    <cellStyle name="Calculation 5 2 4 6" xfId="6804"/>
    <cellStyle name="Calculation 5 2 4 7" xfId="6805"/>
    <cellStyle name="Calculation 5 2 5" xfId="6806"/>
    <cellStyle name="Calculation 5 2 5 2" xfId="6807"/>
    <cellStyle name="Calculation 5 2 5 3" xfId="6808"/>
    <cellStyle name="Calculation 5 2 5 4" xfId="6809"/>
    <cellStyle name="Calculation 5 2 5 5" xfId="6810"/>
    <cellStyle name="Calculation 5 2 5 6" xfId="6811"/>
    <cellStyle name="Calculation 5 2 5 7" xfId="6812"/>
    <cellStyle name="Calculation 5 2 6" xfId="6813"/>
    <cellStyle name="Calculation 5 2 6 2" xfId="6814"/>
    <cellStyle name="Calculation 5 2 6 3" xfId="6815"/>
    <cellStyle name="Calculation 5 2 6 4" xfId="6816"/>
    <cellStyle name="Calculation 5 2 6 5" xfId="6817"/>
    <cellStyle name="Calculation 5 2 6 6" xfId="6818"/>
    <cellStyle name="Calculation 5 2 6 7" xfId="6819"/>
    <cellStyle name="Calculation 5 2 7" xfId="6820"/>
    <cellStyle name="Calculation 5 2 8" xfId="6821"/>
    <cellStyle name="Calculation 5 2 9" xfId="6822"/>
    <cellStyle name="Calculation 5 20" xfId="6823"/>
    <cellStyle name="Calculation 5 21" xfId="6824"/>
    <cellStyle name="Calculation 5 3" xfId="6825"/>
    <cellStyle name="Calculation 5 3 10" xfId="6826"/>
    <cellStyle name="Calculation 5 3 11" xfId="6827"/>
    <cellStyle name="Calculation 5 3 12" xfId="6828"/>
    <cellStyle name="Calculation 5 3 2" xfId="6829"/>
    <cellStyle name="Calculation 5 3 2 2" xfId="6830"/>
    <cellStyle name="Calculation 5 3 2 3" xfId="6831"/>
    <cellStyle name="Calculation 5 3 2 4" xfId="6832"/>
    <cellStyle name="Calculation 5 3 2 5" xfId="6833"/>
    <cellStyle name="Calculation 5 3 2 6" xfId="6834"/>
    <cellStyle name="Calculation 5 3 2 7" xfId="6835"/>
    <cellStyle name="Calculation 5 3 3" xfId="6836"/>
    <cellStyle name="Calculation 5 3 3 2" xfId="6837"/>
    <cellStyle name="Calculation 5 3 3 3" xfId="6838"/>
    <cellStyle name="Calculation 5 3 3 4" xfId="6839"/>
    <cellStyle name="Calculation 5 3 3 5" xfId="6840"/>
    <cellStyle name="Calculation 5 3 3 6" xfId="6841"/>
    <cellStyle name="Calculation 5 3 3 7" xfId="6842"/>
    <cellStyle name="Calculation 5 3 4" xfId="6843"/>
    <cellStyle name="Calculation 5 3 4 2" xfId="6844"/>
    <cellStyle name="Calculation 5 3 4 3" xfId="6845"/>
    <cellStyle name="Calculation 5 3 4 4" xfId="6846"/>
    <cellStyle name="Calculation 5 3 4 5" xfId="6847"/>
    <cellStyle name="Calculation 5 3 4 6" xfId="6848"/>
    <cellStyle name="Calculation 5 3 4 7" xfId="6849"/>
    <cellStyle name="Calculation 5 3 5" xfId="6850"/>
    <cellStyle name="Calculation 5 3 5 2" xfId="6851"/>
    <cellStyle name="Calculation 5 3 5 3" xfId="6852"/>
    <cellStyle name="Calculation 5 3 5 4" xfId="6853"/>
    <cellStyle name="Calculation 5 3 5 5" xfId="6854"/>
    <cellStyle name="Calculation 5 3 5 6" xfId="6855"/>
    <cellStyle name="Calculation 5 3 5 7" xfId="6856"/>
    <cellStyle name="Calculation 5 3 6" xfId="6857"/>
    <cellStyle name="Calculation 5 3 6 2" xfId="6858"/>
    <cellStyle name="Calculation 5 3 6 3" xfId="6859"/>
    <cellStyle name="Calculation 5 3 6 4" xfId="6860"/>
    <cellStyle name="Calculation 5 3 6 5" xfId="6861"/>
    <cellStyle name="Calculation 5 3 6 6" xfId="6862"/>
    <cellStyle name="Calculation 5 3 6 7" xfId="6863"/>
    <cellStyle name="Calculation 5 3 7" xfId="6864"/>
    <cellStyle name="Calculation 5 3 8" xfId="6865"/>
    <cellStyle name="Calculation 5 3 9" xfId="6866"/>
    <cellStyle name="Calculation 5 4" xfId="6867"/>
    <cellStyle name="Calculation 5 4 10" xfId="6868"/>
    <cellStyle name="Calculation 5 4 11" xfId="6869"/>
    <cellStyle name="Calculation 5 4 12" xfId="6870"/>
    <cellStyle name="Calculation 5 4 2" xfId="6871"/>
    <cellStyle name="Calculation 5 4 2 2" xfId="6872"/>
    <cellStyle name="Calculation 5 4 2 3" xfId="6873"/>
    <cellStyle name="Calculation 5 4 2 4" xfId="6874"/>
    <cellStyle name="Calculation 5 4 2 5" xfId="6875"/>
    <cellStyle name="Calculation 5 4 2 6" xfId="6876"/>
    <cellStyle name="Calculation 5 4 2 7" xfId="6877"/>
    <cellStyle name="Calculation 5 4 3" xfId="6878"/>
    <cellStyle name="Calculation 5 4 3 2" xfId="6879"/>
    <cellStyle name="Calculation 5 4 3 3" xfId="6880"/>
    <cellStyle name="Calculation 5 4 3 4" xfId="6881"/>
    <cellStyle name="Calculation 5 4 3 5" xfId="6882"/>
    <cellStyle name="Calculation 5 4 3 6" xfId="6883"/>
    <cellStyle name="Calculation 5 4 3 7" xfId="6884"/>
    <cellStyle name="Calculation 5 4 4" xfId="6885"/>
    <cellStyle name="Calculation 5 4 4 2" xfId="6886"/>
    <cellStyle name="Calculation 5 4 4 3" xfId="6887"/>
    <cellStyle name="Calculation 5 4 4 4" xfId="6888"/>
    <cellStyle name="Calculation 5 4 4 5" xfId="6889"/>
    <cellStyle name="Calculation 5 4 4 6" xfId="6890"/>
    <cellStyle name="Calculation 5 4 4 7" xfId="6891"/>
    <cellStyle name="Calculation 5 4 5" xfId="6892"/>
    <cellStyle name="Calculation 5 4 5 2" xfId="6893"/>
    <cellStyle name="Calculation 5 4 5 3" xfId="6894"/>
    <cellStyle name="Calculation 5 4 5 4" xfId="6895"/>
    <cellStyle name="Calculation 5 4 5 5" xfId="6896"/>
    <cellStyle name="Calculation 5 4 5 6" xfId="6897"/>
    <cellStyle name="Calculation 5 4 5 7" xfId="6898"/>
    <cellStyle name="Calculation 5 4 6" xfId="6899"/>
    <cellStyle name="Calculation 5 4 6 2" xfId="6900"/>
    <cellStyle name="Calculation 5 4 6 3" xfId="6901"/>
    <cellStyle name="Calculation 5 4 6 4" xfId="6902"/>
    <cellStyle name="Calculation 5 4 6 5" xfId="6903"/>
    <cellStyle name="Calculation 5 4 6 6" xfId="6904"/>
    <cellStyle name="Calculation 5 4 6 7" xfId="6905"/>
    <cellStyle name="Calculation 5 4 7" xfId="6906"/>
    <cellStyle name="Calculation 5 4 7 2" xfId="6907"/>
    <cellStyle name="Calculation 5 4 7 3" xfId="6908"/>
    <cellStyle name="Calculation 5 4 7 4" xfId="6909"/>
    <cellStyle name="Calculation 5 4 7 5" xfId="6910"/>
    <cellStyle name="Calculation 5 4 7 6" xfId="6911"/>
    <cellStyle name="Calculation 5 4 8" xfId="6912"/>
    <cellStyle name="Calculation 5 4 9" xfId="6913"/>
    <cellStyle name="Calculation 5 5" xfId="6914"/>
    <cellStyle name="Calculation 5 5 10" xfId="6915"/>
    <cellStyle name="Calculation 5 5 11" xfId="6916"/>
    <cellStyle name="Calculation 5 5 12" xfId="6917"/>
    <cellStyle name="Calculation 5 5 2" xfId="6918"/>
    <cellStyle name="Calculation 5 5 2 2" xfId="6919"/>
    <cellStyle name="Calculation 5 5 2 3" xfId="6920"/>
    <cellStyle name="Calculation 5 5 2 4" xfId="6921"/>
    <cellStyle name="Calculation 5 5 2 5" xfId="6922"/>
    <cellStyle name="Calculation 5 5 2 6" xfId="6923"/>
    <cellStyle name="Calculation 5 5 2 7" xfId="6924"/>
    <cellStyle name="Calculation 5 5 3" xfId="6925"/>
    <cellStyle name="Calculation 5 5 3 2" xfId="6926"/>
    <cellStyle name="Calculation 5 5 3 3" xfId="6927"/>
    <cellStyle name="Calculation 5 5 3 4" xfId="6928"/>
    <cellStyle name="Calculation 5 5 3 5" xfId="6929"/>
    <cellStyle name="Calculation 5 5 3 6" xfId="6930"/>
    <cellStyle name="Calculation 5 5 3 7" xfId="6931"/>
    <cellStyle name="Calculation 5 5 4" xfId="6932"/>
    <cellStyle name="Calculation 5 5 4 2" xfId="6933"/>
    <cellStyle name="Calculation 5 5 4 3" xfId="6934"/>
    <cellStyle name="Calculation 5 5 4 4" xfId="6935"/>
    <cellStyle name="Calculation 5 5 4 5" xfId="6936"/>
    <cellStyle name="Calculation 5 5 4 6" xfId="6937"/>
    <cellStyle name="Calculation 5 5 4 7" xfId="6938"/>
    <cellStyle name="Calculation 5 5 5" xfId="6939"/>
    <cellStyle name="Calculation 5 5 5 2" xfId="6940"/>
    <cellStyle name="Calculation 5 5 5 3" xfId="6941"/>
    <cellStyle name="Calculation 5 5 5 4" xfId="6942"/>
    <cellStyle name="Calculation 5 5 5 5" xfId="6943"/>
    <cellStyle name="Calculation 5 5 5 6" xfId="6944"/>
    <cellStyle name="Calculation 5 5 5 7" xfId="6945"/>
    <cellStyle name="Calculation 5 5 6" xfId="6946"/>
    <cellStyle name="Calculation 5 5 6 2" xfId="6947"/>
    <cellStyle name="Calculation 5 5 6 3" xfId="6948"/>
    <cellStyle name="Calculation 5 5 6 4" xfId="6949"/>
    <cellStyle name="Calculation 5 5 6 5" xfId="6950"/>
    <cellStyle name="Calculation 5 5 6 6" xfId="6951"/>
    <cellStyle name="Calculation 5 5 6 7" xfId="6952"/>
    <cellStyle name="Calculation 5 5 7" xfId="6953"/>
    <cellStyle name="Calculation 5 5 7 2" xfId="6954"/>
    <cellStyle name="Calculation 5 5 7 3" xfId="6955"/>
    <cellStyle name="Calculation 5 5 7 4" xfId="6956"/>
    <cellStyle name="Calculation 5 5 7 5" xfId="6957"/>
    <cellStyle name="Calculation 5 5 7 6" xfId="6958"/>
    <cellStyle name="Calculation 5 5 8" xfId="6959"/>
    <cellStyle name="Calculation 5 5 9" xfId="6960"/>
    <cellStyle name="Calculation 5 6" xfId="6961"/>
    <cellStyle name="Calculation 5 6 10" xfId="6962"/>
    <cellStyle name="Calculation 5 6 11" xfId="6963"/>
    <cellStyle name="Calculation 5 6 12" xfId="6964"/>
    <cellStyle name="Calculation 5 6 2" xfId="6965"/>
    <cellStyle name="Calculation 5 6 2 2" xfId="6966"/>
    <cellStyle name="Calculation 5 6 2 3" xfId="6967"/>
    <cellStyle name="Calculation 5 6 2 4" xfId="6968"/>
    <cellStyle name="Calculation 5 6 2 5" xfId="6969"/>
    <cellStyle name="Calculation 5 6 2 6" xfId="6970"/>
    <cellStyle name="Calculation 5 6 2 7" xfId="6971"/>
    <cellStyle name="Calculation 5 6 3" xfId="6972"/>
    <cellStyle name="Calculation 5 6 3 2" xfId="6973"/>
    <cellStyle name="Calculation 5 6 3 3" xfId="6974"/>
    <cellStyle name="Calculation 5 6 3 4" xfId="6975"/>
    <cellStyle name="Calculation 5 6 3 5" xfId="6976"/>
    <cellStyle name="Calculation 5 6 3 6" xfId="6977"/>
    <cellStyle name="Calculation 5 6 3 7" xfId="6978"/>
    <cellStyle name="Calculation 5 6 4" xfId="6979"/>
    <cellStyle name="Calculation 5 6 4 2" xfId="6980"/>
    <cellStyle name="Calculation 5 6 4 3" xfId="6981"/>
    <cellStyle name="Calculation 5 6 4 4" xfId="6982"/>
    <cellStyle name="Calculation 5 6 4 5" xfId="6983"/>
    <cellStyle name="Calculation 5 6 4 6" xfId="6984"/>
    <cellStyle name="Calculation 5 6 4 7" xfId="6985"/>
    <cellStyle name="Calculation 5 6 5" xfId="6986"/>
    <cellStyle name="Calculation 5 6 5 2" xfId="6987"/>
    <cellStyle name="Calculation 5 6 5 3" xfId="6988"/>
    <cellStyle name="Calculation 5 6 5 4" xfId="6989"/>
    <cellStyle name="Calculation 5 6 5 5" xfId="6990"/>
    <cellStyle name="Calculation 5 6 5 6" xfId="6991"/>
    <cellStyle name="Calculation 5 6 5 7" xfId="6992"/>
    <cellStyle name="Calculation 5 6 6" xfId="6993"/>
    <cellStyle name="Calculation 5 6 6 2" xfId="6994"/>
    <cellStyle name="Calculation 5 6 6 3" xfId="6995"/>
    <cellStyle name="Calculation 5 6 6 4" xfId="6996"/>
    <cellStyle name="Calculation 5 6 6 5" xfId="6997"/>
    <cellStyle name="Calculation 5 6 6 6" xfId="6998"/>
    <cellStyle name="Calculation 5 6 6 7" xfId="6999"/>
    <cellStyle name="Calculation 5 6 7" xfId="7000"/>
    <cellStyle name="Calculation 5 6 7 2" xfId="7001"/>
    <cellStyle name="Calculation 5 6 7 3" xfId="7002"/>
    <cellStyle name="Calculation 5 6 7 4" xfId="7003"/>
    <cellStyle name="Calculation 5 6 7 5" xfId="7004"/>
    <cellStyle name="Calculation 5 6 7 6" xfId="7005"/>
    <cellStyle name="Calculation 5 6 8" xfId="7006"/>
    <cellStyle name="Calculation 5 6 9" xfId="7007"/>
    <cellStyle name="Calculation 5 7" xfId="7008"/>
    <cellStyle name="Calculation 5 7 10" xfId="7009"/>
    <cellStyle name="Calculation 5 7 11" xfId="7010"/>
    <cellStyle name="Calculation 5 7 12" xfId="7011"/>
    <cellStyle name="Calculation 5 7 2" xfId="7012"/>
    <cellStyle name="Calculation 5 7 2 2" xfId="7013"/>
    <cellStyle name="Calculation 5 7 2 3" xfId="7014"/>
    <cellStyle name="Calculation 5 7 2 4" xfId="7015"/>
    <cellStyle name="Calculation 5 7 2 5" xfId="7016"/>
    <cellStyle name="Calculation 5 7 2 6" xfId="7017"/>
    <cellStyle name="Calculation 5 7 2 7" xfId="7018"/>
    <cellStyle name="Calculation 5 7 3" xfId="7019"/>
    <cellStyle name="Calculation 5 7 3 2" xfId="7020"/>
    <cellStyle name="Calculation 5 7 3 3" xfId="7021"/>
    <cellStyle name="Calculation 5 7 3 4" xfId="7022"/>
    <cellStyle name="Calculation 5 7 3 5" xfId="7023"/>
    <cellStyle name="Calculation 5 7 3 6" xfId="7024"/>
    <cellStyle name="Calculation 5 7 3 7" xfId="7025"/>
    <cellStyle name="Calculation 5 7 4" xfId="7026"/>
    <cellStyle name="Calculation 5 7 4 2" xfId="7027"/>
    <cellStyle name="Calculation 5 7 4 3" xfId="7028"/>
    <cellStyle name="Calculation 5 7 4 4" xfId="7029"/>
    <cellStyle name="Calculation 5 7 4 5" xfId="7030"/>
    <cellStyle name="Calculation 5 7 4 6" xfId="7031"/>
    <cellStyle name="Calculation 5 7 4 7" xfId="7032"/>
    <cellStyle name="Calculation 5 7 5" xfId="7033"/>
    <cellStyle name="Calculation 5 7 5 2" xfId="7034"/>
    <cellStyle name="Calculation 5 7 5 3" xfId="7035"/>
    <cellStyle name="Calculation 5 7 5 4" xfId="7036"/>
    <cellStyle name="Calculation 5 7 5 5" xfId="7037"/>
    <cellStyle name="Calculation 5 7 5 6" xfId="7038"/>
    <cellStyle name="Calculation 5 7 5 7" xfId="7039"/>
    <cellStyle name="Calculation 5 7 6" xfId="7040"/>
    <cellStyle name="Calculation 5 7 6 2" xfId="7041"/>
    <cellStyle name="Calculation 5 7 6 3" xfId="7042"/>
    <cellStyle name="Calculation 5 7 6 4" xfId="7043"/>
    <cellStyle name="Calculation 5 7 6 5" xfId="7044"/>
    <cellStyle name="Calculation 5 7 6 6" xfId="7045"/>
    <cellStyle name="Calculation 5 7 6 7" xfId="7046"/>
    <cellStyle name="Calculation 5 7 7" xfId="7047"/>
    <cellStyle name="Calculation 5 7 7 2" xfId="7048"/>
    <cellStyle name="Calculation 5 7 7 3" xfId="7049"/>
    <cellStyle name="Calculation 5 7 7 4" xfId="7050"/>
    <cellStyle name="Calculation 5 7 7 5" xfId="7051"/>
    <cellStyle name="Calculation 5 7 7 6" xfId="7052"/>
    <cellStyle name="Calculation 5 7 8" xfId="7053"/>
    <cellStyle name="Calculation 5 7 9" xfId="7054"/>
    <cellStyle name="Calculation 5 8" xfId="7055"/>
    <cellStyle name="Calculation 5 8 10" xfId="7056"/>
    <cellStyle name="Calculation 5 8 11" xfId="7057"/>
    <cellStyle name="Calculation 5 8 12" xfId="7058"/>
    <cellStyle name="Calculation 5 8 2" xfId="7059"/>
    <cellStyle name="Calculation 5 8 2 2" xfId="7060"/>
    <cellStyle name="Calculation 5 8 2 3" xfId="7061"/>
    <cellStyle name="Calculation 5 8 2 4" xfId="7062"/>
    <cellStyle name="Calculation 5 8 2 5" xfId="7063"/>
    <cellStyle name="Calculation 5 8 2 6" xfId="7064"/>
    <cellStyle name="Calculation 5 8 2 7" xfId="7065"/>
    <cellStyle name="Calculation 5 8 3" xfId="7066"/>
    <cellStyle name="Calculation 5 8 3 2" xfId="7067"/>
    <cellStyle name="Calculation 5 8 3 3" xfId="7068"/>
    <cellStyle name="Calculation 5 8 3 4" xfId="7069"/>
    <cellStyle name="Calculation 5 8 3 5" xfId="7070"/>
    <cellStyle name="Calculation 5 8 3 6" xfId="7071"/>
    <cellStyle name="Calculation 5 8 3 7" xfId="7072"/>
    <cellStyle name="Calculation 5 8 4" xfId="7073"/>
    <cellStyle name="Calculation 5 8 4 2" xfId="7074"/>
    <cellStyle name="Calculation 5 8 4 3" xfId="7075"/>
    <cellStyle name="Calculation 5 8 4 4" xfId="7076"/>
    <cellStyle name="Calculation 5 8 4 5" xfId="7077"/>
    <cellStyle name="Calculation 5 8 4 6" xfId="7078"/>
    <cellStyle name="Calculation 5 8 4 7" xfId="7079"/>
    <cellStyle name="Calculation 5 8 5" xfId="7080"/>
    <cellStyle name="Calculation 5 8 5 2" xfId="7081"/>
    <cellStyle name="Calculation 5 8 5 3" xfId="7082"/>
    <cellStyle name="Calculation 5 8 5 4" xfId="7083"/>
    <cellStyle name="Calculation 5 8 5 5" xfId="7084"/>
    <cellStyle name="Calculation 5 8 5 6" xfId="7085"/>
    <cellStyle name="Calculation 5 8 5 7" xfId="7086"/>
    <cellStyle name="Calculation 5 8 6" xfId="7087"/>
    <cellStyle name="Calculation 5 8 6 2" xfId="7088"/>
    <cellStyle name="Calculation 5 8 6 3" xfId="7089"/>
    <cellStyle name="Calculation 5 8 6 4" xfId="7090"/>
    <cellStyle name="Calculation 5 8 6 5" xfId="7091"/>
    <cellStyle name="Calculation 5 8 6 6" xfId="7092"/>
    <cellStyle name="Calculation 5 8 6 7" xfId="7093"/>
    <cellStyle name="Calculation 5 8 7" xfId="7094"/>
    <cellStyle name="Calculation 5 8 7 2" xfId="7095"/>
    <cellStyle name="Calculation 5 8 7 3" xfId="7096"/>
    <cellStyle name="Calculation 5 8 7 4" xfId="7097"/>
    <cellStyle name="Calculation 5 8 7 5" xfId="7098"/>
    <cellStyle name="Calculation 5 8 7 6" xfId="7099"/>
    <cellStyle name="Calculation 5 8 8" xfId="7100"/>
    <cellStyle name="Calculation 5 8 9" xfId="7101"/>
    <cellStyle name="Calculation 5 9" xfId="7102"/>
    <cellStyle name="Calculation 5 9 10" xfId="7103"/>
    <cellStyle name="Calculation 5 9 11" xfId="7104"/>
    <cellStyle name="Calculation 5 9 12" xfId="7105"/>
    <cellStyle name="Calculation 5 9 2" xfId="7106"/>
    <cellStyle name="Calculation 5 9 2 2" xfId="7107"/>
    <cellStyle name="Calculation 5 9 2 3" xfId="7108"/>
    <cellStyle name="Calculation 5 9 2 4" xfId="7109"/>
    <cellStyle name="Calculation 5 9 2 5" xfId="7110"/>
    <cellStyle name="Calculation 5 9 2 6" xfId="7111"/>
    <cellStyle name="Calculation 5 9 2 7" xfId="7112"/>
    <cellStyle name="Calculation 5 9 3" xfId="7113"/>
    <cellStyle name="Calculation 5 9 3 2" xfId="7114"/>
    <cellStyle name="Calculation 5 9 3 3" xfId="7115"/>
    <cellStyle name="Calculation 5 9 3 4" xfId="7116"/>
    <cellStyle name="Calculation 5 9 3 5" xfId="7117"/>
    <cellStyle name="Calculation 5 9 3 6" xfId="7118"/>
    <cellStyle name="Calculation 5 9 3 7" xfId="7119"/>
    <cellStyle name="Calculation 5 9 4" xfId="7120"/>
    <cellStyle name="Calculation 5 9 4 2" xfId="7121"/>
    <cellStyle name="Calculation 5 9 4 3" xfId="7122"/>
    <cellStyle name="Calculation 5 9 4 4" xfId="7123"/>
    <cellStyle name="Calculation 5 9 4 5" xfId="7124"/>
    <cellStyle name="Calculation 5 9 4 6" xfId="7125"/>
    <cellStyle name="Calculation 5 9 4 7" xfId="7126"/>
    <cellStyle name="Calculation 5 9 5" xfId="7127"/>
    <cellStyle name="Calculation 5 9 5 2" xfId="7128"/>
    <cellStyle name="Calculation 5 9 5 3" xfId="7129"/>
    <cellStyle name="Calculation 5 9 5 4" xfId="7130"/>
    <cellStyle name="Calculation 5 9 5 5" xfId="7131"/>
    <cellStyle name="Calculation 5 9 5 6" xfId="7132"/>
    <cellStyle name="Calculation 5 9 5 7" xfId="7133"/>
    <cellStyle name="Calculation 5 9 6" xfId="7134"/>
    <cellStyle name="Calculation 5 9 6 2" xfId="7135"/>
    <cellStyle name="Calculation 5 9 6 3" xfId="7136"/>
    <cellStyle name="Calculation 5 9 6 4" xfId="7137"/>
    <cellStyle name="Calculation 5 9 6 5" xfId="7138"/>
    <cellStyle name="Calculation 5 9 6 6" xfId="7139"/>
    <cellStyle name="Calculation 5 9 6 7" xfId="7140"/>
    <cellStyle name="Calculation 5 9 7" xfId="7141"/>
    <cellStyle name="Calculation 5 9 7 2" xfId="7142"/>
    <cellStyle name="Calculation 5 9 7 3" xfId="7143"/>
    <cellStyle name="Calculation 5 9 7 4" xfId="7144"/>
    <cellStyle name="Calculation 5 9 7 5" xfId="7145"/>
    <cellStyle name="Calculation 5 9 7 6" xfId="7146"/>
    <cellStyle name="Calculation 5 9 8" xfId="7147"/>
    <cellStyle name="Calculation 5 9 9" xfId="7148"/>
    <cellStyle name="Calculation 6" xfId="7149"/>
    <cellStyle name="Calculation 6 10" xfId="7150"/>
    <cellStyle name="Calculation 6 10 10" xfId="7151"/>
    <cellStyle name="Calculation 6 10 11" xfId="7152"/>
    <cellStyle name="Calculation 6 10 12" xfId="7153"/>
    <cellStyle name="Calculation 6 10 2" xfId="7154"/>
    <cellStyle name="Calculation 6 10 2 2" xfId="7155"/>
    <cellStyle name="Calculation 6 10 2 3" xfId="7156"/>
    <cellStyle name="Calculation 6 10 2 4" xfId="7157"/>
    <cellStyle name="Calculation 6 10 2 5" xfId="7158"/>
    <cellStyle name="Calculation 6 10 2 6" xfId="7159"/>
    <cellStyle name="Calculation 6 10 2 7" xfId="7160"/>
    <cellStyle name="Calculation 6 10 3" xfId="7161"/>
    <cellStyle name="Calculation 6 10 3 2" xfId="7162"/>
    <cellStyle name="Calculation 6 10 3 3" xfId="7163"/>
    <cellStyle name="Calculation 6 10 3 4" xfId="7164"/>
    <cellStyle name="Calculation 6 10 3 5" xfId="7165"/>
    <cellStyle name="Calculation 6 10 3 6" xfId="7166"/>
    <cellStyle name="Calculation 6 10 3 7" xfId="7167"/>
    <cellStyle name="Calculation 6 10 4" xfId="7168"/>
    <cellStyle name="Calculation 6 10 4 2" xfId="7169"/>
    <cellStyle name="Calculation 6 10 4 3" xfId="7170"/>
    <cellStyle name="Calculation 6 10 4 4" xfId="7171"/>
    <cellStyle name="Calculation 6 10 4 5" xfId="7172"/>
    <cellStyle name="Calculation 6 10 4 6" xfId="7173"/>
    <cellStyle name="Calculation 6 10 4 7" xfId="7174"/>
    <cellStyle name="Calculation 6 10 5" xfId="7175"/>
    <cellStyle name="Calculation 6 10 5 2" xfId="7176"/>
    <cellStyle name="Calculation 6 10 5 3" xfId="7177"/>
    <cellStyle name="Calculation 6 10 5 4" xfId="7178"/>
    <cellStyle name="Calculation 6 10 5 5" xfId="7179"/>
    <cellStyle name="Calculation 6 10 5 6" xfId="7180"/>
    <cellStyle name="Calculation 6 10 5 7" xfId="7181"/>
    <cellStyle name="Calculation 6 10 6" xfId="7182"/>
    <cellStyle name="Calculation 6 10 6 2" xfId="7183"/>
    <cellStyle name="Calculation 6 10 6 3" xfId="7184"/>
    <cellStyle name="Calculation 6 10 6 4" xfId="7185"/>
    <cellStyle name="Calculation 6 10 6 5" xfId="7186"/>
    <cellStyle name="Calculation 6 10 6 6" xfId="7187"/>
    <cellStyle name="Calculation 6 10 6 7" xfId="7188"/>
    <cellStyle name="Calculation 6 10 7" xfId="7189"/>
    <cellStyle name="Calculation 6 10 7 2" xfId="7190"/>
    <cellStyle name="Calculation 6 10 7 3" xfId="7191"/>
    <cellStyle name="Calculation 6 10 7 4" xfId="7192"/>
    <cellStyle name="Calculation 6 10 7 5" xfId="7193"/>
    <cellStyle name="Calculation 6 10 7 6" xfId="7194"/>
    <cellStyle name="Calculation 6 10 8" xfId="7195"/>
    <cellStyle name="Calculation 6 10 9" xfId="7196"/>
    <cellStyle name="Calculation 6 11" xfId="7197"/>
    <cellStyle name="Calculation 6 11 2" xfId="7198"/>
    <cellStyle name="Calculation 6 11 3" xfId="7199"/>
    <cellStyle name="Calculation 6 11 4" xfId="7200"/>
    <cellStyle name="Calculation 6 11 5" xfId="7201"/>
    <cellStyle name="Calculation 6 11 6" xfId="7202"/>
    <cellStyle name="Calculation 6 11 7" xfId="7203"/>
    <cellStyle name="Calculation 6 12" xfId="7204"/>
    <cellStyle name="Calculation 6 12 2" xfId="7205"/>
    <cellStyle name="Calculation 6 12 3" xfId="7206"/>
    <cellStyle name="Calculation 6 12 4" xfId="7207"/>
    <cellStyle name="Calculation 6 12 5" xfId="7208"/>
    <cellStyle name="Calculation 6 12 6" xfId="7209"/>
    <cellStyle name="Calculation 6 12 7" xfId="7210"/>
    <cellStyle name="Calculation 6 13" xfId="7211"/>
    <cellStyle name="Calculation 6 13 2" xfId="7212"/>
    <cellStyle name="Calculation 6 13 3" xfId="7213"/>
    <cellStyle name="Calculation 6 13 4" xfId="7214"/>
    <cellStyle name="Calculation 6 13 5" xfId="7215"/>
    <cellStyle name="Calculation 6 13 6" xfId="7216"/>
    <cellStyle name="Calculation 6 13 7" xfId="7217"/>
    <cellStyle name="Calculation 6 14" xfId="7218"/>
    <cellStyle name="Calculation 6 14 2" xfId="7219"/>
    <cellStyle name="Calculation 6 14 3" xfId="7220"/>
    <cellStyle name="Calculation 6 14 4" xfId="7221"/>
    <cellStyle name="Calculation 6 14 5" xfId="7222"/>
    <cellStyle name="Calculation 6 14 6" xfId="7223"/>
    <cellStyle name="Calculation 6 14 7" xfId="7224"/>
    <cellStyle name="Calculation 6 15" xfId="7225"/>
    <cellStyle name="Calculation 6 15 2" xfId="7226"/>
    <cellStyle name="Calculation 6 15 3" xfId="7227"/>
    <cellStyle name="Calculation 6 15 4" xfId="7228"/>
    <cellStyle name="Calculation 6 15 5" xfId="7229"/>
    <cellStyle name="Calculation 6 15 6" xfId="7230"/>
    <cellStyle name="Calculation 6 15 7" xfId="7231"/>
    <cellStyle name="Calculation 6 16" xfId="7232"/>
    <cellStyle name="Calculation 6 17" xfId="7233"/>
    <cellStyle name="Calculation 6 18" xfId="7234"/>
    <cellStyle name="Calculation 6 19" xfId="7235"/>
    <cellStyle name="Calculation 6 2" xfId="7236"/>
    <cellStyle name="Calculation 6 2 10" xfId="7237"/>
    <cellStyle name="Calculation 6 2 11" xfId="7238"/>
    <cellStyle name="Calculation 6 2 12" xfId="7239"/>
    <cellStyle name="Calculation 6 2 2" xfId="7240"/>
    <cellStyle name="Calculation 6 2 2 2" xfId="7241"/>
    <cellStyle name="Calculation 6 2 2 3" xfId="7242"/>
    <cellStyle name="Calculation 6 2 2 4" xfId="7243"/>
    <cellStyle name="Calculation 6 2 2 5" xfId="7244"/>
    <cellStyle name="Calculation 6 2 2 6" xfId="7245"/>
    <cellStyle name="Calculation 6 2 2 7" xfId="7246"/>
    <cellStyle name="Calculation 6 2 3" xfId="7247"/>
    <cellStyle name="Calculation 6 2 3 2" xfId="7248"/>
    <cellStyle name="Calculation 6 2 3 3" xfId="7249"/>
    <cellStyle name="Calculation 6 2 3 4" xfId="7250"/>
    <cellStyle name="Calculation 6 2 3 5" xfId="7251"/>
    <cellStyle name="Calculation 6 2 3 6" xfId="7252"/>
    <cellStyle name="Calculation 6 2 3 7" xfId="7253"/>
    <cellStyle name="Calculation 6 2 4" xfId="7254"/>
    <cellStyle name="Calculation 6 2 4 2" xfId="7255"/>
    <cellStyle name="Calculation 6 2 4 3" xfId="7256"/>
    <cellStyle name="Calculation 6 2 4 4" xfId="7257"/>
    <cellStyle name="Calculation 6 2 4 5" xfId="7258"/>
    <cellStyle name="Calculation 6 2 4 6" xfId="7259"/>
    <cellStyle name="Calculation 6 2 4 7" xfId="7260"/>
    <cellStyle name="Calculation 6 2 5" xfId="7261"/>
    <cellStyle name="Calculation 6 2 5 2" xfId="7262"/>
    <cellStyle name="Calculation 6 2 5 3" xfId="7263"/>
    <cellStyle name="Calculation 6 2 5 4" xfId="7264"/>
    <cellStyle name="Calculation 6 2 5 5" xfId="7265"/>
    <cellStyle name="Calculation 6 2 5 6" xfId="7266"/>
    <cellStyle name="Calculation 6 2 5 7" xfId="7267"/>
    <cellStyle name="Calculation 6 2 6" xfId="7268"/>
    <cellStyle name="Calculation 6 2 6 2" xfId="7269"/>
    <cellStyle name="Calculation 6 2 6 3" xfId="7270"/>
    <cellStyle name="Calculation 6 2 6 4" xfId="7271"/>
    <cellStyle name="Calculation 6 2 6 5" xfId="7272"/>
    <cellStyle name="Calculation 6 2 6 6" xfId="7273"/>
    <cellStyle name="Calculation 6 2 6 7" xfId="7274"/>
    <cellStyle name="Calculation 6 2 7" xfId="7275"/>
    <cellStyle name="Calculation 6 2 8" xfId="7276"/>
    <cellStyle name="Calculation 6 2 9" xfId="7277"/>
    <cellStyle name="Calculation 6 20" xfId="7278"/>
    <cellStyle name="Calculation 6 3" xfId="7279"/>
    <cellStyle name="Calculation 6 3 10" xfId="7280"/>
    <cellStyle name="Calculation 6 3 11" xfId="7281"/>
    <cellStyle name="Calculation 6 3 12" xfId="7282"/>
    <cellStyle name="Calculation 6 3 2" xfId="7283"/>
    <cellStyle name="Calculation 6 3 2 2" xfId="7284"/>
    <cellStyle name="Calculation 6 3 2 3" xfId="7285"/>
    <cellStyle name="Calculation 6 3 2 4" xfId="7286"/>
    <cellStyle name="Calculation 6 3 2 5" xfId="7287"/>
    <cellStyle name="Calculation 6 3 2 6" xfId="7288"/>
    <cellStyle name="Calculation 6 3 2 7" xfId="7289"/>
    <cellStyle name="Calculation 6 3 3" xfId="7290"/>
    <cellStyle name="Calculation 6 3 3 2" xfId="7291"/>
    <cellStyle name="Calculation 6 3 3 3" xfId="7292"/>
    <cellStyle name="Calculation 6 3 3 4" xfId="7293"/>
    <cellStyle name="Calculation 6 3 3 5" xfId="7294"/>
    <cellStyle name="Calculation 6 3 3 6" xfId="7295"/>
    <cellStyle name="Calculation 6 3 3 7" xfId="7296"/>
    <cellStyle name="Calculation 6 3 4" xfId="7297"/>
    <cellStyle name="Calculation 6 3 4 2" xfId="7298"/>
    <cellStyle name="Calculation 6 3 4 3" xfId="7299"/>
    <cellStyle name="Calculation 6 3 4 4" xfId="7300"/>
    <cellStyle name="Calculation 6 3 4 5" xfId="7301"/>
    <cellStyle name="Calculation 6 3 4 6" xfId="7302"/>
    <cellStyle name="Calculation 6 3 4 7" xfId="7303"/>
    <cellStyle name="Calculation 6 3 5" xfId="7304"/>
    <cellStyle name="Calculation 6 3 5 2" xfId="7305"/>
    <cellStyle name="Calculation 6 3 5 3" xfId="7306"/>
    <cellStyle name="Calculation 6 3 5 4" xfId="7307"/>
    <cellStyle name="Calculation 6 3 5 5" xfId="7308"/>
    <cellStyle name="Calculation 6 3 5 6" xfId="7309"/>
    <cellStyle name="Calculation 6 3 5 7" xfId="7310"/>
    <cellStyle name="Calculation 6 3 6" xfId="7311"/>
    <cellStyle name="Calculation 6 3 6 2" xfId="7312"/>
    <cellStyle name="Calculation 6 3 6 3" xfId="7313"/>
    <cellStyle name="Calculation 6 3 6 4" xfId="7314"/>
    <cellStyle name="Calculation 6 3 6 5" xfId="7315"/>
    <cellStyle name="Calculation 6 3 6 6" xfId="7316"/>
    <cellStyle name="Calculation 6 3 6 7" xfId="7317"/>
    <cellStyle name="Calculation 6 3 7" xfId="7318"/>
    <cellStyle name="Calculation 6 3 7 2" xfId="7319"/>
    <cellStyle name="Calculation 6 3 7 3" xfId="7320"/>
    <cellStyle name="Calculation 6 3 7 4" xfId="7321"/>
    <cellStyle name="Calculation 6 3 7 5" xfId="7322"/>
    <cellStyle name="Calculation 6 3 7 6" xfId="7323"/>
    <cellStyle name="Calculation 6 3 8" xfId="7324"/>
    <cellStyle name="Calculation 6 3 9" xfId="7325"/>
    <cellStyle name="Calculation 6 4" xfId="7326"/>
    <cellStyle name="Calculation 6 4 10" xfId="7327"/>
    <cellStyle name="Calculation 6 4 11" xfId="7328"/>
    <cellStyle name="Calculation 6 4 12" xfId="7329"/>
    <cellStyle name="Calculation 6 4 2" xfId="7330"/>
    <cellStyle name="Calculation 6 4 2 2" xfId="7331"/>
    <cellStyle name="Calculation 6 4 2 3" xfId="7332"/>
    <cellStyle name="Calculation 6 4 2 4" xfId="7333"/>
    <cellStyle name="Calculation 6 4 2 5" xfId="7334"/>
    <cellStyle name="Calculation 6 4 2 6" xfId="7335"/>
    <cellStyle name="Calculation 6 4 2 7" xfId="7336"/>
    <cellStyle name="Calculation 6 4 3" xfId="7337"/>
    <cellStyle name="Calculation 6 4 3 2" xfId="7338"/>
    <cellStyle name="Calculation 6 4 3 3" xfId="7339"/>
    <cellStyle name="Calculation 6 4 3 4" xfId="7340"/>
    <cellStyle name="Calculation 6 4 3 5" xfId="7341"/>
    <cellStyle name="Calculation 6 4 3 6" xfId="7342"/>
    <cellStyle name="Calculation 6 4 3 7" xfId="7343"/>
    <cellStyle name="Calculation 6 4 4" xfId="7344"/>
    <cellStyle name="Calculation 6 4 4 2" xfId="7345"/>
    <cellStyle name="Calculation 6 4 4 3" xfId="7346"/>
    <cellStyle name="Calculation 6 4 4 4" xfId="7347"/>
    <cellStyle name="Calculation 6 4 4 5" xfId="7348"/>
    <cellStyle name="Calculation 6 4 4 6" xfId="7349"/>
    <cellStyle name="Calculation 6 4 4 7" xfId="7350"/>
    <cellStyle name="Calculation 6 4 5" xfId="7351"/>
    <cellStyle name="Calculation 6 4 5 2" xfId="7352"/>
    <cellStyle name="Calculation 6 4 5 3" xfId="7353"/>
    <cellStyle name="Calculation 6 4 5 4" xfId="7354"/>
    <cellStyle name="Calculation 6 4 5 5" xfId="7355"/>
    <cellStyle name="Calculation 6 4 5 6" xfId="7356"/>
    <cellStyle name="Calculation 6 4 5 7" xfId="7357"/>
    <cellStyle name="Calculation 6 4 6" xfId="7358"/>
    <cellStyle name="Calculation 6 4 6 2" xfId="7359"/>
    <cellStyle name="Calculation 6 4 6 3" xfId="7360"/>
    <cellStyle name="Calculation 6 4 6 4" xfId="7361"/>
    <cellStyle name="Calculation 6 4 6 5" xfId="7362"/>
    <cellStyle name="Calculation 6 4 6 6" xfId="7363"/>
    <cellStyle name="Calculation 6 4 6 7" xfId="7364"/>
    <cellStyle name="Calculation 6 4 7" xfId="7365"/>
    <cellStyle name="Calculation 6 4 7 2" xfId="7366"/>
    <cellStyle name="Calculation 6 4 7 3" xfId="7367"/>
    <cellStyle name="Calculation 6 4 7 4" xfId="7368"/>
    <cellStyle name="Calculation 6 4 7 5" xfId="7369"/>
    <cellStyle name="Calculation 6 4 7 6" xfId="7370"/>
    <cellStyle name="Calculation 6 4 8" xfId="7371"/>
    <cellStyle name="Calculation 6 4 9" xfId="7372"/>
    <cellStyle name="Calculation 6 5" xfId="7373"/>
    <cellStyle name="Calculation 6 5 10" xfId="7374"/>
    <cellStyle name="Calculation 6 5 11" xfId="7375"/>
    <cellStyle name="Calculation 6 5 12" xfId="7376"/>
    <cellStyle name="Calculation 6 5 2" xfId="7377"/>
    <cellStyle name="Calculation 6 5 2 2" xfId="7378"/>
    <cellStyle name="Calculation 6 5 2 3" xfId="7379"/>
    <cellStyle name="Calculation 6 5 2 4" xfId="7380"/>
    <cellStyle name="Calculation 6 5 2 5" xfId="7381"/>
    <cellStyle name="Calculation 6 5 2 6" xfId="7382"/>
    <cellStyle name="Calculation 6 5 2 7" xfId="7383"/>
    <cellStyle name="Calculation 6 5 3" xfId="7384"/>
    <cellStyle name="Calculation 6 5 3 2" xfId="7385"/>
    <cellStyle name="Calculation 6 5 3 3" xfId="7386"/>
    <cellStyle name="Calculation 6 5 3 4" xfId="7387"/>
    <cellStyle name="Calculation 6 5 3 5" xfId="7388"/>
    <cellStyle name="Calculation 6 5 3 6" xfId="7389"/>
    <cellStyle name="Calculation 6 5 3 7" xfId="7390"/>
    <cellStyle name="Calculation 6 5 4" xfId="7391"/>
    <cellStyle name="Calculation 6 5 4 2" xfId="7392"/>
    <cellStyle name="Calculation 6 5 4 3" xfId="7393"/>
    <cellStyle name="Calculation 6 5 4 4" xfId="7394"/>
    <cellStyle name="Calculation 6 5 4 5" xfId="7395"/>
    <cellStyle name="Calculation 6 5 4 6" xfId="7396"/>
    <cellStyle name="Calculation 6 5 4 7" xfId="7397"/>
    <cellStyle name="Calculation 6 5 5" xfId="7398"/>
    <cellStyle name="Calculation 6 5 5 2" xfId="7399"/>
    <cellStyle name="Calculation 6 5 5 3" xfId="7400"/>
    <cellStyle name="Calculation 6 5 5 4" xfId="7401"/>
    <cellStyle name="Calculation 6 5 5 5" xfId="7402"/>
    <cellStyle name="Calculation 6 5 5 6" xfId="7403"/>
    <cellStyle name="Calculation 6 5 5 7" xfId="7404"/>
    <cellStyle name="Calculation 6 5 6" xfId="7405"/>
    <cellStyle name="Calculation 6 5 6 2" xfId="7406"/>
    <cellStyle name="Calculation 6 5 6 3" xfId="7407"/>
    <cellStyle name="Calculation 6 5 6 4" xfId="7408"/>
    <cellStyle name="Calculation 6 5 6 5" xfId="7409"/>
    <cellStyle name="Calculation 6 5 6 6" xfId="7410"/>
    <cellStyle name="Calculation 6 5 6 7" xfId="7411"/>
    <cellStyle name="Calculation 6 5 7" xfId="7412"/>
    <cellStyle name="Calculation 6 5 7 2" xfId="7413"/>
    <cellStyle name="Calculation 6 5 7 3" xfId="7414"/>
    <cellStyle name="Calculation 6 5 7 4" xfId="7415"/>
    <cellStyle name="Calculation 6 5 7 5" xfId="7416"/>
    <cellStyle name="Calculation 6 5 7 6" xfId="7417"/>
    <cellStyle name="Calculation 6 5 8" xfId="7418"/>
    <cellStyle name="Calculation 6 5 9" xfId="7419"/>
    <cellStyle name="Calculation 6 6" xfId="7420"/>
    <cellStyle name="Calculation 6 6 10" xfId="7421"/>
    <cellStyle name="Calculation 6 6 11" xfId="7422"/>
    <cellStyle name="Calculation 6 6 12" xfId="7423"/>
    <cellStyle name="Calculation 6 6 2" xfId="7424"/>
    <cellStyle name="Calculation 6 6 2 2" xfId="7425"/>
    <cellStyle name="Calculation 6 6 2 3" xfId="7426"/>
    <cellStyle name="Calculation 6 6 2 4" xfId="7427"/>
    <cellStyle name="Calculation 6 6 2 5" xfId="7428"/>
    <cellStyle name="Calculation 6 6 2 6" xfId="7429"/>
    <cellStyle name="Calculation 6 6 2 7" xfId="7430"/>
    <cellStyle name="Calculation 6 6 3" xfId="7431"/>
    <cellStyle name="Calculation 6 6 3 2" xfId="7432"/>
    <cellStyle name="Calculation 6 6 3 3" xfId="7433"/>
    <cellStyle name="Calculation 6 6 3 4" xfId="7434"/>
    <cellStyle name="Calculation 6 6 3 5" xfId="7435"/>
    <cellStyle name="Calculation 6 6 3 6" xfId="7436"/>
    <cellStyle name="Calculation 6 6 3 7" xfId="7437"/>
    <cellStyle name="Calculation 6 6 4" xfId="7438"/>
    <cellStyle name="Calculation 6 6 4 2" xfId="7439"/>
    <cellStyle name="Calculation 6 6 4 3" xfId="7440"/>
    <cellStyle name="Calculation 6 6 4 4" xfId="7441"/>
    <cellStyle name="Calculation 6 6 4 5" xfId="7442"/>
    <cellStyle name="Calculation 6 6 4 6" xfId="7443"/>
    <cellStyle name="Calculation 6 6 4 7" xfId="7444"/>
    <cellStyle name="Calculation 6 6 5" xfId="7445"/>
    <cellStyle name="Calculation 6 6 5 2" xfId="7446"/>
    <cellStyle name="Calculation 6 6 5 3" xfId="7447"/>
    <cellStyle name="Calculation 6 6 5 4" xfId="7448"/>
    <cellStyle name="Calculation 6 6 5 5" xfId="7449"/>
    <cellStyle name="Calculation 6 6 5 6" xfId="7450"/>
    <cellStyle name="Calculation 6 6 5 7" xfId="7451"/>
    <cellStyle name="Calculation 6 6 6" xfId="7452"/>
    <cellStyle name="Calculation 6 6 6 2" xfId="7453"/>
    <cellStyle name="Calculation 6 6 6 3" xfId="7454"/>
    <cellStyle name="Calculation 6 6 6 4" xfId="7455"/>
    <cellStyle name="Calculation 6 6 6 5" xfId="7456"/>
    <cellStyle name="Calculation 6 6 6 6" xfId="7457"/>
    <cellStyle name="Calculation 6 6 6 7" xfId="7458"/>
    <cellStyle name="Calculation 6 6 7" xfId="7459"/>
    <cellStyle name="Calculation 6 6 7 2" xfId="7460"/>
    <cellStyle name="Calculation 6 6 7 3" xfId="7461"/>
    <cellStyle name="Calculation 6 6 7 4" xfId="7462"/>
    <cellStyle name="Calculation 6 6 7 5" xfId="7463"/>
    <cellStyle name="Calculation 6 6 7 6" xfId="7464"/>
    <cellStyle name="Calculation 6 6 8" xfId="7465"/>
    <cellStyle name="Calculation 6 6 9" xfId="7466"/>
    <cellStyle name="Calculation 6 7" xfId="7467"/>
    <cellStyle name="Calculation 6 7 10" xfId="7468"/>
    <cellStyle name="Calculation 6 7 11" xfId="7469"/>
    <cellStyle name="Calculation 6 7 12" xfId="7470"/>
    <cellStyle name="Calculation 6 7 2" xfId="7471"/>
    <cellStyle name="Calculation 6 7 2 2" xfId="7472"/>
    <cellStyle name="Calculation 6 7 2 3" xfId="7473"/>
    <cellStyle name="Calculation 6 7 2 4" xfId="7474"/>
    <cellStyle name="Calculation 6 7 2 5" xfId="7475"/>
    <cellStyle name="Calculation 6 7 2 6" xfId="7476"/>
    <cellStyle name="Calculation 6 7 2 7" xfId="7477"/>
    <cellStyle name="Calculation 6 7 3" xfId="7478"/>
    <cellStyle name="Calculation 6 7 3 2" xfId="7479"/>
    <cellStyle name="Calculation 6 7 3 3" xfId="7480"/>
    <cellStyle name="Calculation 6 7 3 4" xfId="7481"/>
    <cellStyle name="Calculation 6 7 3 5" xfId="7482"/>
    <cellStyle name="Calculation 6 7 3 6" xfId="7483"/>
    <cellStyle name="Calculation 6 7 3 7" xfId="7484"/>
    <cellStyle name="Calculation 6 7 4" xfId="7485"/>
    <cellStyle name="Calculation 6 7 4 2" xfId="7486"/>
    <cellStyle name="Calculation 6 7 4 3" xfId="7487"/>
    <cellStyle name="Calculation 6 7 4 4" xfId="7488"/>
    <cellStyle name="Calculation 6 7 4 5" xfId="7489"/>
    <cellStyle name="Calculation 6 7 4 6" xfId="7490"/>
    <cellStyle name="Calculation 6 7 4 7" xfId="7491"/>
    <cellStyle name="Calculation 6 7 5" xfId="7492"/>
    <cellStyle name="Calculation 6 7 5 2" xfId="7493"/>
    <cellStyle name="Calculation 6 7 5 3" xfId="7494"/>
    <cellStyle name="Calculation 6 7 5 4" xfId="7495"/>
    <cellStyle name="Calculation 6 7 5 5" xfId="7496"/>
    <cellStyle name="Calculation 6 7 5 6" xfId="7497"/>
    <cellStyle name="Calculation 6 7 5 7" xfId="7498"/>
    <cellStyle name="Calculation 6 7 6" xfId="7499"/>
    <cellStyle name="Calculation 6 7 6 2" xfId="7500"/>
    <cellStyle name="Calculation 6 7 6 3" xfId="7501"/>
    <cellStyle name="Calculation 6 7 6 4" xfId="7502"/>
    <cellStyle name="Calculation 6 7 6 5" xfId="7503"/>
    <cellStyle name="Calculation 6 7 6 6" xfId="7504"/>
    <cellStyle name="Calculation 6 7 6 7" xfId="7505"/>
    <cellStyle name="Calculation 6 7 7" xfId="7506"/>
    <cellStyle name="Calculation 6 7 7 2" xfId="7507"/>
    <cellStyle name="Calculation 6 7 7 3" xfId="7508"/>
    <cellStyle name="Calculation 6 7 7 4" xfId="7509"/>
    <cellStyle name="Calculation 6 7 7 5" xfId="7510"/>
    <cellStyle name="Calculation 6 7 7 6" xfId="7511"/>
    <cellStyle name="Calculation 6 7 8" xfId="7512"/>
    <cellStyle name="Calculation 6 7 9" xfId="7513"/>
    <cellStyle name="Calculation 6 8" xfId="7514"/>
    <cellStyle name="Calculation 6 8 10" xfId="7515"/>
    <cellStyle name="Calculation 6 8 11" xfId="7516"/>
    <cellStyle name="Calculation 6 8 12" xfId="7517"/>
    <cellStyle name="Calculation 6 8 2" xfId="7518"/>
    <cellStyle name="Calculation 6 8 2 2" xfId="7519"/>
    <cellStyle name="Calculation 6 8 2 3" xfId="7520"/>
    <cellStyle name="Calculation 6 8 2 4" xfId="7521"/>
    <cellStyle name="Calculation 6 8 2 5" xfId="7522"/>
    <cellStyle name="Calculation 6 8 2 6" xfId="7523"/>
    <cellStyle name="Calculation 6 8 2 7" xfId="7524"/>
    <cellStyle name="Calculation 6 8 3" xfId="7525"/>
    <cellStyle name="Calculation 6 8 3 2" xfId="7526"/>
    <cellStyle name="Calculation 6 8 3 3" xfId="7527"/>
    <cellStyle name="Calculation 6 8 3 4" xfId="7528"/>
    <cellStyle name="Calculation 6 8 3 5" xfId="7529"/>
    <cellStyle name="Calculation 6 8 3 6" xfId="7530"/>
    <cellStyle name="Calculation 6 8 3 7" xfId="7531"/>
    <cellStyle name="Calculation 6 8 4" xfId="7532"/>
    <cellStyle name="Calculation 6 8 4 2" xfId="7533"/>
    <cellStyle name="Calculation 6 8 4 3" xfId="7534"/>
    <cellStyle name="Calculation 6 8 4 4" xfId="7535"/>
    <cellStyle name="Calculation 6 8 4 5" xfId="7536"/>
    <cellStyle name="Calculation 6 8 4 6" xfId="7537"/>
    <cellStyle name="Calculation 6 8 4 7" xfId="7538"/>
    <cellStyle name="Calculation 6 8 5" xfId="7539"/>
    <cellStyle name="Calculation 6 8 5 2" xfId="7540"/>
    <cellStyle name="Calculation 6 8 5 3" xfId="7541"/>
    <cellStyle name="Calculation 6 8 5 4" xfId="7542"/>
    <cellStyle name="Calculation 6 8 5 5" xfId="7543"/>
    <cellStyle name="Calculation 6 8 5 6" xfId="7544"/>
    <cellStyle name="Calculation 6 8 5 7" xfId="7545"/>
    <cellStyle name="Calculation 6 8 6" xfId="7546"/>
    <cellStyle name="Calculation 6 8 6 2" xfId="7547"/>
    <cellStyle name="Calculation 6 8 6 3" xfId="7548"/>
    <cellStyle name="Calculation 6 8 6 4" xfId="7549"/>
    <cellStyle name="Calculation 6 8 6 5" xfId="7550"/>
    <cellStyle name="Calculation 6 8 6 6" xfId="7551"/>
    <cellStyle name="Calculation 6 8 6 7" xfId="7552"/>
    <cellStyle name="Calculation 6 8 7" xfId="7553"/>
    <cellStyle name="Calculation 6 8 7 2" xfId="7554"/>
    <cellStyle name="Calculation 6 8 7 3" xfId="7555"/>
    <cellStyle name="Calculation 6 8 7 4" xfId="7556"/>
    <cellStyle name="Calculation 6 8 7 5" xfId="7557"/>
    <cellStyle name="Calculation 6 8 7 6" xfId="7558"/>
    <cellStyle name="Calculation 6 8 8" xfId="7559"/>
    <cellStyle name="Calculation 6 8 9" xfId="7560"/>
    <cellStyle name="Calculation 6 9" xfId="7561"/>
    <cellStyle name="Calculation 6 9 10" xfId="7562"/>
    <cellStyle name="Calculation 6 9 11" xfId="7563"/>
    <cellStyle name="Calculation 6 9 12" xfId="7564"/>
    <cellStyle name="Calculation 6 9 2" xfId="7565"/>
    <cellStyle name="Calculation 6 9 2 2" xfId="7566"/>
    <cellStyle name="Calculation 6 9 2 3" xfId="7567"/>
    <cellStyle name="Calculation 6 9 2 4" xfId="7568"/>
    <cellStyle name="Calculation 6 9 2 5" xfId="7569"/>
    <cellStyle name="Calculation 6 9 2 6" xfId="7570"/>
    <cellStyle name="Calculation 6 9 2 7" xfId="7571"/>
    <cellStyle name="Calculation 6 9 3" xfId="7572"/>
    <cellStyle name="Calculation 6 9 3 2" xfId="7573"/>
    <cellStyle name="Calculation 6 9 3 3" xfId="7574"/>
    <cellStyle name="Calculation 6 9 3 4" xfId="7575"/>
    <cellStyle name="Calculation 6 9 3 5" xfId="7576"/>
    <cellStyle name="Calculation 6 9 3 6" xfId="7577"/>
    <cellStyle name="Calculation 6 9 3 7" xfId="7578"/>
    <cellStyle name="Calculation 6 9 4" xfId="7579"/>
    <cellStyle name="Calculation 6 9 4 2" xfId="7580"/>
    <cellStyle name="Calculation 6 9 4 3" xfId="7581"/>
    <cellStyle name="Calculation 6 9 4 4" xfId="7582"/>
    <cellStyle name="Calculation 6 9 4 5" xfId="7583"/>
    <cellStyle name="Calculation 6 9 4 6" xfId="7584"/>
    <cellStyle name="Calculation 6 9 4 7" xfId="7585"/>
    <cellStyle name="Calculation 6 9 5" xfId="7586"/>
    <cellStyle name="Calculation 6 9 5 2" xfId="7587"/>
    <cellStyle name="Calculation 6 9 5 3" xfId="7588"/>
    <cellStyle name="Calculation 6 9 5 4" xfId="7589"/>
    <cellStyle name="Calculation 6 9 5 5" xfId="7590"/>
    <cellStyle name="Calculation 6 9 5 6" xfId="7591"/>
    <cellStyle name="Calculation 6 9 5 7" xfId="7592"/>
    <cellStyle name="Calculation 6 9 6" xfId="7593"/>
    <cellStyle name="Calculation 6 9 6 2" xfId="7594"/>
    <cellStyle name="Calculation 6 9 6 3" xfId="7595"/>
    <cellStyle name="Calculation 6 9 6 4" xfId="7596"/>
    <cellStyle name="Calculation 6 9 6 5" xfId="7597"/>
    <cellStyle name="Calculation 6 9 6 6" xfId="7598"/>
    <cellStyle name="Calculation 6 9 6 7" xfId="7599"/>
    <cellStyle name="Calculation 6 9 7" xfId="7600"/>
    <cellStyle name="Calculation 6 9 7 2" xfId="7601"/>
    <cellStyle name="Calculation 6 9 7 3" xfId="7602"/>
    <cellStyle name="Calculation 6 9 7 4" xfId="7603"/>
    <cellStyle name="Calculation 6 9 7 5" xfId="7604"/>
    <cellStyle name="Calculation 6 9 7 6" xfId="7605"/>
    <cellStyle name="Calculation 6 9 8" xfId="7606"/>
    <cellStyle name="Calculation 6 9 9" xfId="7607"/>
    <cellStyle name="Calculation 7" xfId="7608"/>
    <cellStyle name="Calculation 7 10" xfId="7609"/>
    <cellStyle name="Calculation 7 11" xfId="7610"/>
    <cellStyle name="Calculation 7 12" xfId="7611"/>
    <cellStyle name="Calculation 7 2" xfId="7612"/>
    <cellStyle name="Calculation 7 2 2" xfId="7613"/>
    <cellStyle name="Calculation 7 2 3" xfId="7614"/>
    <cellStyle name="Calculation 7 2 4" xfId="7615"/>
    <cellStyle name="Calculation 7 2 5" xfId="7616"/>
    <cellStyle name="Calculation 7 2 6" xfId="7617"/>
    <cellStyle name="Calculation 7 2 7" xfId="7618"/>
    <cellStyle name="Calculation 7 3" xfId="7619"/>
    <cellStyle name="Calculation 7 3 2" xfId="7620"/>
    <cellStyle name="Calculation 7 3 3" xfId="7621"/>
    <cellStyle name="Calculation 7 3 4" xfId="7622"/>
    <cellStyle name="Calculation 7 3 5" xfId="7623"/>
    <cellStyle name="Calculation 7 3 6" xfId="7624"/>
    <cellStyle name="Calculation 7 3 7" xfId="7625"/>
    <cellStyle name="Calculation 7 4" xfId="7626"/>
    <cellStyle name="Calculation 7 4 2" xfId="7627"/>
    <cellStyle name="Calculation 7 4 3" xfId="7628"/>
    <cellStyle name="Calculation 7 4 4" xfId="7629"/>
    <cellStyle name="Calculation 7 4 5" xfId="7630"/>
    <cellStyle name="Calculation 7 4 6" xfId="7631"/>
    <cellStyle name="Calculation 7 4 7" xfId="7632"/>
    <cellStyle name="Calculation 7 5" xfId="7633"/>
    <cellStyle name="Calculation 7 5 2" xfId="7634"/>
    <cellStyle name="Calculation 7 5 3" xfId="7635"/>
    <cellStyle name="Calculation 7 5 4" xfId="7636"/>
    <cellStyle name="Calculation 7 5 5" xfId="7637"/>
    <cellStyle name="Calculation 7 5 6" xfId="7638"/>
    <cellStyle name="Calculation 7 5 7" xfId="7639"/>
    <cellStyle name="Calculation 7 6" xfId="7640"/>
    <cellStyle name="Calculation 7 6 2" xfId="7641"/>
    <cellStyle name="Calculation 7 6 3" xfId="7642"/>
    <cellStyle name="Calculation 7 6 4" xfId="7643"/>
    <cellStyle name="Calculation 7 6 5" xfId="7644"/>
    <cellStyle name="Calculation 7 6 6" xfId="7645"/>
    <cellStyle name="Calculation 7 6 7" xfId="7646"/>
    <cellStyle name="Calculation 7 7" xfId="7647"/>
    <cellStyle name="Calculation 7 8" xfId="7648"/>
    <cellStyle name="Calculation 7 9" xfId="7649"/>
    <cellStyle name="Calculation 8" xfId="7650"/>
    <cellStyle name="Calculation 8 10" xfId="7651"/>
    <cellStyle name="Calculation 8 11" xfId="7652"/>
    <cellStyle name="Calculation 8 12" xfId="7653"/>
    <cellStyle name="Calculation 8 2" xfId="7654"/>
    <cellStyle name="Calculation 8 2 2" xfId="7655"/>
    <cellStyle name="Calculation 8 2 3" xfId="7656"/>
    <cellStyle name="Calculation 8 2 4" xfId="7657"/>
    <cellStyle name="Calculation 8 2 5" xfId="7658"/>
    <cellStyle name="Calculation 8 2 6" xfId="7659"/>
    <cellStyle name="Calculation 8 2 7" xfId="7660"/>
    <cellStyle name="Calculation 8 3" xfId="7661"/>
    <cellStyle name="Calculation 8 3 2" xfId="7662"/>
    <cellStyle name="Calculation 8 3 3" xfId="7663"/>
    <cellStyle name="Calculation 8 3 4" xfId="7664"/>
    <cellStyle name="Calculation 8 3 5" xfId="7665"/>
    <cellStyle name="Calculation 8 3 6" xfId="7666"/>
    <cellStyle name="Calculation 8 3 7" xfId="7667"/>
    <cellStyle name="Calculation 8 4" xfId="7668"/>
    <cellStyle name="Calculation 8 4 2" xfId="7669"/>
    <cellStyle name="Calculation 8 4 3" xfId="7670"/>
    <cellStyle name="Calculation 8 4 4" xfId="7671"/>
    <cellStyle name="Calculation 8 4 5" xfId="7672"/>
    <cellStyle name="Calculation 8 4 6" xfId="7673"/>
    <cellStyle name="Calculation 8 4 7" xfId="7674"/>
    <cellStyle name="Calculation 8 5" xfId="7675"/>
    <cellStyle name="Calculation 8 5 2" xfId="7676"/>
    <cellStyle name="Calculation 8 5 3" xfId="7677"/>
    <cellStyle name="Calculation 8 5 4" xfId="7678"/>
    <cellStyle name="Calculation 8 5 5" xfId="7679"/>
    <cellStyle name="Calculation 8 5 6" xfId="7680"/>
    <cellStyle name="Calculation 8 5 7" xfId="7681"/>
    <cellStyle name="Calculation 8 6" xfId="7682"/>
    <cellStyle name="Calculation 8 6 2" xfId="7683"/>
    <cellStyle name="Calculation 8 6 3" xfId="7684"/>
    <cellStyle name="Calculation 8 6 4" xfId="7685"/>
    <cellStyle name="Calculation 8 6 5" xfId="7686"/>
    <cellStyle name="Calculation 8 6 6" xfId="7687"/>
    <cellStyle name="Calculation 8 6 7" xfId="7688"/>
    <cellStyle name="Calculation 8 7" xfId="7689"/>
    <cellStyle name="Calculation 8 7 2" xfId="7690"/>
    <cellStyle name="Calculation 8 7 3" xfId="7691"/>
    <cellStyle name="Calculation 8 7 4" xfId="7692"/>
    <cellStyle name="Calculation 8 7 5" xfId="7693"/>
    <cellStyle name="Calculation 8 7 6" xfId="7694"/>
    <cellStyle name="Calculation 8 8" xfId="7695"/>
    <cellStyle name="Calculation 8 9" xfId="7696"/>
    <cellStyle name="Calculation 9" xfId="7697"/>
    <cellStyle name="Calculation 9 10" xfId="7698"/>
    <cellStyle name="Calculation 9 11" xfId="7699"/>
    <cellStyle name="Calculation 9 12" xfId="7700"/>
    <cellStyle name="Calculation 9 2" xfId="7701"/>
    <cellStyle name="Calculation 9 2 2" xfId="7702"/>
    <cellStyle name="Calculation 9 2 3" xfId="7703"/>
    <cellStyle name="Calculation 9 2 4" xfId="7704"/>
    <cellStyle name="Calculation 9 2 5" xfId="7705"/>
    <cellStyle name="Calculation 9 2 6" xfId="7706"/>
    <cellStyle name="Calculation 9 2 7" xfId="7707"/>
    <cellStyle name="Calculation 9 3" xfId="7708"/>
    <cellStyle name="Calculation 9 3 2" xfId="7709"/>
    <cellStyle name="Calculation 9 3 3" xfId="7710"/>
    <cellStyle name="Calculation 9 3 4" xfId="7711"/>
    <cellStyle name="Calculation 9 3 5" xfId="7712"/>
    <cellStyle name="Calculation 9 3 6" xfId="7713"/>
    <cellStyle name="Calculation 9 3 7" xfId="7714"/>
    <cellStyle name="Calculation 9 4" xfId="7715"/>
    <cellStyle name="Calculation 9 4 2" xfId="7716"/>
    <cellStyle name="Calculation 9 4 3" xfId="7717"/>
    <cellStyle name="Calculation 9 4 4" xfId="7718"/>
    <cellStyle name="Calculation 9 4 5" xfId="7719"/>
    <cellStyle name="Calculation 9 4 6" xfId="7720"/>
    <cellStyle name="Calculation 9 4 7" xfId="7721"/>
    <cellStyle name="Calculation 9 5" xfId="7722"/>
    <cellStyle name="Calculation 9 5 2" xfId="7723"/>
    <cellStyle name="Calculation 9 5 3" xfId="7724"/>
    <cellStyle name="Calculation 9 5 4" xfId="7725"/>
    <cellStyle name="Calculation 9 5 5" xfId="7726"/>
    <cellStyle name="Calculation 9 5 6" xfId="7727"/>
    <cellStyle name="Calculation 9 5 7" xfId="7728"/>
    <cellStyle name="Calculation 9 6" xfId="7729"/>
    <cellStyle name="Calculation 9 6 2" xfId="7730"/>
    <cellStyle name="Calculation 9 6 3" xfId="7731"/>
    <cellStyle name="Calculation 9 6 4" xfId="7732"/>
    <cellStyle name="Calculation 9 6 5" xfId="7733"/>
    <cellStyle name="Calculation 9 6 6" xfId="7734"/>
    <cellStyle name="Calculation 9 6 7" xfId="7735"/>
    <cellStyle name="Calculation 9 7" xfId="7736"/>
    <cellStyle name="Calculation 9 7 2" xfId="7737"/>
    <cellStyle name="Calculation 9 7 3" xfId="7738"/>
    <cellStyle name="Calculation 9 7 4" xfId="7739"/>
    <cellStyle name="Calculation 9 7 5" xfId="7740"/>
    <cellStyle name="Calculation 9 7 6" xfId="7741"/>
    <cellStyle name="Calculation 9 8" xfId="7742"/>
    <cellStyle name="Calculation 9 9" xfId="7743"/>
    <cellStyle name="Cálculo 2" xfId="7744"/>
    <cellStyle name="Cálculo 2 10" xfId="7745"/>
    <cellStyle name="Cálculo 2 11" xfId="7746"/>
    <cellStyle name="Cálculo 2 12" xfId="7747"/>
    <cellStyle name="Cálculo 2 2" xfId="7748"/>
    <cellStyle name="Cálculo 2 2 2" xfId="7749"/>
    <cellStyle name="Cálculo 2 2 3" xfId="7750"/>
    <cellStyle name="Cálculo 2 2 4" xfId="7751"/>
    <cellStyle name="Cálculo 2 2 5" xfId="7752"/>
    <cellStyle name="Cálculo 2 2 6" xfId="7753"/>
    <cellStyle name="Cálculo 2 2 7" xfId="7754"/>
    <cellStyle name="Cálculo 2 3" xfId="7755"/>
    <cellStyle name="Cálculo 2 3 2" xfId="7756"/>
    <cellStyle name="Cálculo 2 3 3" xfId="7757"/>
    <cellStyle name="Cálculo 2 3 4" xfId="7758"/>
    <cellStyle name="Cálculo 2 3 5" xfId="7759"/>
    <cellStyle name="Cálculo 2 3 6" xfId="7760"/>
    <cellStyle name="Cálculo 2 3 7" xfId="7761"/>
    <cellStyle name="Cálculo 2 4" xfId="7762"/>
    <cellStyle name="Cálculo 2 4 2" xfId="7763"/>
    <cellStyle name="Cálculo 2 4 3" xfId="7764"/>
    <cellStyle name="Cálculo 2 4 4" xfId="7765"/>
    <cellStyle name="Cálculo 2 4 5" xfId="7766"/>
    <cellStyle name="Cálculo 2 4 6" xfId="7767"/>
    <cellStyle name="Cálculo 2 4 7" xfId="7768"/>
    <cellStyle name="Cálculo 2 5" xfId="7769"/>
    <cellStyle name="Cálculo 2 5 2" xfId="7770"/>
    <cellStyle name="Cálculo 2 5 3" xfId="7771"/>
    <cellStyle name="Cálculo 2 5 4" xfId="7772"/>
    <cellStyle name="Cálculo 2 5 5" xfId="7773"/>
    <cellStyle name="Cálculo 2 5 6" xfId="7774"/>
    <cellStyle name="Cálculo 2 5 7" xfId="7775"/>
    <cellStyle name="Cálculo 2 6" xfId="7776"/>
    <cellStyle name="Cálculo 2 6 2" xfId="7777"/>
    <cellStyle name="Cálculo 2 6 3" xfId="7778"/>
    <cellStyle name="Cálculo 2 6 4" xfId="7779"/>
    <cellStyle name="Cálculo 2 6 5" xfId="7780"/>
    <cellStyle name="Cálculo 2 6 6" xfId="7781"/>
    <cellStyle name="Cálculo 2 6 7" xfId="7782"/>
    <cellStyle name="Cálculo 2 7" xfId="7783"/>
    <cellStyle name="Cálculo 2 7 2" xfId="7784"/>
    <cellStyle name="Cálculo 2 7 3" xfId="7785"/>
    <cellStyle name="Cálculo 2 7 4" xfId="7786"/>
    <cellStyle name="Cálculo 2 7 5" xfId="7787"/>
    <cellStyle name="Cálculo 2 7 6" xfId="7788"/>
    <cellStyle name="Cálculo 2 8" xfId="7789"/>
    <cellStyle name="Cálculo 2 9" xfId="7790"/>
    <cellStyle name="CDR" xfId="7791"/>
    <cellStyle name="CDR 10" xfId="7792"/>
    <cellStyle name="CDR 10 2" xfId="7793"/>
    <cellStyle name="CDR 10 3" xfId="7794"/>
    <cellStyle name="CDR 10 4" xfId="7795"/>
    <cellStyle name="CDR 10 5" xfId="7796"/>
    <cellStyle name="CDR 10 6" xfId="7797"/>
    <cellStyle name="CDR 10 7" xfId="7798"/>
    <cellStyle name="CDR 11" xfId="7799"/>
    <cellStyle name="CDR 12" xfId="7800"/>
    <cellStyle name="CDR 13" xfId="7801"/>
    <cellStyle name="CDR 14" xfId="7802"/>
    <cellStyle name="CDR 2" xfId="7803"/>
    <cellStyle name="CDR 2 10" xfId="7804"/>
    <cellStyle name="CDR 2 2" xfId="7805"/>
    <cellStyle name="CDR 2 2 2" xfId="7806"/>
    <cellStyle name="CDR 2 2 2 2" xfId="7807"/>
    <cellStyle name="CDR 2 2 2 3" xfId="7808"/>
    <cellStyle name="CDR 2 2 2 4" xfId="7809"/>
    <cellStyle name="CDR 2 2 2 5" xfId="7810"/>
    <cellStyle name="CDR 2 2 2 6" xfId="7811"/>
    <cellStyle name="CDR 2 2 3" xfId="7812"/>
    <cellStyle name="CDR 2 2 4" xfId="7813"/>
    <cellStyle name="CDR 2 2 5" xfId="7814"/>
    <cellStyle name="CDR 2 2 6" xfId="7815"/>
    <cellStyle name="CDR 2 3" xfId="7816"/>
    <cellStyle name="CDR 2 3 2" xfId="7817"/>
    <cellStyle name="CDR 2 3 3" xfId="7818"/>
    <cellStyle name="CDR 2 3 4" xfId="7819"/>
    <cellStyle name="CDR 2 3 5" xfId="7820"/>
    <cellStyle name="CDR 2 3 6" xfId="7821"/>
    <cellStyle name="CDR 2 4" xfId="7822"/>
    <cellStyle name="CDR 2 4 2" xfId="7823"/>
    <cellStyle name="CDR 2 4 3" xfId="7824"/>
    <cellStyle name="CDR 2 4 4" xfId="7825"/>
    <cellStyle name="CDR 2 4 5" xfId="7826"/>
    <cellStyle name="CDR 2 4 6" xfId="7827"/>
    <cellStyle name="CDR 2 5" xfId="7828"/>
    <cellStyle name="CDR 2 5 2" xfId="7829"/>
    <cellStyle name="CDR 2 5 3" xfId="7830"/>
    <cellStyle name="CDR 2 5 4" xfId="7831"/>
    <cellStyle name="CDR 2 5 5" xfId="7832"/>
    <cellStyle name="CDR 2 5 6" xfId="7833"/>
    <cellStyle name="CDR 2 6" xfId="7834"/>
    <cellStyle name="CDR 2 6 2" xfId="7835"/>
    <cellStyle name="CDR 2 6 3" xfId="7836"/>
    <cellStyle name="CDR 2 6 4" xfId="7837"/>
    <cellStyle name="CDR 2 6 5" xfId="7838"/>
    <cellStyle name="CDR 2 6 6" xfId="7839"/>
    <cellStyle name="CDR 2 7" xfId="7840"/>
    <cellStyle name="CDR 2 8" xfId="7841"/>
    <cellStyle name="CDR 2 9" xfId="7842"/>
    <cellStyle name="CDR 3" xfId="7843"/>
    <cellStyle name="CDR 3 2" xfId="7844"/>
    <cellStyle name="CDR 3 2 2" xfId="7845"/>
    <cellStyle name="CDR 3 2 3" xfId="7846"/>
    <cellStyle name="CDR 3 2 4" xfId="7847"/>
    <cellStyle name="CDR 3 2 5" xfId="7848"/>
    <cellStyle name="CDR 3 2 6" xfId="7849"/>
    <cellStyle name="CDR 3 3" xfId="7850"/>
    <cellStyle name="CDR 4" xfId="7851"/>
    <cellStyle name="CDR 4 2" xfId="7852"/>
    <cellStyle name="CDR 4 2 2" xfId="7853"/>
    <cellStyle name="CDR 4 2 3" xfId="7854"/>
    <cellStyle name="CDR 4 2 4" xfId="7855"/>
    <cellStyle name="CDR 4 2 5" xfId="7856"/>
    <cellStyle name="CDR 4 2 6" xfId="7857"/>
    <cellStyle name="CDR 4 3" xfId="7858"/>
    <cellStyle name="CDR 4 3 2" xfId="7859"/>
    <cellStyle name="CDR 4 3 3" xfId="7860"/>
    <cellStyle name="CDR 4 3 4" xfId="7861"/>
    <cellStyle name="CDR 4 3 5" xfId="7862"/>
    <cellStyle name="CDR 4 3 6" xfId="7863"/>
    <cellStyle name="CDR 4 4" xfId="7864"/>
    <cellStyle name="CDR 4 4 2" xfId="7865"/>
    <cellStyle name="CDR 4 4 3" xfId="7866"/>
    <cellStyle name="CDR 4 4 4" xfId="7867"/>
    <cellStyle name="CDR 4 4 5" xfId="7868"/>
    <cellStyle name="CDR 4 4 6" xfId="7869"/>
    <cellStyle name="CDR 4 5" xfId="7870"/>
    <cellStyle name="CDR 4 5 2" xfId="7871"/>
    <cellStyle name="CDR 4 5 3" xfId="7872"/>
    <cellStyle name="CDR 4 5 4" xfId="7873"/>
    <cellStyle name="CDR 4 5 5" xfId="7874"/>
    <cellStyle name="CDR 4 5 6" xfId="7875"/>
    <cellStyle name="CDR 4 6" xfId="7876"/>
    <cellStyle name="CDR 4 7" xfId="7877"/>
    <cellStyle name="CDR 4 8" xfId="7878"/>
    <cellStyle name="CDR 4 9" xfId="7879"/>
    <cellStyle name="CDR 5" xfId="7880"/>
    <cellStyle name="CDR 5 2" xfId="7881"/>
    <cellStyle name="CDR 5 3" xfId="7882"/>
    <cellStyle name="CDR 5 4" xfId="7883"/>
    <cellStyle name="CDR 5 5" xfId="7884"/>
    <cellStyle name="CDR 5 6" xfId="7885"/>
    <cellStyle name="CDR 6" xfId="7886"/>
    <cellStyle name="CDR 6 2" xfId="7887"/>
    <cellStyle name="CDR 6 3" xfId="7888"/>
    <cellStyle name="CDR 6 4" xfId="7889"/>
    <cellStyle name="CDR 6 5" xfId="7890"/>
    <cellStyle name="CDR 6 6" xfId="7891"/>
    <cellStyle name="CDR 7" xfId="7892"/>
    <cellStyle name="CDR 7 2" xfId="7893"/>
    <cellStyle name="CDR 7 3" xfId="7894"/>
    <cellStyle name="CDR 7 4" xfId="7895"/>
    <cellStyle name="CDR 7 5" xfId="7896"/>
    <cellStyle name="CDR 7 6" xfId="7897"/>
    <cellStyle name="CDR 8" xfId="7898"/>
    <cellStyle name="CDR 8 2" xfId="7899"/>
    <cellStyle name="CDR 8 3" xfId="7900"/>
    <cellStyle name="CDR 8 4" xfId="7901"/>
    <cellStyle name="CDR 8 5" xfId="7902"/>
    <cellStyle name="CDR 8 6" xfId="7903"/>
    <cellStyle name="CDR 9" xfId="7904"/>
    <cellStyle name="CDR 9 2" xfId="7905"/>
    <cellStyle name="CDR 9 3" xfId="7906"/>
    <cellStyle name="CDR 9 4" xfId="7907"/>
    <cellStyle name="CDR 9 5" xfId="7908"/>
    <cellStyle name="CDR 9 6" xfId="7909"/>
    <cellStyle name="CELDA" xfId="7910"/>
    <cellStyle name="CELDA 10" xfId="7911"/>
    <cellStyle name="CELDA 10 2" xfId="7912"/>
    <cellStyle name="CELDA 10 3" xfId="7913"/>
    <cellStyle name="CELDA 10 4" xfId="7914"/>
    <cellStyle name="CELDA 10 5" xfId="7915"/>
    <cellStyle name="CELDA 10 6" xfId="7916"/>
    <cellStyle name="CELDA 10 7" xfId="7917"/>
    <cellStyle name="CELDA 11" xfId="7918"/>
    <cellStyle name="CELDA 12" xfId="7919"/>
    <cellStyle name="CELDA 13" xfId="7920"/>
    <cellStyle name="CELDA 14" xfId="7921"/>
    <cellStyle name="CELDA 2" xfId="7922"/>
    <cellStyle name="CELDA 2 10" xfId="7923"/>
    <cellStyle name="CELDA 2 2" xfId="7924"/>
    <cellStyle name="CELDA 2 2 2" xfId="7925"/>
    <cellStyle name="CELDA 2 2 2 2" xfId="7926"/>
    <cellStyle name="CELDA 2 2 2 3" xfId="7927"/>
    <cellStyle name="CELDA 2 2 2 4" xfId="7928"/>
    <cellStyle name="CELDA 2 2 2 5" xfId="7929"/>
    <cellStyle name="CELDA 2 2 2 6" xfId="7930"/>
    <cellStyle name="CELDA 2 2 3" xfId="7931"/>
    <cellStyle name="CELDA 2 2 4" xfId="7932"/>
    <cellStyle name="CELDA 2 2 5" xfId="7933"/>
    <cellStyle name="CELDA 2 2 6" xfId="7934"/>
    <cellStyle name="CELDA 2 3" xfId="7935"/>
    <cellStyle name="CELDA 2 3 2" xfId="7936"/>
    <cellStyle name="CELDA 2 3 3" xfId="7937"/>
    <cellStyle name="CELDA 2 3 4" xfId="7938"/>
    <cellStyle name="CELDA 2 3 5" xfId="7939"/>
    <cellStyle name="CELDA 2 3 6" xfId="7940"/>
    <cellStyle name="CELDA 2 4" xfId="7941"/>
    <cellStyle name="CELDA 2 4 2" xfId="7942"/>
    <cellStyle name="CELDA 2 4 3" xfId="7943"/>
    <cellStyle name="CELDA 2 4 4" xfId="7944"/>
    <cellStyle name="CELDA 2 4 5" xfId="7945"/>
    <cellStyle name="CELDA 2 4 6" xfId="7946"/>
    <cellStyle name="CELDA 2 5" xfId="7947"/>
    <cellStyle name="CELDA 2 5 2" xfId="7948"/>
    <cellStyle name="CELDA 2 5 3" xfId="7949"/>
    <cellStyle name="CELDA 2 5 4" xfId="7950"/>
    <cellStyle name="CELDA 2 5 5" xfId="7951"/>
    <cellStyle name="CELDA 2 5 6" xfId="7952"/>
    <cellStyle name="CELDA 2 6" xfId="7953"/>
    <cellStyle name="CELDA 2 6 2" xfId="7954"/>
    <cellStyle name="CELDA 2 6 3" xfId="7955"/>
    <cellStyle name="CELDA 2 6 4" xfId="7956"/>
    <cellStyle name="CELDA 2 6 5" xfId="7957"/>
    <cellStyle name="CELDA 2 6 6" xfId="7958"/>
    <cellStyle name="CELDA 2 7" xfId="7959"/>
    <cellStyle name="CELDA 2 8" xfId="7960"/>
    <cellStyle name="CELDA 2 9" xfId="7961"/>
    <cellStyle name="CELDA 3" xfId="7962"/>
    <cellStyle name="CELDA 3 2" xfId="7963"/>
    <cellStyle name="CELDA 3 2 2" xfId="7964"/>
    <cellStyle name="CELDA 3 2 3" xfId="7965"/>
    <cellStyle name="CELDA 3 2 4" xfId="7966"/>
    <cellStyle name="CELDA 3 2 5" xfId="7967"/>
    <cellStyle name="CELDA 3 2 6" xfId="7968"/>
    <cellStyle name="CELDA 3 3" xfId="7969"/>
    <cellStyle name="CELDA 4" xfId="7970"/>
    <cellStyle name="CELDA 4 2" xfId="7971"/>
    <cellStyle name="CELDA 4 2 2" xfId="7972"/>
    <cellStyle name="CELDA 4 2 3" xfId="7973"/>
    <cellStyle name="CELDA 4 2 4" xfId="7974"/>
    <cellStyle name="CELDA 4 2 5" xfId="7975"/>
    <cellStyle name="CELDA 4 2 6" xfId="7976"/>
    <cellStyle name="CELDA 4 3" xfId="7977"/>
    <cellStyle name="CELDA 4 3 2" xfId="7978"/>
    <cellStyle name="CELDA 4 3 3" xfId="7979"/>
    <cellStyle name="CELDA 4 3 4" xfId="7980"/>
    <cellStyle name="CELDA 4 3 5" xfId="7981"/>
    <cellStyle name="CELDA 4 3 6" xfId="7982"/>
    <cellStyle name="CELDA 4 4" xfId="7983"/>
    <cellStyle name="CELDA 4 4 2" xfId="7984"/>
    <cellStyle name="CELDA 4 4 3" xfId="7985"/>
    <cellStyle name="CELDA 4 4 4" xfId="7986"/>
    <cellStyle name="CELDA 4 4 5" xfId="7987"/>
    <cellStyle name="CELDA 4 4 6" xfId="7988"/>
    <cellStyle name="CELDA 4 5" xfId="7989"/>
    <cellStyle name="CELDA 4 5 2" xfId="7990"/>
    <cellStyle name="CELDA 4 5 3" xfId="7991"/>
    <cellStyle name="CELDA 4 5 4" xfId="7992"/>
    <cellStyle name="CELDA 4 5 5" xfId="7993"/>
    <cellStyle name="CELDA 4 5 6" xfId="7994"/>
    <cellStyle name="CELDA 4 6" xfId="7995"/>
    <cellStyle name="CELDA 4 7" xfId="7996"/>
    <cellStyle name="CELDA 4 8" xfId="7997"/>
    <cellStyle name="CELDA 4 9" xfId="7998"/>
    <cellStyle name="CELDA 5" xfId="7999"/>
    <cellStyle name="CELDA 5 2" xfId="8000"/>
    <cellStyle name="CELDA 5 3" xfId="8001"/>
    <cellStyle name="CELDA 5 4" xfId="8002"/>
    <cellStyle name="CELDA 5 5" xfId="8003"/>
    <cellStyle name="CELDA 5 6" xfId="8004"/>
    <cellStyle name="CELDA 6" xfId="8005"/>
    <cellStyle name="CELDA 6 2" xfId="8006"/>
    <cellStyle name="CELDA 6 3" xfId="8007"/>
    <cellStyle name="CELDA 6 4" xfId="8008"/>
    <cellStyle name="CELDA 6 5" xfId="8009"/>
    <cellStyle name="CELDA 6 6" xfId="8010"/>
    <cellStyle name="CELDA 7" xfId="8011"/>
    <cellStyle name="CELDA 7 2" xfId="8012"/>
    <cellStyle name="CELDA 7 3" xfId="8013"/>
    <cellStyle name="CELDA 7 4" xfId="8014"/>
    <cellStyle name="CELDA 7 5" xfId="8015"/>
    <cellStyle name="CELDA 7 6" xfId="8016"/>
    <cellStyle name="CELDA 8" xfId="8017"/>
    <cellStyle name="CELDA 8 2" xfId="8018"/>
    <cellStyle name="CELDA 8 3" xfId="8019"/>
    <cellStyle name="CELDA 8 4" xfId="8020"/>
    <cellStyle name="CELDA 8 5" xfId="8021"/>
    <cellStyle name="CELDA 8 6" xfId="8022"/>
    <cellStyle name="CELDA 9" xfId="8023"/>
    <cellStyle name="CELDA 9 2" xfId="8024"/>
    <cellStyle name="CELDA 9 3" xfId="8025"/>
    <cellStyle name="CELDA 9 4" xfId="8026"/>
    <cellStyle name="CELDA 9 5" xfId="8027"/>
    <cellStyle name="CELDA 9 6" xfId="8028"/>
    <cellStyle name="Celda de comprobación 2" xfId="8029"/>
    <cellStyle name="Celda vinculada 2" xfId="8030"/>
    <cellStyle name="Check Cell" xfId="8031"/>
    <cellStyle name="Comma" xfId="22"/>
    <cellStyle name="Comma [0]" xfId="23"/>
    <cellStyle name="Comma [0] 2" xfId="64"/>
    <cellStyle name="Comma [0] 3" xfId="54"/>
    <cellStyle name="Comma [0] 4" xfId="126"/>
    <cellStyle name="Comma [0] 5" xfId="99"/>
    <cellStyle name="Comma [0] 5 2" xfId="178"/>
    <cellStyle name="Comma [0] 6" xfId="51814"/>
    <cellStyle name="Comma 10" xfId="154"/>
    <cellStyle name="Comma 100" xfId="381"/>
    <cellStyle name="Comma 101" xfId="385"/>
    <cellStyle name="Comma 102" xfId="389"/>
    <cellStyle name="Comma 103" xfId="386"/>
    <cellStyle name="Comma 104" xfId="390"/>
    <cellStyle name="Comma 105" xfId="396"/>
    <cellStyle name="Comma 106" xfId="393"/>
    <cellStyle name="Comma 107" xfId="398"/>
    <cellStyle name="Comma 108" xfId="392"/>
    <cellStyle name="Comma 109" xfId="411"/>
    <cellStyle name="Comma 11" xfId="151"/>
    <cellStyle name="Comma 110" xfId="404"/>
    <cellStyle name="Comma 111" xfId="416"/>
    <cellStyle name="Comma 112" xfId="439"/>
    <cellStyle name="Comma 113" xfId="432"/>
    <cellStyle name="Comma 114" xfId="422"/>
    <cellStyle name="Comma 115" xfId="424"/>
    <cellStyle name="Comma 116" xfId="434"/>
    <cellStyle name="Comma 117" xfId="429"/>
    <cellStyle name="Comma 118" xfId="413"/>
    <cellStyle name="Comma 119" xfId="406"/>
    <cellStyle name="Comma 12" xfId="158"/>
    <cellStyle name="Comma 120" xfId="414"/>
    <cellStyle name="Comma 121" xfId="401"/>
    <cellStyle name="Comma 122" xfId="419"/>
    <cellStyle name="Comma 123" xfId="407"/>
    <cellStyle name="Comma 124" xfId="421"/>
    <cellStyle name="Comma 125" xfId="430"/>
    <cellStyle name="Comma 126" xfId="431"/>
    <cellStyle name="Comma 127" xfId="402"/>
    <cellStyle name="Comma 128" xfId="420"/>
    <cellStyle name="Comma 129" xfId="417"/>
    <cellStyle name="Comma 13" xfId="160"/>
    <cellStyle name="Comma 130" xfId="442"/>
    <cellStyle name="Comma 131" xfId="436"/>
    <cellStyle name="Comma 132" xfId="450"/>
    <cellStyle name="Comma 133" xfId="447"/>
    <cellStyle name="Comma 134" xfId="446"/>
    <cellStyle name="Comma 135" xfId="457"/>
    <cellStyle name="Comma 136" xfId="463"/>
    <cellStyle name="Comma 137" xfId="458"/>
    <cellStyle name="Comma 138" xfId="456"/>
    <cellStyle name="Comma 139" xfId="465"/>
    <cellStyle name="Comma 14" xfId="170"/>
    <cellStyle name="Comma 140" xfId="464"/>
    <cellStyle name="Comma 141" xfId="467"/>
    <cellStyle name="Comma 142" xfId="468"/>
    <cellStyle name="Comma 143" xfId="471"/>
    <cellStyle name="Comma 144" xfId="473"/>
    <cellStyle name="Comma 145" xfId="474"/>
    <cellStyle name="Comma 146" xfId="483"/>
    <cellStyle name="Comma 147" xfId="485"/>
    <cellStyle name="Comma 148" xfId="475"/>
    <cellStyle name="Comma 149" xfId="476"/>
    <cellStyle name="Comma 15" xfId="167"/>
    <cellStyle name="Comma 150" xfId="481"/>
    <cellStyle name="Comma 151" xfId="488"/>
    <cellStyle name="Comma 152" xfId="490"/>
    <cellStyle name="Comma 153" xfId="496"/>
    <cellStyle name="Comma 154" xfId="492"/>
    <cellStyle name="Comma 155" xfId="491"/>
    <cellStyle name="Comma 156" xfId="497"/>
    <cellStyle name="Comma 157" xfId="486"/>
    <cellStyle name="Comma 158" xfId="502"/>
    <cellStyle name="Comma 159" xfId="516"/>
    <cellStyle name="Comma 16" xfId="171"/>
    <cellStyle name="Comma 160" xfId="515"/>
    <cellStyle name="Comma 161" xfId="503"/>
    <cellStyle name="Comma 162" xfId="526"/>
    <cellStyle name="Comma 163" xfId="538"/>
    <cellStyle name="Comma 164" xfId="509"/>
    <cellStyle name="Comma 165" xfId="500"/>
    <cellStyle name="Comma 166" xfId="531"/>
    <cellStyle name="Comma 167" xfId="541"/>
    <cellStyle name="Comma 168" xfId="505"/>
    <cellStyle name="Comma 169" xfId="529"/>
    <cellStyle name="Comma 17" xfId="205"/>
    <cellStyle name="Comma 170" xfId="512"/>
    <cellStyle name="Comma 171" xfId="542"/>
    <cellStyle name="Comma 172" xfId="537"/>
    <cellStyle name="Comma 173" xfId="513"/>
    <cellStyle name="Comma 174" xfId="532"/>
    <cellStyle name="Comma 175" xfId="543"/>
    <cellStyle name="Comma 176" xfId="534"/>
    <cellStyle name="Comma 177" xfId="528"/>
    <cellStyle name="Comma 178" xfId="530"/>
    <cellStyle name="Comma 179" xfId="546"/>
    <cellStyle name="Comma 18" xfId="202"/>
    <cellStyle name="Comma 180" xfId="536"/>
    <cellStyle name="Comma 181" xfId="514"/>
    <cellStyle name="Comma 182" xfId="549"/>
    <cellStyle name="Comma 183" xfId="554"/>
    <cellStyle name="Comma 184" xfId="551"/>
    <cellStyle name="Comma 185" xfId="555"/>
    <cellStyle name="Comma 186" xfId="227"/>
    <cellStyle name="Comma 187" xfId="228"/>
    <cellStyle name="Comma 188" xfId="297"/>
    <cellStyle name="Comma 189" xfId="559"/>
    <cellStyle name="Comma 19" xfId="211"/>
    <cellStyle name="Comma 190" xfId="557"/>
    <cellStyle name="Comma 191" xfId="575"/>
    <cellStyle name="Comma 192" xfId="577"/>
    <cellStyle name="Comma 193" xfId="579"/>
    <cellStyle name="Comma 194" xfId="572"/>
    <cellStyle name="Comma 195" xfId="581"/>
    <cellStyle name="Comma 196" xfId="576"/>
    <cellStyle name="Comma 197" xfId="580"/>
    <cellStyle name="Comma 198" xfId="566"/>
    <cellStyle name="Comma 199" xfId="568"/>
    <cellStyle name="Comma 2" xfId="63"/>
    <cellStyle name="Comma 20" xfId="208"/>
    <cellStyle name="Comma 200" xfId="567"/>
    <cellStyle name="Comma 201" xfId="564"/>
    <cellStyle name="Comma 202" xfId="591"/>
    <cellStyle name="Comma 203" xfId="588"/>
    <cellStyle name="Comma 204" xfId="597"/>
    <cellStyle name="Comma 205" xfId="598"/>
    <cellStyle name="Comma 206" xfId="601"/>
    <cellStyle name="Comma 207" xfId="606"/>
    <cellStyle name="Comma 208" xfId="605"/>
    <cellStyle name="Comma 209" xfId="602"/>
    <cellStyle name="Comma 21" xfId="223"/>
    <cellStyle name="Comma 210" xfId="609"/>
    <cellStyle name="Comma 211" xfId="595"/>
    <cellStyle name="Comma 212" xfId="612"/>
    <cellStyle name="Comma 213" xfId="613"/>
    <cellStyle name="Comma 214" xfId="615"/>
    <cellStyle name="Comma 215" xfId="617"/>
    <cellStyle name="Comma 216" xfId="619"/>
    <cellStyle name="Comma 217" xfId="621"/>
    <cellStyle name="Comma 218" xfId="623"/>
    <cellStyle name="Comma 219" xfId="624"/>
    <cellStyle name="Comma 22" xfId="220"/>
    <cellStyle name="Comma 220" xfId="627"/>
    <cellStyle name="Comma 221" xfId="634"/>
    <cellStyle name="Comma 222" xfId="638"/>
    <cellStyle name="Comma 223" xfId="642"/>
    <cellStyle name="Comma 224" xfId="647"/>
    <cellStyle name="Comma 225" xfId="648"/>
    <cellStyle name="Comma 226" xfId="641"/>
    <cellStyle name="Comma 227" xfId="636"/>
    <cellStyle name="Comma 228" xfId="645"/>
    <cellStyle name="Comma 229" xfId="650"/>
    <cellStyle name="Comma 23" xfId="221"/>
    <cellStyle name="Comma 230" xfId="654"/>
    <cellStyle name="Comma 231" xfId="661"/>
    <cellStyle name="Comma 232" xfId="660"/>
    <cellStyle name="Comma 233" xfId="666"/>
    <cellStyle name="Comma 234" xfId="665"/>
    <cellStyle name="Comma 235" xfId="664"/>
    <cellStyle name="Comma 236" xfId="658"/>
    <cellStyle name="Comma 237" xfId="662"/>
    <cellStyle name="Comma 238" xfId="670"/>
    <cellStyle name="Comma 239" xfId="668"/>
    <cellStyle name="Comma 24" xfId="219"/>
    <cellStyle name="Comma 240" xfId="669"/>
    <cellStyle name="Comma 241" xfId="674"/>
    <cellStyle name="Comma 242" xfId="676"/>
    <cellStyle name="Comma 243" xfId="677"/>
    <cellStyle name="Comma 244" xfId="680"/>
    <cellStyle name="Comma 245" xfId="684"/>
    <cellStyle name="Comma 246" xfId="687"/>
    <cellStyle name="Comma 247" xfId="685"/>
    <cellStyle name="Comma 248" xfId="681"/>
    <cellStyle name="Comma 249" xfId="632"/>
    <cellStyle name="Comma 25" xfId="232"/>
    <cellStyle name="Comma 250" xfId="690"/>
    <cellStyle name="Comma 251" xfId="692"/>
    <cellStyle name="Comma 252" xfId="694"/>
    <cellStyle name="Comma 253" xfId="700"/>
    <cellStyle name="Comma 254" xfId="698"/>
    <cellStyle name="Comma 255" xfId="704"/>
    <cellStyle name="Comma 256" xfId="710"/>
    <cellStyle name="Comma 257" xfId="711"/>
    <cellStyle name="Comma 258" xfId="708"/>
    <cellStyle name="Comma 259" xfId="713"/>
    <cellStyle name="Comma 26" xfId="230"/>
    <cellStyle name="Comma 260" xfId="716"/>
    <cellStyle name="Comma 261" xfId="714"/>
    <cellStyle name="Comma 262" xfId="719"/>
    <cellStyle name="Comma 263" xfId="722"/>
    <cellStyle name="Comma 264" xfId="721"/>
    <cellStyle name="Comma 265" xfId="726"/>
    <cellStyle name="Comma 266" xfId="735"/>
    <cellStyle name="Comma 267" xfId="737"/>
    <cellStyle name="Comma 268" xfId="740"/>
    <cellStyle name="Comma 269" xfId="741"/>
    <cellStyle name="Comma 27" xfId="238"/>
    <cellStyle name="Comma 270" xfId="743"/>
    <cellStyle name="Comma 271" xfId="745"/>
    <cellStyle name="Comma 272" xfId="750"/>
    <cellStyle name="Comma 273" xfId="754"/>
    <cellStyle name="Comma 274" xfId="756"/>
    <cellStyle name="Comma 275" xfId="760"/>
    <cellStyle name="Comma 276" xfId="753"/>
    <cellStyle name="Comma 277" xfId="752"/>
    <cellStyle name="Comma 278" xfId="765"/>
    <cellStyle name="Comma 279" xfId="761"/>
    <cellStyle name="Comma 28" xfId="231"/>
    <cellStyle name="Comma 280" xfId="751"/>
    <cellStyle name="Comma 281" xfId="763"/>
    <cellStyle name="Comma 282" xfId="762"/>
    <cellStyle name="Comma 283" xfId="771"/>
    <cellStyle name="Comma 284" xfId="774"/>
    <cellStyle name="Comma 285" xfId="773"/>
    <cellStyle name="Comma 286" xfId="777"/>
    <cellStyle name="Comma 287" xfId="779"/>
    <cellStyle name="Comma 288" xfId="782"/>
    <cellStyle name="Comma 289" xfId="775"/>
    <cellStyle name="Comma 29" xfId="235"/>
    <cellStyle name="Comma 290" xfId="783"/>
    <cellStyle name="Comma 291" xfId="786"/>
    <cellStyle name="Comma 292" xfId="789"/>
    <cellStyle name="Comma 293" xfId="787"/>
    <cellStyle name="Comma 294" xfId="792"/>
    <cellStyle name="Comma 295" xfId="796"/>
    <cellStyle name="Comma 296" xfId="793"/>
    <cellStyle name="Comma 297" xfId="794"/>
    <cellStyle name="Comma 298" xfId="800"/>
    <cellStyle name="Comma 299" xfId="725"/>
    <cellStyle name="Comma 3" xfId="86"/>
    <cellStyle name="Comma 30" xfId="239"/>
    <cellStyle name="Comma 300" xfId="730"/>
    <cellStyle name="Comma 301" xfId="51813"/>
    <cellStyle name="Comma 302" xfId="51852"/>
    <cellStyle name="Comma 303" xfId="51853"/>
    <cellStyle name="Comma 304" xfId="51855"/>
    <cellStyle name="Comma 305" xfId="51854"/>
    <cellStyle name="Comma 31" xfId="237"/>
    <cellStyle name="Comma 32" xfId="229"/>
    <cellStyle name="Comma 33" xfId="252"/>
    <cellStyle name="Comma 34" xfId="247"/>
    <cellStyle name="Comma 35" xfId="249"/>
    <cellStyle name="Comma 36" xfId="246"/>
    <cellStyle name="Comma 37" xfId="256"/>
    <cellStyle name="Comma 38" xfId="260"/>
    <cellStyle name="Comma 39" xfId="248"/>
    <cellStyle name="Comma 4" xfId="87"/>
    <cellStyle name="Comma 40" xfId="265"/>
    <cellStyle name="Comma 41" xfId="259"/>
    <cellStyle name="Comma 42" xfId="257"/>
    <cellStyle name="Comma 43" xfId="253"/>
    <cellStyle name="Comma 44" xfId="270"/>
    <cellStyle name="Comma 45" xfId="268"/>
    <cellStyle name="Comma 46" xfId="276"/>
    <cellStyle name="Comma 47" xfId="273"/>
    <cellStyle name="Comma 48" xfId="274"/>
    <cellStyle name="Comma 49" xfId="272"/>
    <cellStyle name="Comma 5" xfId="53"/>
    <cellStyle name="Comma 50" xfId="284"/>
    <cellStyle name="Comma 51" xfId="281"/>
    <cellStyle name="Comma 52" xfId="286"/>
    <cellStyle name="Comma 53" xfId="287"/>
    <cellStyle name="Comma 54" xfId="279"/>
    <cellStyle name="Comma 55" xfId="292"/>
    <cellStyle name="Comma 56" xfId="294"/>
    <cellStyle name="Comma 57" xfId="293"/>
    <cellStyle name="Comma 58" xfId="301"/>
    <cellStyle name="Comma 59" xfId="298"/>
    <cellStyle name="Comma 6" xfId="55"/>
    <cellStyle name="Comma 60" xfId="307"/>
    <cellStyle name="Comma 61" xfId="305"/>
    <cellStyle name="Comma 62" xfId="303"/>
    <cellStyle name="Comma 63" xfId="311"/>
    <cellStyle name="Comma 64" xfId="308"/>
    <cellStyle name="Comma 65" xfId="312"/>
    <cellStyle name="Comma 66" xfId="317"/>
    <cellStyle name="Comma 67" xfId="314"/>
    <cellStyle name="Comma 68" xfId="318"/>
    <cellStyle name="Comma 69" xfId="321"/>
    <cellStyle name="Comma 7" xfId="48"/>
    <cellStyle name="Comma 70" xfId="328"/>
    <cellStyle name="Comma 71" xfId="323"/>
    <cellStyle name="Comma 72" xfId="330"/>
    <cellStyle name="Comma 73" xfId="325"/>
    <cellStyle name="Comma 74" xfId="337"/>
    <cellStyle name="Comma 75" xfId="335"/>
    <cellStyle name="Comma 76" xfId="336"/>
    <cellStyle name="Comma 77" xfId="331"/>
    <cellStyle name="Comma 78" xfId="347"/>
    <cellStyle name="Comma 79" xfId="341"/>
    <cellStyle name="Comma 8" xfId="125"/>
    <cellStyle name="Comma 80" xfId="350"/>
    <cellStyle name="Comma 81" xfId="343"/>
    <cellStyle name="Comma 82" xfId="360"/>
    <cellStyle name="Comma 83" xfId="363"/>
    <cellStyle name="Comma 84" xfId="374"/>
    <cellStyle name="Comma 85" xfId="342"/>
    <cellStyle name="Comma 86" xfId="371"/>
    <cellStyle name="Comma 87" xfId="373"/>
    <cellStyle name="Comma 88" xfId="378"/>
    <cellStyle name="Comma 89" xfId="358"/>
    <cellStyle name="Comma 9" xfId="98"/>
    <cellStyle name="Comma 9 2" xfId="177"/>
    <cellStyle name="Comma 9 2 2" xfId="462"/>
    <cellStyle name="Comma 9 2 3" xfId="561"/>
    <cellStyle name="Comma 9 2 3 2" xfId="587"/>
    <cellStyle name="Comma 90" xfId="352"/>
    <cellStyle name="Comma 91" xfId="364"/>
    <cellStyle name="Comma 92" xfId="379"/>
    <cellStyle name="Comma 93" xfId="349"/>
    <cellStyle name="Comma 94" xfId="359"/>
    <cellStyle name="Comma 95" xfId="372"/>
    <cellStyle name="Comma 96" xfId="362"/>
    <cellStyle name="Comma 97" xfId="340"/>
    <cellStyle name="Comma 98" xfId="380"/>
    <cellStyle name="Comma 99" xfId="365"/>
    <cellStyle name="Contrato" xfId="8032"/>
    <cellStyle name="Contrato 10" xfId="8033"/>
    <cellStyle name="Contrato 10 2" xfId="8034"/>
    <cellStyle name="Contrato 10 3" xfId="8035"/>
    <cellStyle name="Contrato 10 4" xfId="8036"/>
    <cellStyle name="Contrato 10 5" xfId="8037"/>
    <cellStyle name="Contrato 10 6" xfId="8038"/>
    <cellStyle name="Contrato 10 7" xfId="8039"/>
    <cellStyle name="Contrato 11" xfId="8040"/>
    <cellStyle name="Contrato 12" xfId="8041"/>
    <cellStyle name="Contrato 13" xfId="8042"/>
    <cellStyle name="Contrato 14" xfId="8043"/>
    <cellStyle name="Contrato 2" xfId="8044"/>
    <cellStyle name="Contrato 2 10" xfId="8045"/>
    <cellStyle name="Contrato 2 2" xfId="8046"/>
    <cellStyle name="Contrato 2 2 2" xfId="8047"/>
    <cellStyle name="Contrato 2 2 2 2" xfId="8048"/>
    <cellStyle name="Contrato 2 2 2 3" xfId="8049"/>
    <cellStyle name="Contrato 2 2 2 4" xfId="8050"/>
    <cellStyle name="Contrato 2 2 2 5" xfId="8051"/>
    <cellStyle name="Contrato 2 2 2 6" xfId="8052"/>
    <cellStyle name="Contrato 2 2 3" xfId="8053"/>
    <cellStyle name="Contrato 2 2 4" xfId="8054"/>
    <cellStyle name="Contrato 2 2 5" xfId="8055"/>
    <cellStyle name="Contrato 2 2 6" xfId="8056"/>
    <cellStyle name="Contrato 2 3" xfId="8057"/>
    <cellStyle name="Contrato 2 3 2" xfId="8058"/>
    <cellStyle name="Contrato 2 3 3" xfId="8059"/>
    <cellStyle name="Contrato 2 3 4" xfId="8060"/>
    <cellStyle name="Contrato 2 3 5" xfId="8061"/>
    <cellStyle name="Contrato 2 3 6" xfId="8062"/>
    <cellStyle name="Contrato 2 4" xfId="8063"/>
    <cellStyle name="Contrato 2 4 2" xfId="8064"/>
    <cellStyle name="Contrato 2 4 3" xfId="8065"/>
    <cellStyle name="Contrato 2 4 4" xfId="8066"/>
    <cellStyle name="Contrato 2 4 5" xfId="8067"/>
    <cellStyle name="Contrato 2 4 6" xfId="8068"/>
    <cellStyle name="Contrato 2 5" xfId="8069"/>
    <cellStyle name="Contrato 2 5 2" xfId="8070"/>
    <cellStyle name="Contrato 2 5 3" xfId="8071"/>
    <cellStyle name="Contrato 2 5 4" xfId="8072"/>
    <cellStyle name="Contrato 2 5 5" xfId="8073"/>
    <cellStyle name="Contrato 2 5 6" xfId="8074"/>
    <cellStyle name="Contrato 2 6" xfId="8075"/>
    <cellStyle name="Contrato 2 6 2" xfId="8076"/>
    <cellStyle name="Contrato 2 6 3" xfId="8077"/>
    <cellStyle name="Contrato 2 6 4" xfId="8078"/>
    <cellStyle name="Contrato 2 6 5" xfId="8079"/>
    <cellStyle name="Contrato 2 6 6" xfId="8080"/>
    <cellStyle name="Contrato 2 7" xfId="8081"/>
    <cellStyle name="Contrato 2 8" xfId="8082"/>
    <cellStyle name="Contrato 2 9" xfId="8083"/>
    <cellStyle name="Contrato 3" xfId="8084"/>
    <cellStyle name="Contrato 3 2" xfId="8085"/>
    <cellStyle name="Contrato 3 2 2" xfId="8086"/>
    <cellStyle name="Contrato 3 2 3" xfId="8087"/>
    <cellStyle name="Contrato 3 2 4" xfId="8088"/>
    <cellStyle name="Contrato 3 2 5" xfId="8089"/>
    <cellStyle name="Contrato 3 2 6" xfId="8090"/>
    <cellStyle name="Contrato 3 3" xfId="8091"/>
    <cellStyle name="Contrato 4" xfId="8092"/>
    <cellStyle name="Contrato 4 2" xfId="8093"/>
    <cellStyle name="Contrato 4 2 2" xfId="8094"/>
    <cellStyle name="Contrato 4 2 3" xfId="8095"/>
    <cellStyle name="Contrato 4 2 4" xfId="8096"/>
    <cellStyle name="Contrato 4 2 5" xfId="8097"/>
    <cellStyle name="Contrato 4 2 6" xfId="8098"/>
    <cellStyle name="Contrato 4 3" xfId="8099"/>
    <cellStyle name="Contrato 4 3 2" xfId="8100"/>
    <cellStyle name="Contrato 4 3 3" xfId="8101"/>
    <cellStyle name="Contrato 4 3 4" xfId="8102"/>
    <cellStyle name="Contrato 4 3 5" xfId="8103"/>
    <cellStyle name="Contrato 4 3 6" xfId="8104"/>
    <cellStyle name="Contrato 4 4" xfId="8105"/>
    <cellStyle name="Contrato 4 4 2" xfId="8106"/>
    <cellStyle name="Contrato 4 4 3" xfId="8107"/>
    <cellStyle name="Contrato 4 4 4" xfId="8108"/>
    <cellStyle name="Contrato 4 4 5" xfId="8109"/>
    <cellStyle name="Contrato 4 4 6" xfId="8110"/>
    <cellStyle name="Contrato 4 5" xfId="8111"/>
    <cellStyle name="Contrato 4 5 2" xfId="8112"/>
    <cellStyle name="Contrato 4 5 3" xfId="8113"/>
    <cellStyle name="Contrato 4 5 4" xfId="8114"/>
    <cellStyle name="Contrato 4 5 5" xfId="8115"/>
    <cellStyle name="Contrato 4 5 6" xfId="8116"/>
    <cellStyle name="Contrato 4 6" xfId="8117"/>
    <cellStyle name="Contrato 4 7" xfId="8118"/>
    <cellStyle name="Contrato 4 8" xfId="8119"/>
    <cellStyle name="Contrato 4 9" xfId="8120"/>
    <cellStyle name="Contrato 5" xfId="8121"/>
    <cellStyle name="Contrato 5 2" xfId="8122"/>
    <cellStyle name="Contrato 5 3" xfId="8123"/>
    <cellStyle name="Contrato 5 4" xfId="8124"/>
    <cellStyle name="Contrato 5 5" xfId="8125"/>
    <cellStyle name="Contrato 5 6" xfId="8126"/>
    <cellStyle name="Contrato 6" xfId="8127"/>
    <cellStyle name="Contrato 6 2" xfId="8128"/>
    <cellStyle name="Contrato 6 3" xfId="8129"/>
    <cellStyle name="Contrato 6 4" xfId="8130"/>
    <cellStyle name="Contrato 6 5" xfId="8131"/>
    <cellStyle name="Contrato 6 6" xfId="8132"/>
    <cellStyle name="Contrato 7" xfId="8133"/>
    <cellStyle name="Contrato 7 2" xfId="8134"/>
    <cellStyle name="Contrato 7 3" xfId="8135"/>
    <cellStyle name="Contrato 7 4" xfId="8136"/>
    <cellStyle name="Contrato 7 5" xfId="8137"/>
    <cellStyle name="Contrato 7 6" xfId="8138"/>
    <cellStyle name="Contrato 8" xfId="8139"/>
    <cellStyle name="Contrato 8 2" xfId="8140"/>
    <cellStyle name="Contrato 8 3" xfId="8141"/>
    <cellStyle name="Contrato 8 4" xfId="8142"/>
    <cellStyle name="Contrato 8 5" xfId="8143"/>
    <cellStyle name="Contrato 8 6" xfId="8144"/>
    <cellStyle name="Contrato 9" xfId="8145"/>
    <cellStyle name="Contrato 9 2" xfId="8146"/>
    <cellStyle name="Contrato 9 3" xfId="8147"/>
    <cellStyle name="Contrato 9 4" xfId="8148"/>
    <cellStyle name="Contrato 9 5" xfId="8149"/>
    <cellStyle name="Contrato 9 6" xfId="8150"/>
    <cellStyle name="Currency" xfId="20"/>
    <cellStyle name="Currency [0]" xfId="21"/>
    <cellStyle name="Currency [0] 2" xfId="62"/>
    <cellStyle name="Currency [0] 3" xfId="52"/>
    <cellStyle name="Currency [0] 4" xfId="124"/>
    <cellStyle name="Currency [0] 5" xfId="97"/>
    <cellStyle name="Currency [0] 5 2" xfId="176"/>
    <cellStyle name="Currency [0] 6" xfId="51812"/>
    <cellStyle name="Currency 10" xfId="153"/>
    <cellStyle name="Currency 100" xfId="382"/>
    <cellStyle name="Currency 101" xfId="384"/>
    <cellStyle name="Currency 102" xfId="388"/>
    <cellStyle name="Currency 103" xfId="387"/>
    <cellStyle name="Currency 104" xfId="391"/>
    <cellStyle name="Currency 105" xfId="395"/>
    <cellStyle name="Currency 106" xfId="394"/>
    <cellStyle name="Currency 107" xfId="399"/>
    <cellStyle name="Currency 108" xfId="397"/>
    <cellStyle name="Currency 109" xfId="410"/>
    <cellStyle name="Currency 11" xfId="152"/>
    <cellStyle name="Currency 110" xfId="408"/>
    <cellStyle name="Currency 111" xfId="418"/>
    <cellStyle name="Currency 112" xfId="403"/>
    <cellStyle name="Currency 113" xfId="409"/>
    <cellStyle name="Currency 114" xfId="423"/>
    <cellStyle name="Currency 115" xfId="412"/>
    <cellStyle name="Currency 116" xfId="400"/>
    <cellStyle name="Currency 117" xfId="426"/>
    <cellStyle name="Currency 118" xfId="437"/>
    <cellStyle name="Currency 119" xfId="425"/>
    <cellStyle name="Currency 12" xfId="157"/>
    <cellStyle name="Currency 120" xfId="433"/>
    <cellStyle name="Currency 121" xfId="428"/>
    <cellStyle name="Currency 122" xfId="435"/>
    <cellStyle name="Currency 123" xfId="438"/>
    <cellStyle name="Currency 124" xfId="415"/>
    <cellStyle name="Currency 125" xfId="440"/>
    <cellStyle name="Currency 126" xfId="427"/>
    <cellStyle name="Currency 127" xfId="405"/>
    <cellStyle name="Currency 128" xfId="443"/>
    <cellStyle name="Currency 129" xfId="441"/>
    <cellStyle name="Currency 13" xfId="159"/>
    <cellStyle name="Currency 130" xfId="445"/>
    <cellStyle name="Currency 131" xfId="444"/>
    <cellStyle name="Currency 132" xfId="449"/>
    <cellStyle name="Currency 133" xfId="448"/>
    <cellStyle name="Currency 134" xfId="451"/>
    <cellStyle name="Currency 135" xfId="460"/>
    <cellStyle name="Currency 136" xfId="459"/>
    <cellStyle name="Currency 137" xfId="454"/>
    <cellStyle name="Currency 138" xfId="453"/>
    <cellStyle name="Currency 139" xfId="452"/>
    <cellStyle name="Currency 14" xfId="169"/>
    <cellStyle name="Currency 140" xfId="455"/>
    <cellStyle name="Currency 141" xfId="466"/>
    <cellStyle name="Currency 142" xfId="470"/>
    <cellStyle name="Currency 143" xfId="469"/>
    <cellStyle name="Currency 144" xfId="472"/>
    <cellStyle name="Currency 145" xfId="479"/>
    <cellStyle name="Currency 146" xfId="478"/>
    <cellStyle name="Currency 147" xfId="482"/>
    <cellStyle name="Currency 148" xfId="484"/>
    <cellStyle name="Currency 149" xfId="477"/>
    <cellStyle name="Currency 15" xfId="168"/>
    <cellStyle name="Currency 150" xfId="480"/>
    <cellStyle name="Currency 151" xfId="487"/>
    <cellStyle name="Currency 152" xfId="494"/>
    <cellStyle name="Currency 153" xfId="499"/>
    <cellStyle name="Currency 154" xfId="489"/>
    <cellStyle name="Currency 155" xfId="493"/>
    <cellStyle name="Currency 156" xfId="495"/>
    <cellStyle name="Currency 157" xfId="498"/>
    <cellStyle name="Currency 158" xfId="501"/>
    <cellStyle name="Currency 159" xfId="518"/>
    <cellStyle name="Currency 16" xfId="172"/>
    <cellStyle name="Currency 160" xfId="525"/>
    <cellStyle name="Currency 161" xfId="539"/>
    <cellStyle name="Currency 162" xfId="524"/>
    <cellStyle name="Currency 163" xfId="527"/>
    <cellStyle name="Currency 164" xfId="540"/>
    <cellStyle name="Currency 165" xfId="511"/>
    <cellStyle name="Currency 166" xfId="535"/>
    <cellStyle name="Currency 167" xfId="544"/>
    <cellStyle name="Currency 168" xfId="519"/>
    <cellStyle name="Currency 169" xfId="506"/>
    <cellStyle name="Currency 17" xfId="204"/>
    <cellStyle name="Currency 170" xfId="504"/>
    <cellStyle name="Currency 171" xfId="507"/>
    <cellStyle name="Currency 172" xfId="523"/>
    <cellStyle name="Currency 173" xfId="520"/>
    <cellStyle name="Currency 174" xfId="545"/>
    <cellStyle name="Currency 175" xfId="517"/>
    <cellStyle name="Currency 176" xfId="522"/>
    <cellStyle name="Currency 177" xfId="533"/>
    <cellStyle name="Currency 178" xfId="547"/>
    <cellStyle name="Currency 179" xfId="508"/>
    <cellStyle name="Currency 18" xfId="203"/>
    <cellStyle name="Currency 180" xfId="510"/>
    <cellStyle name="Currency 181" xfId="521"/>
    <cellStyle name="Currency 182" xfId="548"/>
    <cellStyle name="Currency 183" xfId="553"/>
    <cellStyle name="Currency 184" xfId="552"/>
    <cellStyle name="Currency 185" xfId="550"/>
    <cellStyle name="Currency 186" xfId="226"/>
    <cellStyle name="Currency 187" xfId="295"/>
    <cellStyle name="Currency 188" xfId="296"/>
    <cellStyle name="Currency 189" xfId="558"/>
    <cellStyle name="Currency 19" xfId="210"/>
    <cellStyle name="Currency 190" xfId="556"/>
    <cellStyle name="Currency 191" xfId="574"/>
    <cellStyle name="Currency 192" xfId="578"/>
    <cellStyle name="Currency 193" xfId="582"/>
    <cellStyle name="Currency 194" xfId="573"/>
    <cellStyle name="Currency 195" xfId="583"/>
    <cellStyle name="Currency 196" xfId="584"/>
    <cellStyle name="Currency 197" xfId="585"/>
    <cellStyle name="Currency 198" xfId="565"/>
    <cellStyle name="Currency 199" xfId="570"/>
    <cellStyle name="Currency 2" xfId="61"/>
    <cellStyle name="Currency 20" xfId="207"/>
    <cellStyle name="Currency 200" xfId="569"/>
    <cellStyle name="Currency 201" xfId="571"/>
    <cellStyle name="Currency 202" xfId="590"/>
    <cellStyle name="Currency 203" xfId="589"/>
    <cellStyle name="Currency 204" xfId="596"/>
    <cellStyle name="Currency 205" xfId="599"/>
    <cellStyle name="Currency 206" xfId="603"/>
    <cellStyle name="Currency 207" xfId="600"/>
    <cellStyle name="Currency 208" xfId="604"/>
    <cellStyle name="Currency 209" xfId="608"/>
    <cellStyle name="Currency 21" xfId="222"/>
    <cellStyle name="Currency 210" xfId="607"/>
    <cellStyle name="Currency 211" xfId="594"/>
    <cellStyle name="Currency 212" xfId="611"/>
    <cellStyle name="Currency 213" xfId="618"/>
    <cellStyle name="Currency 214" xfId="614"/>
    <cellStyle name="Currency 215" xfId="610"/>
    <cellStyle name="Currency 216" xfId="616"/>
    <cellStyle name="Currency 217" xfId="620"/>
    <cellStyle name="Currency 218" xfId="622"/>
    <cellStyle name="Currency 219" xfId="625"/>
    <cellStyle name="Currency 22" xfId="217"/>
    <cellStyle name="Currency 220" xfId="626"/>
    <cellStyle name="Currency 221" xfId="633"/>
    <cellStyle name="Currency 222" xfId="637"/>
    <cellStyle name="Currency 223" xfId="643"/>
    <cellStyle name="Currency 224" xfId="644"/>
    <cellStyle name="Currency 225" xfId="639"/>
    <cellStyle name="Currency 226" xfId="635"/>
    <cellStyle name="Currency 227" xfId="646"/>
    <cellStyle name="Currency 228" xfId="640"/>
    <cellStyle name="Currency 229" xfId="649"/>
    <cellStyle name="Currency 23" xfId="224"/>
    <cellStyle name="Currency 230" xfId="653"/>
    <cellStyle name="Currency 231" xfId="671"/>
    <cellStyle name="Currency 232" xfId="656"/>
    <cellStyle name="Currency 233" xfId="657"/>
    <cellStyle name="Currency 234" xfId="663"/>
    <cellStyle name="Currency 235" xfId="672"/>
    <cellStyle name="Currency 236" xfId="652"/>
    <cellStyle name="Currency 237" xfId="667"/>
    <cellStyle name="Currency 238" xfId="659"/>
    <cellStyle name="Currency 239" xfId="651"/>
    <cellStyle name="Currency 24" xfId="225"/>
    <cellStyle name="Currency 240" xfId="673"/>
    <cellStyle name="Currency 241" xfId="655"/>
    <cellStyle name="Currency 242" xfId="675"/>
    <cellStyle name="Currency 243" xfId="678"/>
    <cellStyle name="Currency 244" xfId="679"/>
    <cellStyle name="Currency 245" xfId="683"/>
    <cellStyle name="Currency 246" xfId="688"/>
    <cellStyle name="Currency 247" xfId="686"/>
    <cellStyle name="Currency 248" xfId="682"/>
    <cellStyle name="Currency 249" xfId="631"/>
    <cellStyle name="Currency 25" xfId="233"/>
    <cellStyle name="Currency 250" xfId="689"/>
    <cellStyle name="Currency 251" xfId="693"/>
    <cellStyle name="Currency 252" xfId="691"/>
    <cellStyle name="Currency 253" xfId="699"/>
    <cellStyle name="Currency 254" xfId="701"/>
    <cellStyle name="Currency 255" xfId="705"/>
    <cellStyle name="Currency 256" xfId="702"/>
    <cellStyle name="Currency 257" xfId="707"/>
    <cellStyle name="Currency 258" xfId="709"/>
    <cellStyle name="Currency 259" xfId="712"/>
    <cellStyle name="Currency 26" xfId="234"/>
    <cellStyle name="Currency 260" xfId="717"/>
    <cellStyle name="Currency 261" xfId="715"/>
    <cellStyle name="Currency 262" xfId="718"/>
    <cellStyle name="Currency 263" xfId="723"/>
    <cellStyle name="Currency 264" xfId="720"/>
    <cellStyle name="Currency 265" xfId="724"/>
    <cellStyle name="Currency 266" xfId="736"/>
    <cellStyle name="Currency 267" xfId="738"/>
    <cellStyle name="Currency 268" xfId="739"/>
    <cellStyle name="Currency 269" xfId="742"/>
    <cellStyle name="Currency 27" xfId="240"/>
    <cellStyle name="Currency 270" xfId="744"/>
    <cellStyle name="Currency 271" xfId="746"/>
    <cellStyle name="Currency 272" xfId="749"/>
    <cellStyle name="Currency 273" xfId="755"/>
    <cellStyle name="Currency 274" xfId="759"/>
    <cellStyle name="Currency 275" xfId="764"/>
    <cellStyle name="Currency 276" xfId="770"/>
    <cellStyle name="Currency 277" xfId="772"/>
    <cellStyle name="Currency 278" xfId="758"/>
    <cellStyle name="Currency 279" xfId="747"/>
    <cellStyle name="Currency 28" xfId="241"/>
    <cellStyle name="Currency 280" xfId="748"/>
    <cellStyle name="Currency 281" xfId="757"/>
    <cellStyle name="Currency 282" xfId="767"/>
    <cellStyle name="Currency 283" xfId="769"/>
    <cellStyle name="Currency 284" xfId="766"/>
    <cellStyle name="Currency 285" xfId="768"/>
    <cellStyle name="Currency 286" xfId="776"/>
    <cellStyle name="Currency 287" xfId="780"/>
    <cellStyle name="Currency 288" xfId="778"/>
    <cellStyle name="Currency 289" xfId="781"/>
    <cellStyle name="Currency 29" xfId="242"/>
    <cellStyle name="Currency 290" xfId="784"/>
    <cellStyle name="Currency 291" xfId="785"/>
    <cellStyle name="Currency 292" xfId="790"/>
    <cellStyle name="Currency 293" xfId="788"/>
    <cellStyle name="Currency 294" xfId="791"/>
    <cellStyle name="Currency 295" xfId="797"/>
    <cellStyle name="Currency 296" xfId="795"/>
    <cellStyle name="Currency 297" xfId="798"/>
    <cellStyle name="Currency 298" xfId="799"/>
    <cellStyle name="Currency 299" xfId="734"/>
    <cellStyle name="Currency 3" xfId="85"/>
    <cellStyle name="Currency 30" xfId="243"/>
    <cellStyle name="Currency 300" xfId="733"/>
    <cellStyle name="Currency 301" xfId="51811"/>
    <cellStyle name="Currency 302" xfId="51851"/>
    <cellStyle name="Currency 303" xfId="51849"/>
    <cellStyle name="Currency 304" xfId="51847"/>
    <cellStyle name="Currency 305" xfId="51848"/>
    <cellStyle name="Currency 31" xfId="244"/>
    <cellStyle name="Currency 32" xfId="236"/>
    <cellStyle name="Currency 33" xfId="250"/>
    <cellStyle name="Currency 34" xfId="245"/>
    <cellStyle name="Currency 35" xfId="261"/>
    <cellStyle name="Currency 36" xfId="262"/>
    <cellStyle name="Currency 37" xfId="263"/>
    <cellStyle name="Currency 38" xfId="264"/>
    <cellStyle name="Currency 39" xfId="251"/>
    <cellStyle name="Currency 4" xfId="58"/>
    <cellStyle name="Currency 40" xfId="254"/>
    <cellStyle name="Currency 41" xfId="255"/>
    <cellStyle name="Currency 42" xfId="258"/>
    <cellStyle name="Currency 43" xfId="266"/>
    <cellStyle name="Currency 44" xfId="269"/>
    <cellStyle name="Currency 45" xfId="267"/>
    <cellStyle name="Currency 46" xfId="275"/>
    <cellStyle name="Currency 47" xfId="271"/>
    <cellStyle name="Currency 48" xfId="277"/>
    <cellStyle name="Currency 49" xfId="278"/>
    <cellStyle name="Currency 5" xfId="51"/>
    <cellStyle name="Currency 50" xfId="283"/>
    <cellStyle name="Currency 51" xfId="282"/>
    <cellStyle name="Currency 52" xfId="280"/>
    <cellStyle name="Currency 53" xfId="285"/>
    <cellStyle name="Currency 54" xfId="288"/>
    <cellStyle name="Currency 55" xfId="291"/>
    <cellStyle name="Currency 56" xfId="289"/>
    <cellStyle name="Currency 57" xfId="290"/>
    <cellStyle name="Currency 58" xfId="300"/>
    <cellStyle name="Currency 59" xfId="299"/>
    <cellStyle name="Currency 6" xfId="47"/>
    <cellStyle name="Currency 60" xfId="302"/>
    <cellStyle name="Currency 61" xfId="306"/>
    <cellStyle name="Currency 62" xfId="304"/>
    <cellStyle name="Currency 63" xfId="310"/>
    <cellStyle name="Currency 64" xfId="309"/>
    <cellStyle name="Currency 65" xfId="313"/>
    <cellStyle name="Currency 66" xfId="316"/>
    <cellStyle name="Currency 67" xfId="315"/>
    <cellStyle name="Currency 68" xfId="319"/>
    <cellStyle name="Currency 69" xfId="320"/>
    <cellStyle name="Currency 7" xfId="88"/>
    <cellStyle name="Currency 70" xfId="327"/>
    <cellStyle name="Currency 71" xfId="326"/>
    <cellStyle name="Currency 72" xfId="332"/>
    <cellStyle name="Currency 73" xfId="334"/>
    <cellStyle name="Currency 74" xfId="324"/>
    <cellStyle name="Currency 75" xfId="329"/>
    <cellStyle name="Currency 76" xfId="322"/>
    <cellStyle name="Currency 77" xfId="333"/>
    <cellStyle name="Currency 78" xfId="346"/>
    <cellStyle name="Currency 79" xfId="344"/>
    <cellStyle name="Currency 8" xfId="123"/>
    <cellStyle name="Currency 80" xfId="353"/>
    <cellStyle name="Currency 81" xfId="339"/>
    <cellStyle name="Currency 82" xfId="345"/>
    <cellStyle name="Currency 83" xfId="357"/>
    <cellStyle name="Currency 84" xfId="375"/>
    <cellStyle name="Currency 85" xfId="338"/>
    <cellStyle name="Currency 86" xfId="366"/>
    <cellStyle name="Currency 87" xfId="351"/>
    <cellStyle name="Currency 88" xfId="370"/>
    <cellStyle name="Currency 89" xfId="368"/>
    <cellStyle name="Currency 9" xfId="96"/>
    <cellStyle name="Currency 9 2" xfId="175"/>
    <cellStyle name="Currency 9 2 2" xfId="461"/>
    <cellStyle name="Currency 9 2 3" xfId="560"/>
    <cellStyle name="Currency 9 2 3 2" xfId="586"/>
    <cellStyle name="Currency 90" xfId="369"/>
    <cellStyle name="Currency 91" xfId="376"/>
    <cellStyle name="Currency 92" xfId="354"/>
    <cellStyle name="Currency 93" xfId="348"/>
    <cellStyle name="Currency 94" xfId="356"/>
    <cellStyle name="Currency 95" xfId="367"/>
    <cellStyle name="Currency 96" xfId="361"/>
    <cellStyle name="Currency 97" xfId="355"/>
    <cellStyle name="Currency 98" xfId="383"/>
    <cellStyle name="Currency 99" xfId="377"/>
    <cellStyle name="DateStyle" xfId="35"/>
    <cellStyle name="DateStyle 2" xfId="76"/>
    <cellStyle name="DateStyle 3" xfId="138"/>
    <cellStyle name="DateStyle 4" xfId="111"/>
    <cellStyle name="DateStyle 4 2" xfId="190"/>
    <cellStyle name="DateStyle 5" xfId="51826"/>
    <cellStyle name="DateTimeStyle" xfId="36"/>
    <cellStyle name="DateTimeStyle 2" xfId="77"/>
    <cellStyle name="DateTimeStyle 3" xfId="139"/>
    <cellStyle name="DateTimeStyle 4" xfId="112"/>
    <cellStyle name="DateTimeStyle 4 2" xfId="191"/>
    <cellStyle name="DateTimeStyle 5" xfId="51827"/>
    <cellStyle name="Decimal" xfId="38"/>
    <cellStyle name="Decimal 2" xfId="79"/>
    <cellStyle name="Decimal 3" xfId="141"/>
    <cellStyle name="Decimal 4" xfId="114"/>
    <cellStyle name="Decimal 4 2" xfId="193"/>
    <cellStyle name="Decimal 5" xfId="51829"/>
    <cellStyle name="DecimalWithBorder" xfId="42"/>
    <cellStyle name="DecimalWithBorder 2" xfId="83"/>
    <cellStyle name="DecimalWithBorder 2 2" xfId="51869"/>
    <cellStyle name="DecimalWithBorder 3" xfId="145"/>
    <cellStyle name="DecimalWithBorder 3 2" xfId="51882"/>
    <cellStyle name="DecimalWithBorder 4" xfId="118"/>
    <cellStyle name="DecimalWithBorder 4 2" xfId="197"/>
    <cellStyle name="DecimalWithBorder 4 2 2" xfId="51889"/>
    <cellStyle name="DecimalWithBorder 4 3" xfId="51875"/>
    <cellStyle name="DecimalWithBorder 5" xfId="51833"/>
    <cellStyle name="DecimalWithBorder 6" xfId="51862"/>
    <cellStyle name="Encabezado 4 2" xfId="8151"/>
    <cellStyle name="Énfasis 1" xfId="8152"/>
    <cellStyle name="Énfasis 2" xfId="8153"/>
    <cellStyle name="Énfasis 3" xfId="8154"/>
    <cellStyle name="Énfasis1 - 20%" xfId="8155"/>
    <cellStyle name="Énfasis1 - 40%" xfId="8156"/>
    <cellStyle name="Énfasis1 - 60%" xfId="8157"/>
    <cellStyle name="Énfasis1 2" xfId="8158"/>
    <cellStyle name="Énfasis2 - 20%" xfId="8159"/>
    <cellStyle name="Énfasis2 - 40%" xfId="8160"/>
    <cellStyle name="Énfasis2 - 60%" xfId="8161"/>
    <cellStyle name="Énfasis2 2" xfId="8162"/>
    <cellStyle name="Énfasis3 - 20%" xfId="8163"/>
    <cellStyle name="Énfasis3 - 40%" xfId="8164"/>
    <cellStyle name="Énfasis3 - 60%" xfId="8165"/>
    <cellStyle name="Énfasis3 2" xfId="8166"/>
    <cellStyle name="Énfasis4 - 20%" xfId="8167"/>
    <cellStyle name="Énfasis4 - 40%" xfId="8168"/>
    <cellStyle name="Énfasis4 - 60%" xfId="8169"/>
    <cellStyle name="Énfasis4 2" xfId="8170"/>
    <cellStyle name="Énfasis5 - 20%" xfId="8171"/>
    <cellStyle name="Énfasis5 - 40%" xfId="8172"/>
    <cellStyle name="Énfasis5 - 60%" xfId="8173"/>
    <cellStyle name="Énfasis5 2" xfId="8174"/>
    <cellStyle name="Énfasis6 - 20%" xfId="8175"/>
    <cellStyle name="Énfasis6 - 40%" xfId="8176"/>
    <cellStyle name="Énfasis6 - 60%" xfId="8177"/>
    <cellStyle name="Énfasis6 2" xfId="8178"/>
    <cellStyle name="ENTERO" xfId="8179"/>
    <cellStyle name="ENTERO 10" xfId="8180"/>
    <cellStyle name="ENTERO 10 2" xfId="8181"/>
    <cellStyle name="ENTERO 10 3" xfId="8182"/>
    <cellStyle name="ENTERO 10 4" xfId="8183"/>
    <cellStyle name="ENTERO 10 5" xfId="8184"/>
    <cellStyle name="ENTERO 10 6" xfId="8185"/>
    <cellStyle name="ENTERO 10 7" xfId="8186"/>
    <cellStyle name="ENTERO 11" xfId="8187"/>
    <cellStyle name="ENTERO 12" xfId="8188"/>
    <cellStyle name="ENTERO 13" xfId="8189"/>
    <cellStyle name="ENTERO 14" xfId="8190"/>
    <cellStyle name="ENTERO 2" xfId="8191"/>
    <cellStyle name="ENTERO 2 10" xfId="8192"/>
    <cellStyle name="ENTERO 2 2" xfId="8193"/>
    <cellStyle name="ENTERO 2 2 2" xfId="8194"/>
    <cellStyle name="ENTERO 2 2 2 2" xfId="8195"/>
    <cellStyle name="ENTERO 2 2 2 3" xfId="8196"/>
    <cellStyle name="ENTERO 2 2 2 4" xfId="8197"/>
    <cellStyle name="ENTERO 2 2 2 5" xfId="8198"/>
    <cellStyle name="ENTERO 2 2 2 6" xfId="8199"/>
    <cellStyle name="ENTERO 2 2 3" xfId="8200"/>
    <cellStyle name="ENTERO 2 2 4" xfId="8201"/>
    <cellStyle name="ENTERO 2 2 5" xfId="8202"/>
    <cellStyle name="ENTERO 2 2 6" xfId="8203"/>
    <cellStyle name="ENTERO 2 3" xfId="8204"/>
    <cellStyle name="ENTERO 2 3 2" xfId="8205"/>
    <cellStyle name="ENTERO 2 3 3" xfId="8206"/>
    <cellStyle name="ENTERO 2 3 4" xfId="8207"/>
    <cellStyle name="ENTERO 2 3 5" xfId="8208"/>
    <cellStyle name="ENTERO 2 3 6" xfId="8209"/>
    <cellStyle name="ENTERO 2 4" xfId="8210"/>
    <cellStyle name="ENTERO 2 4 2" xfId="8211"/>
    <cellStyle name="ENTERO 2 4 3" xfId="8212"/>
    <cellStyle name="ENTERO 2 4 4" xfId="8213"/>
    <cellStyle name="ENTERO 2 4 5" xfId="8214"/>
    <cellStyle name="ENTERO 2 4 6" xfId="8215"/>
    <cellStyle name="ENTERO 2 5" xfId="8216"/>
    <cellStyle name="ENTERO 2 5 2" xfId="8217"/>
    <cellStyle name="ENTERO 2 5 3" xfId="8218"/>
    <cellStyle name="ENTERO 2 5 4" xfId="8219"/>
    <cellStyle name="ENTERO 2 5 5" xfId="8220"/>
    <cellStyle name="ENTERO 2 5 6" xfId="8221"/>
    <cellStyle name="ENTERO 2 6" xfId="8222"/>
    <cellStyle name="ENTERO 2 6 2" xfId="8223"/>
    <cellStyle name="ENTERO 2 6 3" xfId="8224"/>
    <cellStyle name="ENTERO 2 6 4" xfId="8225"/>
    <cellStyle name="ENTERO 2 6 5" xfId="8226"/>
    <cellStyle name="ENTERO 2 6 6" xfId="8227"/>
    <cellStyle name="ENTERO 2 7" xfId="8228"/>
    <cellStyle name="ENTERO 2 8" xfId="8229"/>
    <cellStyle name="ENTERO 2 9" xfId="8230"/>
    <cellStyle name="ENTERO 3" xfId="8231"/>
    <cellStyle name="ENTERO 3 2" xfId="8232"/>
    <cellStyle name="ENTERO 3 2 2" xfId="8233"/>
    <cellStyle name="ENTERO 3 2 3" xfId="8234"/>
    <cellStyle name="ENTERO 3 2 4" xfId="8235"/>
    <cellStyle name="ENTERO 3 2 5" xfId="8236"/>
    <cellStyle name="ENTERO 3 2 6" xfId="8237"/>
    <cellStyle name="ENTERO 3 3" xfId="8238"/>
    <cellStyle name="ENTERO 4" xfId="8239"/>
    <cellStyle name="ENTERO 4 2" xfId="8240"/>
    <cellStyle name="ENTERO 4 2 2" xfId="8241"/>
    <cellStyle name="ENTERO 4 2 3" xfId="8242"/>
    <cellStyle name="ENTERO 4 2 4" xfId="8243"/>
    <cellStyle name="ENTERO 4 2 5" xfId="8244"/>
    <cellStyle name="ENTERO 4 2 6" xfId="8245"/>
    <cellStyle name="ENTERO 4 3" xfId="8246"/>
    <cellStyle name="ENTERO 4 3 2" xfId="8247"/>
    <cellStyle name="ENTERO 4 3 3" xfId="8248"/>
    <cellStyle name="ENTERO 4 3 4" xfId="8249"/>
    <cellStyle name="ENTERO 4 3 5" xfId="8250"/>
    <cellStyle name="ENTERO 4 3 6" xfId="8251"/>
    <cellStyle name="ENTERO 4 4" xfId="8252"/>
    <cellStyle name="ENTERO 4 4 2" xfId="8253"/>
    <cellStyle name="ENTERO 4 4 3" xfId="8254"/>
    <cellStyle name="ENTERO 4 4 4" xfId="8255"/>
    <cellStyle name="ENTERO 4 4 5" xfId="8256"/>
    <cellStyle name="ENTERO 4 4 6" xfId="8257"/>
    <cellStyle name="ENTERO 4 5" xfId="8258"/>
    <cellStyle name="ENTERO 4 5 2" xfId="8259"/>
    <cellStyle name="ENTERO 4 5 3" xfId="8260"/>
    <cellStyle name="ENTERO 4 5 4" xfId="8261"/>
    <cellStyle name="ENTERO 4 5 5" xfId="8262"/>
    <cellStyle name="ENTERO 4 5 6" xfId="8263"/>
    <cellStyle name="ENTERO 4 6" xfId="8264"/>
    <cellStyle name="ENTERO 4 7" xfId="8265"/>
    <cellStyle name="ENTERO 4 8" xfId="8266"/>
    <cellStyle name="ENTERO 4 9" xfId="8267"/>
    <cellStyle name="ENTERO 5" xfId="8268"/>
    <cellStyle name="ENTERO 5 2" xfId="8269"/>
    <cellStyle name="ENTERO 5 3" xfId="8270"/>
    <cellStyle name="ENTERO 5 4" xfId="8271"/>
    <cellStyle name="ENTERO 5 5" xfId="8272"/>
    <cellStyle name="ENTERO 5 6" xfId="8273"/>
    <cellStyle name="ENTERO 6" xfId="8274"/>
    <cellStyle name="ENTERO 6 2" xfId="8275"/>
    <cellStyle name="ENTERO 6 3" xfId="8276"/>
    <cellStyle name="ENTERO 6 4" xfId="8277"/>
    <cellStyle name="ENTERO 6 5" xfId="8278"/>
    <cellStyle name="ENTERO 6 6" xfId="8279"/>
    <cellStyle name="ENTERO 7" xfId="8280"/>
    <cellStyle name="ENTERO 7 2" xfId="8281"/>
    <cellStyle name="ENTERO 7 3" xfId="8282"/>
    <cellStyle name="ENTERO 7 4" xfId="8283"/>
    <cellStyle name="ENTERO 7 5" xfId="8284"/>
    <cellStyle name="ENTERO 7 6" xfId="8285"/>
    <cellStyle name="ENTERO 8" xfId="8286"/>
    <cellStyle name="ENTERO 8 2" xfId="8287"/>
    <cellStyle name="ENTERO 8 3" xfId="8288"/>
    <cellStyle name="ENTERO 8 4" xfId="8289"/>
    <cellStyle name="ENTERO 8 5" xfId="8290"/>
    <cellStyle name="ENTERO 8 6" xfId="8291"/>
    <cellStyle name="ENTERO 9" xfId="8292"/>
    <cellStyle name="ENTERO 9 2" xfId="8293"/>
    <cellStyle name="ENTERO 9 3" xfId="8294"/>
    <cellStyle name="ENTERO 9 4" xfId="8295"/>
    <cellStyle name="ENTERO 9 5" xfId="8296"/>
    <cellStyle name="ENTERO 9 6" xfId="8297"/>
    <cellStyle name="Entrada 2" xfId="8298"/>
    <cellStyle name="Entrada 2 10" xfId="8299"/>
    <cellStyle name="Entrada 2 11" xfId="8300"/>
    <cellStyle name="Entrada 2 12" xfId="8301"/>
    <cellStyle name="Entrada 2 2" xfId="8302"/>
    <cellStyle name="Entrada 2 2 2" xfId="8303"/>
    <cellStyle name="Entrada 2 2 3" xfId="8304"/>
    <cellStyle name="Entrada 2 2 4" xfId="8305"/>
    <cellStyle name="Entrada 2 2 5" xfId="8306"/>
    <cellStyle name="Entrada 2 2 6" xfId="8307"/>
    <cellStyle name="Entrada 2 2 7" xfId="8308"/>
    <cellStyle name="Entrada 2 3" xfId="8309"/>
    <cellStyle name="Entrada 2 3 2" xfId="8310"/>
    <cellStyle name="Entrada 2 3 3" xfId="8311"/>
    <cellStyle name="Entrada 2 3 4" xfId="8312"/>
    <cellStyle name="Entrada 2 3 5" xfId="8313"/>
    <cellStyle name="Entrada 2 3 6" xfId="8314"/>
    <cellStyle name="Entrada 2 3 7" xfId="8315"/>
    <cellStyle name="Entrada 2 4" xfId="8316"/>
    <cellStyle name="Entrada 2 4 2" xfId="8317"/>
    <cellStyle name="Entrada 2 4 3" xfId="8318"/>
    <cellStyle name="Entrada 2 4 4" xfId="8319"/>
    <cellStyle name="Entrada 2 4 5" xfId="8320"/>
    <cellStyle name="Entrada 2 4 6" xfId="8321"/>
    <cellStyle name="Entrada 2 4 7" xfId="8322"/>
    <cellStyle name="Entrada 2 5" xfId="8323"/>
    <cellStyle name="Entrada 2 5 2" xfId="8324"/>
    <cellStyle name="Entrada 2 5 3" xfId="8325"/>
    <cellStyle name="Entrada 2 5 4" xfId="8326"/>
    <cellStyle name="Entrada 2 5 5" xfId="8327"/>
    <cellStyle name="Entrada 2 5 6" xfId="8328"/>
    <cellStyle name="Entrada 2 5 7" xfId="8329"/>
    <cellStyle name="Entrada 2 6" xfId="8330"/>
    <cellStyle name="Entrada 2 6 2" xfId="8331"/>
    <cellStyle name="Entrada 2 6 3" xfId="8332"/>
    <cellStyle name="Entrada 2 6 4" xfId="8333"/>
    <cellStyle name="Entrada 2 6 5" xfId="8334"/>
    <cellStyle name="Entrada 2 6 6" xfId="8335"/>
    <cellStyle name="Entrada 2 6 7" xfId="8336"/>
    <cellStyle name="Entrada 2 7" xfId="8337"/>
    <cellStyle name="Entrada 2 7 2" xfId="8338"/>
    <cellStyle name="Entrada 2 7 3" xfId="8339"/>
    <cellStyle name="Entrada 2 7 4" xfId="8340"/>
    <cellStyle name="Entrada 2 7 5" xfId="8341"/>
    <cellStyle name="Entrada 2 7 6" xfId="8342"/>
    <cellStyle name="Entrada 2 8" xfId="8343"/>
    <cellStyle name="Entrada 2 9" xfId="8344"/>
    <cellStyle name="Estilo 1" xfId="8345"/>
    <cellStyle name="Euro" xfId="8346"/>
    <cellStyle name="Euro 2" xfId="8347"/>
    <cellStyle name="Euro 3" xfId="8348"/>
    <cellStyle name="Euro_PRESUPUESTO ALCANTARILLADO PIJIÑO 06 jul 2010" xfId="8349"/>
    <cellStyle name="EuroCurrency" xfId="34"/>
    <cellStyle name="EuroCurrency 2" xfId="75"/>
    <cellStyle name="EuroCurrency 3" xfId="137"/>
    <cellStyle name="EuroCurrency 4" xfId="110"/>
    <cellStyle name="EuroCurrency 4 2" xfId="189"/>
    <cellStyle name="EuroCurrency 5" xfId="51825"/>
    <cellStyle name="EuroCurrencyWithBorder" xfId="40"/>
    <cellStyle name="EuroCurrencyWithBorder 2" xfId="81"/>
    <cellStyle name="EuroCurrencyWithBorder 2 2" xfId="51867"/>
    <cellStyle name="EuroCurrencyWithBorder 3" xfId="143"/>
    <cellStyle name="EuroCurrencyWithBorder 3 2" xfId="51880"/>
    <cellStyle name="EuroCurrencyWithBorder 4" xfId="116"/>
    <cellStyle name="EuroCurrencyWithBorder 4 2" xfId="195"/>
    <cellStyle name="EuroCurrencyWithBorder 4 2 2" xfId="51887"/>
    <cellStyle name="EuroCurrencyWithBorder 4 3" xfId="51873"/>
    <cellStyle name="EuroCurrencyWithBorder 5" xfId="51831"/>
    <cellStyle name="EuroCurrencyWithBorder 6" xfId="51860"/>
    <cellStyle name="Explanatory Text" xfId="8350"/>
    <cellStyle name="F2" xfId="8351"/>
    <cellStyle name="F3" xfId="8352"/>
    <cellStyle name="F4" xfId="8353"/>
    <cellStyle name="F5" xfId="8354"/>
    <cellStyle name="F6" xfId="8355"/>
    <cellStyle name="F7" xfId="8356"/>
    <cellStyle name="F8" xfId="8357"/>
    <cellStyle name="FECHA" xfId="8358"/>
    <cellStyle name="FECHA 10" xfId="8359"/>
    <cellStyle name="FECHA 10 2" xfId="8360"/>
    <cellStyle name="FECHA 10 3" xfId="8361"/>
    <cellStyle name="FECHA 10 4" xfId="8362"/>
    <cellStyle name="FECHA 10 5" xfId="8363"/>
    <cellStyle name="FECHA 10 6" xfId="8364"/>
    <cellStyle name="FECHA 10 7" xfId="8365"/>
    <cellStyle name="FECHA 11" xfId="8366"/>
    <cellStyle name="FECHA 12" xfId="8367"/>
    <cellStyle name="FECHA 13" xfId="8368"/>
    <cellStyle name="FECHA 14" xfId="8369"/>
    <cellStyle name="FECHA 2" xfId="8370"/>
    <cellStyle name="FECHA 2 10" xfId="8371"/>
    <cellStyle name="FECHA 2 2" xfId="8372"/>
    <cellStyle name="FECHA 2 2 2" xfId="8373"/>
    <cellStyle name="FECHA 2 2 2 2" xfId="8374"/>
    <cellStyle name="FECHA 2 2 2 3" xfId="8375"/>
    <cellStyle name="FECHA 2 2 2 4" xfId="8376"/>
    <cellStyle name="FECHA 2 2 2 5" xfId="8377"/>
    <cellStyle name="FECHA 2 2 2 6" xfId="8378"/>
    <cellStyle name="FECHA 2 2 3" xfId="8379"/>
    <cellStyle name="FECHA 2 2 4" xfId="8380"/>
    <cellStyle name="FECHA 2 2 5" xfId="8381"/>
    <cellStyle name="FECHA 2 2 6" xfId="8382"/>
    <cellStyle name="FECHA 2 3" xfId="8383"/>
    <cellStyle name="FECHA 2 3 2" xfId="8384"/>
    <cellStyle name="FECHA 2 3 3" xfId="8385"/>
    <cellStyle name="FECHA 2 3 4" xfId="8386"/>
    <cellStyle name="FECHA 2 3 5" xfId="8387"/>
    <cellStyle name="FECHA 2 3 6" xfId="8388"/>
    <cellStyle name="FECHA 2 4" xfId="8389"/>
    <cellStyle name="FECHA 2 4 2" xfId="8390"/>
    <cellStyle name="FECHA 2 4 3" xfId="8391"/>
    <cellStyle name="FECHA 2 4 4" xfId="8392"/>
    <cellStyle name="FECHA 2 4 5" xfId="8393"/>
    <cellStyle name="FECHA 2 4 6" xfId="8394"/>
    <cellStyle name="FECHA 2 5" xfId="8395"/>
    <cellStyle name="FECHA 2 5 2" xfId="8396"/>
    <cellStyle name="FECHA 2 5 3" xfId="8397"/>
    <cellStyle name="FECHA 2 5 4" xfId="8398"/>
    <cellStyle name="FECHA 2 5 5" xfId="8399"/>
    <cellStyle name="FECHA 2 5 6" xfId="8400"/>
    <cellStyle name="FECHA 2 6" xfId="8401"/>
    <cellStyle name="FECHA 2 6 2" xfId="8402"/>
    <cellStyle name="FECHA 2 6 3" xfId="8403"/>
    <cellStyle name="FECHA 2 6 4" xfId="8404"/>
    <cellStyle name="FECHA 2 6 5" xfId="8405"/>
    <cellStyle name="FECHA 2 6 6" xfId="8406"/>
    <cellStyle name="FECHA 2 7" xfId="8407"/>
    <cellStyle name="FECHA 2 8" xfId="8408"/>
    <cellStyle name="FECHA 2 9" xfId="8409"/>
    <cellStyle name="FECHA 3" xfId="8410"/>
    <cellStyle name="FECHA 3 2" xfId="8411"/>
    <cellStyle name="FECHA 3 2 2" xfId="8412"/>
    <cellStyle name="FECHA 3 2 3" xfId="8413"/>
    <cellStyle name="FECHA 3 2 4" xfId="8414"/>
    <cellStyle name="FECHA 3 2 5" xfId="8415"/>
    <cellStyle name="FECHA 3 2 6" xfId="8416"/>
    <cellStyle name="FECHA 3 3" xfId="8417"/>
    <cellStyle name="FECHA 4" xfId="8418"/>
    <cellStyle name="FECHA 4 2" xfId="8419"/>
    <cellStyle name="FECHA 4 2 2" xfId="8420"/>
    <cellStyle name="FECHA 4 2 3" xfId="8421"/>
    <cellStyle name="FECHA 4 2 4" xfId="8422"/>
    <cellStyle name="FECHA 4 2 5" xfId="8423"/>
    <cellStyle name="FECHA 4 2 6" xfId="8424"/>
    <cellStyle name="FECHA 4 3" xfId="8425"/>
    <cellStyle name="FECHA 4 3 2" xfId="8426"/>
    <cellStyle name="FECHA 4 3 3" xfId="8427"/>
    <cellStyle name="FECHA 4 3 4" xfId="8428"/>
    <cellStyle name="FECHA 4 3 5" xfId="8429"/>
    <cellStyle name="FECHA 4 3 6" xfId="8430"/>
    <cellStyle name="FECHA 4 4" xfId="8431"/>
    <cellStyle name="FECHA 4 4 2" xfId="8432"/>
    <cellStyle name="FECHA 4 4 3" xfId="8433"/>
    <cellStyle name="FECHA 4 4 4" xfId="8434"/>
    <cellStyle name="FECHA 4 4 5" xfId="8435"/>
    <cellStyle name="FECHA 4 4 6" xfId="8436"/>
    <cellStyle name="FECHA 4 5" xfId="8437"/>
    <cellStyle name="FECHA 4 5 2" xfId="8438"/>
    <cellStyle name="FECHA 4 5 3" xfId="8439"/>
    <cellStyle name="FECHA 4 5 4" xfId="8440"/>
    <cellStyle name="FECHA 4 5 5" xfId="8441"/>
    <cellStyle name="FECHA 4 5 6" xfId="8442"/>
    <cellStyle name="FECHA 4 6" xfId="8443"/>
    <cellStyle name="FECHA 4 7" xfId="8444"/>
    <cellStyle name="FECHA 4 8" xfId="8445"/>
    <cellStyle name="FECHA 4 9" xfId="8446"/>
    <cellStyle name="FECHA 5" xfId="8447"/>
    <cellStyle name="FECHA 5 2" xfId="8448"/>
    <cellStyle name="FECHA 5 3" xfId="8449"/>
    <cellStyle name="FECHA 5 4" xfId="8450"/>
    <cellStyle name="FECHA 5 5" xfId="8451"/>
    <cellStyle name="FECHA 5 6" xfId="8452"/>
    <cellStyle name="FECHA 6" xfId="8453"/>
    <cellStyle name="FECHA 6 2" xfId="8454"/>
    <cellStyle name="FECHA 6 3" xfId="8455"/>
    <cellStyle name="FECHA 6 4" xfId="8456"/>
    <cellStyle name="FECHA 6 5" xfId="8457"/>
    <cellStyle name="FECHA 6 6" xfId="8458"/>
    <cellStyle name="FECHA 7" xfId="8459"/>
    <cellStyle name="FECHA 7 2" xfId="8460"/>
    <cellStyle name="FECHA 7 3" xfId="8461"/>
    <cellStyle name="FECHA 7 4" xfId="8462"/>
    <cellStyle name="FECHA 7 5" xfId="8463"/>
    <cellStyle name="FECHA 7 6" xfId="8464"/>
    <cellStyle name="FECHA 8" xfId="8465"/>
    <cellStyle name="FECHA 8 2" xfId="8466"/>
    <cellStyle name="FECHA 8 3" xfId="8467"/>
    <cellStyle name="FECHA 8 4" xfId="8468"/>
    <cellStyle name="FECHA 8 5" xfId="8469"/>
    <cellStyle name="FECHA 8 6" xfId="8470"/>
    <cellStyle name="FECHA 9" xfId="8471"/>
    <cellStyle name="FECHA 9 2" xfId="8472"/>
    <cellStyle name="FECHA 9 3" xfId="8473"/>
    <cellStyle name="FECHA 9 4" xfId="8474"/>
    <cellStyle name="FECHA 9 5" xfId="8475"/>
    <cellStyle name="FECHA 9 6" xfId="8476"/>
    <cellStyle name="Good" xfId="8477"/>
    <cellStyle name="HeaderStyle" xfId="25"/>
    <cellStyle name="HeaderStyle 2" xfId="66"/>
    <cellStyle name="HeaderStyle 3" xfId="128"/>
    <cellStyle name="HeaderStyle 4" xfId="101"/>
    <cellStyle name="HeaderStyle 4 2" xfId="180"/>
    <cellStyle name="HeaderStyle 5" xfId="51816"/>
    <cellStyle name="HeaderSubTop" xfId="29"/>
    <cellStyle name="HeaderSubTop 2" xfId="70"/>
    <cellStyle name="HeaderSubTop 3" xfId="132"/>
    <cellStyle name="HeaderSubTop 4" xfId="105"/>
    <cellStyle name="HeaderSubTop 4 2" xfId="184"/>
    <cellStyle name="HeaderSubTop 5" xfId="51820"/>
    <cellStyle name="HeaderSubTopNoBold" xfId="30"/>
    <cellStyle name="HeaderSubTopNoBold 2" xfId="71"/>
    <cellStyle name="HeaderSubTopNoBold 3" xfId="133"/>
    <cellStyle name="HeaderSubTopNoBold 4" xfId="106"/>
    <cellStyle name="HeaderSubTopNoBold 4 2" xfId="185"/>
    <cellStyle name="HeaderSubTopNoBold 5" xfId="51821"/>
    <cellStyle name="HeaderTopBuyer" xfId="26"/>
    <cellStyle name="HeaderTopBuyer 2" xfId="67"/>
    <cellStyle name="HeaderTopBuyer 3" xfId="129"/>
    <cellStyle name="HeaderTopBuyer 4" xfId="102"/>
    <cellStyle name="HeaderTopBuyer 4 2" xfId="181"/>
    <cellStyle name="HeaderTopBuyer 5" xfId="51817"/>
    <cellStyle name="HeaderTopStyle" xfId="27"/>
    <cellStyle name="HeaderTopStyle 2" xfId="68"/>
    <cellStyle name="HeaderTopStyle 3" xfId="130"/>
    <cellStyle name="HeaderTopStyle 4" xfId="103"/>
    <cellStyle name="HeaderTopStyle 4 2" xfId="182"/>
    <cellStyle name="HeaderTopStyle 5" xfId="51818"/>
    <cellStyle name="HeaderTopStyleAlignRight" xfId="28"/>
    <cellStyle name="HeaderTopStyleAlignRight 2" xfId="69"/>
    <cellStyle name="HeaderTopStyleAlignRight 3" xfId="131"/>
    <cellStyle name="HeaderTopStyleAlignRight 4" xfId="104"/>
    <cellStyle name="HeaderTopStyleAlignRight 4 2" xfId="183"/>
    <cellStyle name="HeaderTopStyleAlignRight 5" xfId="51819"/>
    <cellStyle name="Heading 1" xfId="8478"/>
    <cellStyle name="Heading 2" xfId="8479"/>
    <cellStyle name="Heading 3" xfId="8480"/>
    <cellStyle name="Heading 4" xfId="8481"/>
    <cellStyle name="Hipervínculo 2" xfId="8482"/>
    <cellStyle name="Hipervínculo 2 2" xfId="8483"/>
    <cellStyle name="Incorrecto 2" xfId="8484"/>
    <cellStyle name="Input" xfId="8485"/>
    <cellStyle name="Input 10" xfId="8486"/>
    <cellStyle name="Input 10 10" xfId="8487"/>
    <cellStyle name="Input 10 11" xfId="8488"/>
    <cellStyle name="Input 10 12" xfId="8489"/>
    <cellStyle name="Input 10 2" xfId="8490"/>
    <cellStyle name="Input 10 2 2" xfId="8491"/>
    <cellStyle name="Input 10 2 3" xfId="8492"/>
    <cellStyle name="Input 10 2 4" xfId="8493"/>
    <cellStyle name="Input 10 2 5" xfId="8494"/>
    <cellStyle name="Input 10 2 6" xfId="8495"/>
    <cellStyle name="Input 10 2 7" xfId="8496"/>
    <cellStyle name="Input 10 3" xfId="8497"/>
    <cellStyle name="Input 10 3 2" xfId="8498"/>
    <cellStyle name="Input 10 3 3" xfId="8499"/>
    <cellStyle name="Input 10 3 4" xfId="8500"/>
    <cellStyle name="Input 10 3 5" xfId="8501"/>
    <cellStyle name="Input 10 3 6" xfId="8502"/>
    <cellStyle name="Input 10 3 7" xfId="8503"/>
    <cellStyle name="Input 10 4" xfId="8504"/>
    <cellStyle name="Input 10 4 2" xfId="8505"/>
    <cellStyle name="Input 10 4 3" xfId="8506"/>
    <cellStyle name="Input 10 4 4" xfId="8507"/>
    <cellStyle name="Input 10 4 5" xfId="8508"/>
    <cellStyle name="Input 10 4 6" xfId="8509"/>
    <cellStyle name="Input 10 4 7" xfId="8510"/>
    <cellStyle name="Input 10 5" xfId="8511"/>
    <cellStyle name="Input 10 5 2" xfId="8512"/>
    <cellStyle name="Input 10 5 3" xfId="8513"/>
    <cellStyle name="Input 10 5 4" xfId="8514"/>
    <cellStyle name="Input 10 5 5" xfId="8515"/>
    <cellStyle name="Input 10 5 6" xfId="8516"/>
    <cellStyle name="Input 10 5 7" xfId="8517"/>
    <cellStyle name="Input 10 6" xfId="8518"/>
    <cellStyle name="Input 10 6 2" xfId="8519"/>
    <cellStyle name="Input 10 6 3" xfId="8520"/>
    <cellStyle name="Input 10 6 4" xfId="8521"/>
    <cellStyle name="Input 10 6 5" xfId="8522"/>
    <cellStyle name="Input 10 6 6" xfId="8523"/>
    <cellStyle name="Input 10 6 7" xfId="8524"/>
    <cellStyle name="Input 10 7" xfId="8525"/>
    <cellStyle name="Input 10 7 2" xfId="8526"/>
    <cellStyle name="Input 10 7 3" xfId="8527"/>
    <cellStyle name="Input 10 7 4" xfId="8528"/>
    <cellStyle name="Input 10 7 5" xfId="8529"/>
    <cellStyle name="Input 10 7 6" xfId="8530"/>
    <cellStyle name="Input 10 8" xfId="8531"/>
    <cellStyle name="Input 10 9" xfId="8532"/>
    <cellStyle name="Input 11" xfId="8533"/>
    <cellStyle name="Input 11 10" xfId="8534"/>
    <cellStyle name="Input 11 11" xfId="8535"/>
    <cellStyle name="Input 11 12" xfId="8536"/>
    <cellStyle name="Input 11 2" xfId="8537"/>
    <cellStyle name="Input 11 2 2" xfId="8538"/>
    <cellStyle name="Input 11 2 3" xfId="8539"/>
    <cellStyle name="Input 11 2 4" xfId="8540"/>
    <cellStyle name="Input 11 2 5" xfId="8541"/>
    <cellStyle name="Input 11 2 6" xfId="8542"/>
    <cellStyle name="Input 11 2 7" xfId="8543"/>
    <cellStyle name="Input 11 3" xfId="8544"/>
    <cellStyle name="Input 11 3 2" xfId="8545"/>
    <cellStyle name="Input 11 3 3" xfId="8546"/>
    <cellStyle name="Input 11 3 4" xfId="8547"/>
    <cellStyle name="Input 11 3 5" xfId="8548"/>
    <cellStyle name="Input 11 3 6" xfId="8549"/>
    <cellStyle name="Input 11 3 7" xfId="8550"/>
    <cellStyle name="Input 11 4" xfId="8551"/>
    <cellStyle name="Input 11 4 2" xfId="8552"/>
    <cellStyle name="Input 11 4 3" xfId="8553"/>
    <cellStyle name="Input 11 4 4" xfId="8554"/>
    <cellStyle name="Input 11 4 5" xfId="8555"/>
    <cellStyle name="Input 11 4 6" xfId="8556"/>
    <cellStyle name="Input 11 4 7" xfId="8557"/>
    <cellStyle name="Input 11 5" xfId="8558"/>
    <cellStyle name="Input 11 5 2" xfId="8559"/>
    <cellStyle name="Input 11 5 3" xfId="8560"/>
    <cellStyle name="Input 11 5 4" xfId="8561"/>
    <cellStyle name="Input 11 5 5" xfId="8562"/>
    <cellStyle name="Input 11 5 6" xfId="8563"/>
    <cellStyle name="Input 11 5 7" xfId="8564"/>
    <cellStyle name="Input 11 6" xfId="8565"/>
    <cellStyle name="Input 11 6 2" xfId="8566"/>
    <cellStyle name="Input 11 6 3" xfId="8567"/>
    <cellStyle name="Input 11 6 4" xfId="8568"/>
    <cellStyle name="Input 11 6 5" xfId="8569"/>
    <cellStyle name="Input 11 6 6" xfId="8570"/>
    <cellStyle name="Input 11 6 7" xfId="8571"/>
    <cellStyle name="Input 11 7" xfId="8572"/>
    <cellStyle name="Input 11 7 2" xfId="8573"/>
    <cellStyle name="Input 11 7 3" xfId="8574"/>
    <cellStyle name="Input 11 7 4" xfId="8575"/>
    <cellStyle name="Input 11 7 5" xfId="8576"/>
    <cellStyle name="Input 11 7 6" xfId="8577"/>
    <cellStyle name="Input 11 8" xfId="8578"/>
    <cellStyle name="Input 11 9" xfId="8579"/>
    <cellStyle name="Input 12" xfId="8580"/>
    <cellStyle name="Input 12 10" xfId="8581"/>
    <cellStyle name="Input 12 11" xfId="8582"/>
    <cellStyle name="Input 12 12" xfId="8583"/>
    <cellStyle name="Input 12 2" xfId="8584"/>
    <cellStyle name="Input 12 2 2" xfId="8585"/>
    <cellStyle name="Input 12 2 3" xfId="8586"/>
    <cellStyle name="Input 12 2 4" xfId="8587"/>
    <cellStyle name="Input 12 2 5" xfId="8588"/>
    <cellStyle name="Input 12 2 6" xfId="8589"/>
    <cellStyle name="Input 12 2 7" xfId="8590"/>
    <cellStyle name="Input 12 3" xfId="8591"/>
    <cellStyle name="Input 12 3 2" xfId="8592"/>
    <cellStyle name="Input 12 3 3" xfId="8593"/>
    <cellStyle name="Input 12 3 4" xfId="8594"/>
    <cellStyle name="Input 12 3 5" xfId="8595"/>
    <cellStyle name="Input 12 3 6" xfId="8596"/>
    <cellStyle name="Input 12 3 7" xfId="8597"/>
    <cellStyle name="Input 12 4" xfId="8598"/>
    <cellStyle name="Input 12 4 2" xfId="8599"/>
    <cellStyle name="Input 12 4 3" xfId="8600"/>
    <cellStyle name="Input 12 4 4" xfId="8601"/>
    <cellStyle name="Input 12 4 5" xfId="8602"/>
    <cellStyle name="Input 12 4 6" xfId="8603"/>
    <cellStyle name="Input 12 4 7" xfId="8604"/>
    <cellStyle name="Input 12 5" xfId="8605"/>
    <cellStyle name="Input 12 5 2" xfId="8606"/>
    <cellStyle name="Input 12 5 3" xfId="8607"/>
    <cellStyle name="Input 12 5 4" xfId="8608"/>
    <cellStyle name="Input 12 5 5" xfId="8609"/>
    <cellStyle name="Input 12 5 6" xfId="8610"/>
    <cellStyle name="Input 12 5 7" xfId="8611"/>
    <cellStyle name="Input 12 6" xfId="8612"/>
    <cellStyle name="Input 12 6 2" xfId="8613"/>
    <cellStyle name="Input 12 6 3" xfId="8614"/>
    <cellStyle name="Input 12 6 4" xfId="8615"/>
    <cellStyle name="Input 12 6 5" xfId="8616"/>
    <cellStyle name="Input 12 6 6" xfId="8617"/>
    <cellStyle name="Input 12 6 7" xfId="8618"/>
    <cellStyle name="Input 12 7" xfId="8619"/>
    <cellStyle name="Input 12 7 2" xfId="8620"/>
    <cellStyle name="Input 12 7 3" xfId="8621"/>
    <cellStyle name="Input 12 7 4" xfId="8622"/>
    <cellStyle name="Input 12 7 5" xfId="8623"/>
    <cellStyle name="Input 12 7 6" xfId="8624"/>
    <cellStyle name="Input 12 8" xfId="8625"/>
    <cellStyle name="Input 12 9" xfId="8626"/>
    <cellStyle name="Input 13" xfId="8627"/>
    <cellStyle name="Input 13 10" xfId="8628"/>
    <cellStyle name="Input 13 11" xfId="8629"/>
    <cellStyle name="Input 13 12" xfId="8630"/>
    <cellStyle name="Input 13 2" xfId="8631"/>
    <cellStyle name="Input 13 2 2" xfId="8632"/>
    <cellStyle name="Input 13 2 3" xfId="8633"/>
    <cellStyle name="Input 13 2 4" xfId="8634"/>
    <cellStyle name="Input 13 2 5" xfId="8635"/>
    <cellStyle name="Input 13 2 6" xfId="8636"/>
    <cellStyle name="Input 13 2 7" xfId="8637"/>
    <cellStyle name="Input 13 3" xfId="8638"/>
    <cellStyle name="Input 13 3 2" xfId="8639"/>
    <cellStyle name="Input 13 3 3" xfId="8640"/>
    <cellStyle name="Input 13 3 4" xfId="8641"/>
    <cellStyle name="Input 13 3 5" xfId="8642"/>
    <cellStyle name="Input 13 3 6" xfId="8643"/>
    <cellStyle name="Input 13 3 7" xfId="8644"/>
    <cellStyle name="Input 13 4" xfId="8645"/>
    <cellStyle name="Input 13 4 2" xfId="8646"/>
    <cellStyle name="Input 13 4 3" xfId="8647"/>
    <cellStyle name="Input 13 4 4" xfId="8648"/>
    <cellStyle name="Input 13 4 5" xfId="8649"/>
    <cellStyle name="Input 13 4 6" xfId="8650"/>
    <cellStyle name="Input 13 4 7" xfId="8651"/>
    <cellStyle name="Input 13 5" xfId="8652"/>
    <cellStyle name="Input 13 5 2" xfId="8653"/>
    <cellStyle name="Input 13 5 3" xfId="8654"/>
    <cellStyle name="Input 13 5 4" xfId="8655"/>
    <cellStyle name="Input 13 5 5" xfId="8656"/>
    <cellStyle name="Input 13 5 6" xfId="8657"/>
    <cellStyle name="Input 13 5 7" xfId="8658"/>
    <cellStyle name="Input 13 6" xfId="8659"/>
    <cellStyle name="Input 13 6 2" xfId="8660"/>
    <cellStyle name="Input 13 6 3" xfId="8661"/>
    <cellStyle name="Input 13 6 4" xfId="8662"/>
    <cellStyle name="Input 13 6 5" xfId="8663"/>
    <cellStyle name="Input 13 6 6" xfId="8664"/>
    <cellStyle name="Input 13 6 7" xfId="8665"/>
    <cellStyle name="Input 13 7" xfId="8666"/>
    <cellStyle name="Input 13 7 2" xfId="8667"/>
    <cellStyle name="Input 13 7 3" xfId="8668"/>
    <cellStyle name="Input 13 7 4" xfId="8669"/>
    <cellStyle name="Input 13 7 5" xfId="8670"/>
    <cellStyle name="Input 13 7 6" xfId="8671"/>
    <cellStyle name="Input 13 8" xfId="8672"/>
    <cellStyle name="Input 13 9" xfId="8673"/>
    <cellStyle name="Input 14" xfId="8674"/>
    <cellStyle name="Input 14 10" xfId="8675"/>
    <cellStyle name="Input 14 11" xfId="8676"/>
    <cellStyle name="Input 14 12" xfId="8677"/>
    <cellStyle name="Input 14 2" xfId="8678"/>
    <cellStyle name="Input 14 2 2" xfId="8679"/>
    <cellStyle name="Input 14 2 3" xfId="8680"/>
    <cellStyle name="Input 14 2 4" xfId="8681"/>
    <cellStyle name="Input 14 2 5" xfId="8682"/>
    <cellStyle name="Input 14 2 6" xfId="8683"/>
    <cellStyle name="Input 14 2 7" xfId="8684"/>
    <cellStyle name="Input 14 3" xfId="8685"/>
    <cellStyle name="Input 14 3 2" xfId="8686"/>
    <cellStyle name="Input 14 3 3" xfId="8687"/>
    <cellStyle name="Input 14 3 4" xfId="8688"/>
    <cellStyle name="Input 14 3 5" xfId="8689"/>
    <cellStyle name="Input 14 3 6" xfId="8690"/>
    <cellStyle name="Input 14 3 7" xfId="8691"/>
    <cellStyle name="Input 14 4" xfId="8692"/>
    <cellStyle name="Input 14 4 2" xfId="8693"/>
    <cellStyle name="Input 14 4 3" xfId="8694"/>
    <cellStyle name="Input 14 4 4" xfId="8695"/>
    <cellStyle name="Input 14 4 5" xfId="8696"/>
    <cellStyle name="Input 14 4 6" xfId="8697"/>
    <cellStyle name="Input 14 4 7" xfId="8698"/>
    <cellStyle name="Input 14 5" xfId="8699"/>
    <cellStyle name="Input 14 5 2" xfId="8700"/>
    <cellStyle name="Input 14 5 3" xfId="8701"/>
    <cellStyle name="Input 14 5 4" xfId="8702"/>
    <cellStyle name="Input 14 5 5" xfId="8703"/>
    <cellStyle name="Input 14 5 6" xfId="8704"/>
    <cellStyle name="Input 14 5 7" xfId="8705"/>
    <cellStyle name="Input 14 6" xfId="8706"/>
    <cellStyle name="Input 14 6 2" xfId="8707"/>
    <cellStyle name="Input 14 6 3" xfId="8708"/>
    <cellStyle name="Input 14 6 4" xfId="8709"/>
    <cellStyle name="Input 14 6 5" xfId="8710"/>
    <cellStyle name="Input 14 6 6" xfId="8711"/>
    <cellStyle name="Input 14 6 7" xfId="8712"/>
    <cellStyle name="Input 14 7" xfId="8713"/>
    <cellStyle name="Input 14 7 2" xfId="8714"/>
    <cellStyle name="Input 14 7 3" xfId="8715"/>
    <cellStyle name="Input 14 7 4" xfId="8716"/>
    <cellStyle name="Input 14 7 5" xfId="8717"/>
    <cellStyle name="Input 14 7 6" xfId="8718"/>
    <cellStyle name="Input 14 8" xfId="8719"/>
    <cellStyle name="Input 14 9" xfId="8720"/>
    <cellStyle name="Input 15" xfId="8721"/>
    <cellStyle name="Input 15 10" xfId="8722"/>
    <cellStyle name="Input 15 11" xfId="8723"/>
    <cellStyle name="Input 15 12" xfId="8724"/>
    <cellStyle name="Input 15 2" xfId="8725"/>
    <cellStyle name="Input 15 2 2" xfId="8726"/>
    <cellStyle name="Input 15 2 3" xfId="8727"/>
    <cellStyle name="Input 15 2 4" xfId="8728"/>
    <cellStyle name="Input 15 2 5" xfId="8729"/>
    <cellStyle name="Input 15 2 6" xfId="8730"/>
    <cellStyle name="Input 15 2 7" xfId="8731"/>
    <cellStyle name="Input 15 3" xfId="8732"/>
    <cellStyle name="Input 15 3 2" xfId="8733"/>
    <cellStyle name="Input 15 3 3" xfId="8734"/>
    <cellStyle name="Input 15 3 4" xfId="8735"/>
    <cellStyle name="Input 15 3 5" xfId="8736"/>
    <cellStyle name="Input 15 3 6" xfId="8737"/>
    <cellStyle name="Input 15 3 7" xfId="8738"/>
    <cellStyle name="Input 15 4" xfId="8739"/>
    <cellStyle name="Input 15 4 2" xfId="8740"/>
    <cellStyle name="Input 15 4 3" xfId="8741"/>
    <cellStyle name="Input 15 4 4" xfId="8742"/>
    <cellStyle name="Input 15 4 5" xfId="8743"/>
    <cellStyle name="Input 15 4 6" xfId="8744"/>
    <cellStyle name="Input 15 4 7" xfId="8745"/>
    <cellStyle name="Input 15 5" xfId="8746"/>
    <cellStyle name="Input 15 5 2" xfId="8747"/>
    <cellStyle name="Input 15 5 3" xfId="8748"/>
    <cellStyle name="Input 15 5 4" xfId="8749"/>
    <cellStyle name="Input 15 5 5" xfId="8750"/>
    <cellStyle name="Input 15 5 6" xfId="8751"/>
    <cellStyle name="Input 15 5 7" xfId="8752"/>
    <cellStyle name="Input 15 6" xfId="8753"/>
    <cellStyle name="Input 15 6 2" xfId="8754"/>
    <cellStyle name="Input 15 6 3" xfId="8755"/>
    <cellStyle name="Input 15 6 4" xfId="8756"/>
    <cellStyle name="Input 15 6 5" xfId="8757"/>
    <cellStyle name="Input 15 6 6" xfId="8758"/>
    <cellStyle name="Input 15 6 7" xfId="8759"/>
    <cellStyle name="Input 15 7" xfId="8760"/>
    <cellStyle name="Input 15 7 2" xfId="8761"/>
    <cellStyle name="Input 15 7 3" xfId="8762"/>
    <cellStyle name="Input 15 7 4" xfId="8763"/>
    <cellStyle name="Input 15 7 5" xfId="8764"/>
    <cellStyle name="Input 15 7 6" xfId="8765"/>
    <cellStyle name="Input 15 8" xfId="8766"/>
    <cellStyle name="Input 15 9" xfId="8767"/>
    <cellStyle name="Input 16" xfId="8768"/>
    <cellStyle name="Input 16 2" xfId="8769"/>
    <cellStyle name="Input 16 3" xfId="8770"/>
    <cellStyle name="Input 16 4" xfId="8771"/>
    <cellStyle name="Input 16 5" xfId="8772"/>
    <cellStyle name="Input 16 6" xfId="8773"/>
    <cellStyle name="Input 16 7" xfId="8774"/>
    <cellStyle name="Input 17" xfId="8775"/>
    <cellStyle name="Input 17 2" xfId="8776"/>
    <cellStyle name="Input 17 3" xfId="8777"/>
    <cellStyle name="Input 17 4" xfId="8778"/>
    <cellStyle name="Input 17 5" xfId="8779"/>
    <cellStyle name="Input 17 6" xfId="8780"/>
    <cellStyle name="Input 17 7" xfId="8781"/>
    <cellStyle name="Input 18" xfId="8782"/>
    <cellStyle name="Input 18 2" xfId="8783"/>
    <cellStyle name="Input 18 3" xfId="8784"/>
    <cellStyle name="Input 18 4" xfId="8785"/>
    <cellStyle name="Input 18 5" xfId="8786"/>
    <cellStyle name="Input 18 6" xfId="8787"/>
    <cellStyle name="Input 18 7" xfId="8788"/>
    <cellStyle name="Input 19" xfId="8789"/>
    <cellStyle name="Input 19 2" xfId="8790"/>
    <cellStyle name="Input 19 3" xfId="8791"/>
    <cellStyle name="Input 19 4" xfId="8792"/>
    <cellStyle name="Input 19 5" xfId="8793"/>
    <cellStyle name="Input 19 6" xfId="8794"/>
    <cellStyle name="Input 19 7" xfId="8795"/>
    <cellStyle name="Input 2" xfId="8796"/>
    <cellStyle name="Input 2 10" xfId="8797"/>
    <cellStyle name="Input 2 10 10" xfId="8798"/>
    <cellStyle name="Input 2 10 11" xfId="8799"/>
    <cellStyle name="Input 2 10 12" xfId="8800"/>
    <cellStyle name="Input 2 10 2" xfId="8801"/>
    <cellStyle name="Input 2 10 2 2" xfId="8802"/>
    <cellStyle name="Input 2 10 2 3" xfId="8803"/>
    <cellStyle name="Input 2 10 2 4" xfId="8804"/>
    <cellStyle name="Input 2 10 2 5" xfId="8805"/>
    <cellStyle name="Input 2 10 2 6" xfId="8806"/>
    <cellStyle name="Input 2 10 2 7" xfId="8807"/>
    <cellStyle name="Input 2 10 3" xfId="8808"/>
    <cellStyle name="Input 2 10 3 2" xfId="8809"/>
    <cellStyle name="Input 2 10 3 3" xfId="8810"/>
    <cellStyle name="Input 2 10 3 4" xfId="8811"/>
    <cellStyle name="Input 2 10 3 5" xfId="8812"/>
    <cellStyle name="Input 2 10 3 6" xfId="8813"/>
    <cellStyle name="Input 2 10 3 7" xfId="8814"/>
    <cellStyle name="Input 2 10 4" xfId="8815"/>
    <cellStyle name="Input 2 10 4 2" xfId="8816"/>
    <cellStyle name="Input 2 10 4 3" xfId="8817"/>
    <cellStyle name="Input 2 10 4 4" xfId="8818"/>
    <cellStyle name="Input 2 10 4 5" xfId="8819"/>
    <cellStyle name="Input 2 10 4 6" xfId="8820"/>
    <cellStyle name="Input 2 10 4 7" xfId="8821"/>
    <cellStyle name="Input 2 10 5" xfId="8822"/>
    <cellStyle name="Input 2 10 5 2" xfId="8823"/>
    <cellStyle name="Input 2 10 5 3" xfId="8824"/>
    <cellStyle name="Input 2 10 5 4" xfId="8825"/>
    <cellStyle name="Input 2 10 5 5" xfId="8826"/>
    <cellStyle name="Input 2 10 5 6" xfId="8827"/>
    <cellStyle name="Input 2 10 5 7" xfId="8828"/>
    <cellStyle name="Input 2 10 6" xfId="8829"/>
    <cellStyle name="Input 2 10 6 2" xfId="8830"/>
    <cellStyle name="Input 2 10 6 3" xfId="8831"/>
    <cellStyle name="Input 2 10 6 4" xfId="8832"/>
    <cellStyle name="Input 2 10 6 5" xfId="8833"/>
    <cellStyle name="Input 2 10 6 6" xfId="8834"/>
    <cellStyle name="Input 2 10 6 7" xfId="8835"/>
    <cellStyle name="Input 2 10 7" xfId="8836"/>
    <cellStyle name="Input 2 10 7 2" xfId="8837"/>
    <cellStyle name="Input 2 10 7 3" xfId="8838"/>
    <cellStyle name="Input 2 10 7 4" xfId="8839"/>
    <cellStyle name="Input 2 10 7 5" xfId="8840"/>
    <cellStyle name="Input 2 10 7 6" xfId="8841"/>
    <cellStyle name="Input 2 10 8" xfId="8842"/>
    <cellStyle name="Input 2 10 9" xfId="8843"/>
    <cellStyle name="Input 2 11" xfId="8844"/>
    <cellStyle name="Input 2 11 10" xfId="8845"/>
    <cellStyle name="Input 2 11 11" xfId="8846"/>
    <cellStyle name="Input 2 11 12" xfId="8847"/>
    <cellStyle name="Input 2 11 2" xfId="8848"/>
    <cellStyle name="Input 2 11 2 2" xfId="8849"/>
    <cellStyle name="Input 2 11 2 3" xfId="8850"/>
    <cellStyle name="Input 2 11 2 4" xfId="8851"/>
    <cellStyle name="Input 2 11 2 5" xfId="8852"/>
    <cellStyle name="Input 2 11 2 6" xfId="8853"/>
    <cellStyle name="Input 2 11 2 7" xfId="8854"/>
    <cellStyle name="Input 2 11 3" xfId="8855"/>
    <cellStyle name="Input 2 11 3 2" xfId="8856"/>
    <cellStyle name="Input 2 11 3 3" xfId="8857"/>
    <cellStyle name="Input 2 11 3 4" xfId="8858"/>
    <cellStyle name="Input 2 11 3 5" xfId="8859"/>
    <cellStyle name="Input 2 11 3 6" xfId="8860"/>
    <cellStyle name="Input 2 11 3 7" xfId="8861"/>
    <cellStyle name="Input 2 11 4" xfId="8862"/>
    <cellStyle name="Input 2 11 4 2" xfId="8863"/>
    <cellStyle name="Input 2 11 4 3" xfId="8864"/>
    <cellStyle name="Input 2 11 4 4" xfId="8865"/>
    <cellStyle name="Input 2 11 4 5" xfId="8866"/>
    <cellStyle name="Input 2 11 4 6" xfId="8867"/>
    <cellStyle name="Input 2 11 4 7" xfId="8868"/>
    <cellStyle name="Input 2 11 5" xfId="8869"/>
    <cellStyle name="Input 2 11 5 2" xfId="8870"/>
    <cellStyle name="Input 2 11 5 3" xfId="8871"/>
    <cellStyle name="Input 2 11 5 4" xfId="8872"/>
    <cellStyle name="Input 2 11 5 5" xfId="8873"/>
    <cellStyle name="Input 2 11 5 6" xfId="8874"/>
    <cellStyle name="Input 2 11 5 7" xfId="8875"/>
    <cellStyle name="Input 2 11 6" xfId="8876"/>
    <cellStyle name="Input 2 11 6 2" xfId="8877"/>
    <cellStyle name="Input 2 11 6 3" xfId="8878"/>
    <cellStyle name="Input 2 11 6 4" xfId="8879"/>
    <cellStyle name="Input 2 11 6 5" xfId="8880"/>
    <cellStyle name="Input 2 11 6 6" xfId="8881"/>
    <cellStyle name="Input 2 11 6 7" xfId="8882"/>
    <cellStyle name="Input 2 11 7" xfId="8883"/>
    <cellStyle name="Input 2 11 7 2" xfId="8884"/>
    <cellStyle name="Input 2 11 7 3" xfId="8885"/>
    <cellStyle name="Input 2 11 7 4" xfId="8886"/>
    <cellStyle name="Input 2 11 7 5" xfId="8887"/>
    <cellStyle name="Input 2 11 7 6" xfId="8888"/>
    <cellStyle name="Input 2 11 8" xfId="8889"/>
    <cellStyle name="Input 2 11 9" xfId="8890"/>
    <cellStyle name="Input 2 12" xfId="8891"/>
    <cellStyle name="Input 2 12 10" xfId="8892"/>
    <cellStyle name="Input 2 12 11" xfId="8893"/>
    <cellStyle name="Input 2 12 12" xfId="8894"/>
    <cellStyle name="Input 2 12 2" xfId="8895"/>
    <cellStyle name="Input 2 12 2 2" xfId="8896"/>
    <cellStyle name="Input 2 12 2 3" xfId="8897"/>
    <cellStyle name="Input 2 12 2 4" xfId="8898"/>
    <cellStyle name="Input 2 12 2 5" xfId="8899"/>
    <cellStyle name="Input 2 12 2 6" xfId="8900"/>
    <cellStyle name="Input 2 12 2 7" xfId="8901"/>
    <cellStyle name="Input 2 12 3" xfId="8902"/>
    <cellStyle name="Input 2 12 3 2" xfId="8903"/>
    <cellStyle name="Input 2 12 3 3" xfId="8904"/>
    <cellStyle name="Input 2 12 3 4" xfId="8905"/>
    <cellStyle name="Input 2 12 3 5" xfId="8906"/>
    <cellStyle name="Input 2 12 3 6" xfId="8907"/>
    <cellStyle name="Input 2 12 3 7" xfId="8908"/>
    <cellStyle name="Input 2 12 4" xfId="8909"/>
    <cellStyle name="Input 2 12 4 2" xfId="8910"/>
    <cellStyle name="Input 2 12 4 3" xfId="8911"/>
    <cellStyle name="Input 2 12 4 4" xfId="8912"/>
    <cellStyle name="Input 2 12 4 5" xfId="8913"/>
    <cellStyle name="Input 2 12 4 6" xfId="8914"/>
    <cellStyle name="Input 2 12 4 7" xfId="8915"/>
    <cellStyle name="Input 2 12 5" xfId="8916"/>
    <cellStyle name="Input 2 12 5 2" xfId="8917"/>
    <cellStyle name="Input 2 12 5 3" xfId="8918"/>
    <cellStyle name="Input 2 12 5 4" xfId="8919"/>
    <cellStyle name="Input 2 12 5 5" xfId="8920"/>
    <cellStyle name="Input 2 12 5 6" xfId="8921"/>
    <cellStyle name="Input 2 12 5 7" xfId="8922"/>
    <cellStyle name="Input 2 12 6" xfId="8923"/>
    <cellStyle name="Input 2 12 6 2" xfId="8924"/>
    <cellStyle name="Input 2 12 6 3" xfId="8925"/>
    <cellStyle name="Input 2 12 6 4" xfId="8926"/>
    <cellStyle name="Input 2 12 6 5" xfId="8927"/>
    <cellStyle name="Input 2 12 6 6" xfId="8928"/>
    <cellStyle name="Input 2 12 6 7" xfId="8929"/>
    <cellStyle name="Input 2 12 7" xfId="8930"/>
    <cellStyle name="Input 2 12 7 2" xfId="8931"/>
    <cellStyle name="Input 2 12 7 3" xfId="8932"/>
    <cellStyle name="Input 2 12 7 4" xfId="8933"/>
    <cellStyle name="Input 2 12 7 5" xfId="8934"/>
    <cellStyle name="Input 2 12 7 6" xfId="8935"/>
    <cellStyle name="Input 2 12 8" xfId="8936"/>
    <cellStyle name="Input 2 12 9" xfId="8937"/>
    <cellStyle name="Input 2 13" xfId="8938"/>
    <cellStyle name="Input 2 13 10" xfId="8939"/>
    <cellStyle name="Input 2 13 11" xfId="8940"/>
    <cellStyle name="Input 2 13 12" xfId="8941"/>
    <cellStyle name="Input 2 13 2" xfId="8942"/>
    <cellStyle name="Input 2 13 2 2" xfId="8943"/>
    <cellStyle name="Input 2 13 2 3" xfId="8944"/>
    <cellStyle name="Input 2 13 2 4" xfId="8945"/>
    <cellStyle name="Input 2 13 2 5" xfId="8946"/>
    <cellStyle name="Input 2 13 2 6" xfId="8947"/>
    <cellStyle name="Input 2 13 2 7" xfId="8948"/>
    <cellStyle name="Input 2 13 3" xfId="8949"/>
    <cellStyle name="Input 2 13 3 2" xfId="8950"/>
    <cellStyle name="Input 2 13 3 3" xfId="8951"/>
    <cellStyle name="Input 2 13 3 4" xfId="8952"/>
    <cellStyle name="Input 2 13 3 5" xfId="8953"/>
    <cellStyle name="Input 2 13 3 6" xfId="8954"/>
    <cellStyle name="Input 2 13 3 7" xfId="8955"/>
    <cellStyle name="Input 2 13 4" xfId="8956"/>
    <cellStyle name="Input 2 13 4 2" xfId="8957"/>
    <cellStyle name="Input 2 13 4 3" xfId="8958"/>
    <cellStyle name="Input 2 13 4 4" xfId="8959"/>
    <cellStyle name="Input 2 13 4 5" xfId="8960"/>
    <cellStyle name="Input 2 13 4 6" xfId="8961"/>
    <cellStyle name="Input 2 13 4 7" xfId="8962"/>
    <cellStyle name="Input 2 13 5" xfId="8963"/>
    <cellStyle name="Input 2 13 5 2" xfId="8964"/>
    <cellStyle name="Input 2 13 5 3" xfId="8965"/>
    <cellStyle name="Input 2 13 5 4" xfId="8966"/>
    <cellStyle name="Input 2 13 5 5" xfId="8967"/>
    <cellStyle name="Input 2 13 5 6" xfId="8968"/>
    <cellStyle name="Input 2 13 5 7" xfId="8969"/>
    <cellStyle name="Input 2 13 6" xfId="8970"/>
    <cellStyle name="Input 2 13 6 2" xfId="8971"/>
    <cellStyle name="Input 2 13 6 3" xfId="8972"/>
    <cellStyle name="Input 2 13 6 4" xfId="8973"/>
    <cellStyle name="Input 2 13 6 5" xfId="8974"/>
    <cellStyle name="Input 2 13 6 6" xfId="8975"/>
    <cellStyle name="Input 2 13 6 7" xfId="8976"/>
    <cellStyle name="Input 2 13 7" xfId="8977"/>
    <cellStyle name="Input 2 13 7 2" xfId="8978"/>
    <cellStyle name="Input 2 13 7 3" xfId="8979"/>
    <cellStyle name="Input 2 13 7 4" xfId="8980"/>
    <cellStyle name="Input 2 13 7 5" xfId="8981"/>
    <cellStyle name="Input 2 13 7 6" xfId="8982"/>
    <cellStyle name="Input 2 13 8" xfId="8983"/>
    <cellStyle name="Input 2 13 9" xfId="8984"/>
    <cellStyle name="Input 2 14" xfId="8985"/>
    <cellStyle name="Input 2 14 10" xfId="8986"/>
    <cellStyle name="Input 2 14 11" xfId="8987"/>
    <cellStyle name="Input 2 14 12" xfId="8988"/>
    <cellStyle name="Input 2 14 2" xfId="8989"/>
    <cellStyle name="Input 2 14 2 2" xfId="8990"/>
    <cellStyle name="Input 2 14 2 3" xfId="8991"/>
    <cellStyle name="Input 2 14 2 4" xfId="8992"/>
    <cellStyle name="Input 2 14 2 5" xfId="8993"/>
    <cellStyle name="Input 2 14 2 6" xfId="8994"/>
    <cellStyle name="Input 2 14 2 7" xfId="8995"/>
    <cellStyle name="Input 2 14 3" xfId="8996"/>
    <cellStyle name="Input 2 14 3 2" xfId="8997"/>
    <cellStyle name="Input 2 14 3 3" xfId="8998"/>
    <cellStyle name="Input 2 14 3 4" xfId="8999"/>
    <cellStyle name="Input 2 14 3 5" xfId="9000"/>
    <cellStyle name="Input 2 14 3 6" xfId="9001"/>
    <cellStyle name="Input 2 14 3 7" xfId="9002"/>
    <cellStyle name="Input 2 14 4" xfId="9003"/>
    <cellStyle name="Input 2 14 4 2" xfId="9004"/>
    <cellStyle name="Input 2 14 4 3" xfId="9005"/>
    <cellStyle name="Input 2 14 4 4" xfId="9006"/>
    <cellStyle name="Input 2 14 4 5" xfId="9007"/>
    <cellStyle name="Input 2 14 4 6" xfId="9008"/>
    <cellStyle name="Input 2 14 4 7" xfId="9009"/>
    <cellStyle name="Input 2 14 5" xfId="9010"/>
    <cellStyle name="Input 2 14 5 2" xfId="9011"/>
    <cellStyle name="Input 2 14 5 3" xfId="9012"/>
    <cellStyle name="Input 2 14 5 4" xfId="9013"/>
    <cellStyle name="Input 2 14 5 5" xfId="9014"/>
    <cellStyle name="Input 2 14 5 6" xfId="9015"/>
    <cellStyle name="Input 2 14 5 7" xfId="9016"/>
    <cellStyle name="Input 2 14 6" xfId="9017"/>
    <cellStyle name="Input 2 14 6 2" xfId="9018"/>
    <cellStyle name="Input 2 14 6 3" xfId="9019"/>
    <cellStyle name="Input 2 14 6 4" xfId="9020"/>
    <cellStyle name="Input 2 14 6 5" xfId="9021"/>
    <cellStyle name="Input 2 14 6 6" xfId="9022"/>
    <cellStyle name="Input 2 14 6 7" xfId="9023"/>
    <cellStyle name="Input 2 14 7" xfId="9024"/>
    <cellStyle name="Input 2 14 7 2" xfId="9025"/>
    <cellStyle name="Input 2 14 7 3" xfId="9026"/>
    <cellStyle name="Input 2 14 7 4" xfId="9027"/>
    <cellStyle name="Input 2 14 7 5" xfId="9028"/>
    <cellStyle name="Input 2 14 7 6" xfId="9029"/>
    <cellStyle name="Input 2 14 8" xfId="9030"/>
    <cellStyle name="Input 2 14 9" xfId="9031"/>
    <cellStyle name="Input 2 15" xfId="9032"/>
    <cellStyle name="Input 2 15 2" xfId="9033"/>
    <cellStyle name="Input 2 15 3" xfId="9034"/>
    <cellStyle name="Input 2 15 4" xfId="9035"/>
    <cellStyle name="Input 2 15 5" xfId="9036"/>
    <cellStyle name="Input 2 15 6" xfId="9037"/>
    <cellStyle name="Input 2 15 7" xfId="9038"/>
    <cellStyle name="Input 2 16" xfId="9039"/>
    <cellStyle name="Input 2 16 2" xfId="9040"/>
    <cellStyle name="Input 2 16 3" xfId="9041"/>
    <cellStyle name="Input 2 16 4" xfId="9042"/>
    <cellStyle name="Input 2 16 5" xfId="9043"/>
    <cellStyle name="Input 2 16 6" xfId="9044"/>
    <cellStyle name="Input 2 16 7" xfId="9045"/>
    <cellStyle name="Input 2 17" xfId="9046"/>
    <cellStyle name="Input 2 17 2" xfId="9047"/>
    <cellStyle name="Input 2 17 3" xfId="9048"/>
    <cellStyle name="Input 2 17 4" xfId="9049"/>
    <cellStyle name="Input 2 17 5" xfId="9050"/>
    <cellStyle name="Input 2 17 6" xfId="9051"/>
    <cellStyle name="Input 2 17 7" xfId="9052"/>
    <cellStyle name="Input 2 18" xfId="9053"/>
    <cellStyle name="Input 2 18 2" xfId="9054"/>
    <cellStyle name="Input 2 18 3" xfId="9055"/>
    <cellStyle name="Input 2 18 4" xfId="9056"/>
    <cellStyle name="Input 2 18 5" xfId="9057"/>
    <cellStyle name="Input 2 18 6" xfId="9058"/>
    <cellStyle name="Input 2 18 7" xfId="9059"/>
    <cellStyle name="Input 2 19" xfId="9060"/>
    <cellStyle name="Input 2 19 2" xfId="9061"/>
    <cellStyle name="Input 2 19 3" xfId="9062"/>
    <cellStyle name="Input 2 19 4" xfId="9063"/>
    <cellStyle name="Input 2 19 5" xfId="9064"/>
    <cellStyle name="Input 2 19 6" xfId="9065"/>
    <cellStyle name="Input 2 19 7" xfId="9066"/>
    <cellStyle name="Input 2 2" xfId="9067"/>
    <cellStyle name="Input 2 2 10" xfId="9068"/>
    <cellStyle name="Input 2 2 10 10" xfId="9069"/>
    <cellStyle name="Input 2 2 10 11" xfId="9070"/>
    <cellStyle name="Input 2 2 10 12" xfId="9071"/>
    <cellStyle name="Input 2 2 10 2" xfId="9072"/>
    <cellStyle name="Input 2 2 10 2 2" xfId="9073"/>
    <cellStyle name="Input 2 2 10 2 3" xfId="9074"/>
    <cellStyle name="Input 2 2 10 2 4" xfId="9075"/>
    <cellStyle name="Input 2 2 10 2 5" xfId="9076"/>
    <cellStyle name="Input 2 2 10 2 6" xfId="9077"/>
    <cellStyle name="Input 2 2 10 2 7" xfId="9078"/>
    <cellStyle name="Input 2 2 10 3" xfId="9079"/>
    <cellStyle name="Input 2 2 10 3 2" xfId="9080"/>
    <cellStyle name="Input 2 2 10 3 3" xfId="9081"/>
    <cellStyle name="Input 2 2 10 3 4" xfId="9082"/>
    <cellStyle name="Input 2 2 10 3 5" xfId="9083"/>
    <cellStyle name="Input 2 2 10 3 6" xfId="9084"/>
    <cellStyle name="Input 2 2 10 3 7" xfId="9085"/>
    <cellStyle name="Input 2 2 10 4" xfId="9086"/>
    <cellStyle name="Input 2 2 10 4 2" xfId="9087"/>
    <cellStyle name="Input 2 2 10 4 3" xfId="9088"/>
    <cellStyle name="Input 2 2 10 4 4" xfId="9089"/>
    <cellStyle name="Input 2 2 10 4 5" xfId="9090"/>
    <cellStyle name="Input 2 2 10 4 6" xfId="9091"/>
    <cellStyle name="Input 2 2 10 4 7" xfId="9092"/>
    <cellStyle name="Input 2 2 10 5" xfId="9093"/>
    <cellStyle name="Input 2 2 10 5 2" xfId="9094"/>
    <cellStyle name="Input 2 2 10 5 3" xfId="9095"/>
    <cellStyle name="Input 2 2 10 5 4" xfId="9096"/>
    <cellStyle name="Input 2 2 10 5 5" xfId="9097"/>
    <cellStyle name="Input 2 2 10 5 6" xfId="9098"/>
    <cellStyle name="Input 2 2 10 5 7" xfId="9099"/>
    <cellStyle name="Input 2 2 10 6" xfId="9100"/>
    <cellStyle name="Input 2 2 10 6 2" xfId="9101"/>
    <cellStyle name="Input 2 2 10 6 3" xfId="9102"/>
    <cellStyle name="Input 2 2 10 6 4" xfId="9103"/>
    <cellStyle name="Input 2 2 10 6 5" xfId="9104"/>
    <cellStyle name="Input 2 2 10 6 6" xfId="9105"/>
    <cellStyle name="Input 2 2 10 6 7" xfId="9106"/>
    <cellStyle name="Input 2 2 10 7" xfId="9107"/>
    <cellStyle name="Input 2 2 10 7 2" xfId="9108"/>
    <cellStyle name="Input 2 2 10 7 3" xfId="9109"/>
    <cellStyle name="Input 2 2 10 7 4" xfId="9110"/>
    <cellStyle name="Input 2 2 10 7 5" xfId="9111"/>
    <cellStyle name="Input 2 2 10 7 6" xfId="9112"/>
    <cellStyle name="Input 2 2 10 8" xfId="9113"/>
    <cellStyle name="Input 2 2 10 9" xfId="9114"/>
    <cellStyle name="Input 2 2 11" xfId="9115"/>
    <cellStyle name="Input 2 2 11 10" xfId="9116"/>
    <cellStyle name="Input 2 2 11 11" xfId="9117"/>
    <cellStyle name="Input 2 2 11 12" xfId="9118"/>
    <cellStyle name="Input 2 2 11 2" xfId="9119"/>
    <cellStyle name="Input 2 2 11 2 2" xfId="9120"/>
    <cellStyle name="Input 2 2 11 2 3" xfId="9121"/>
    <cellStyle name="Input 2 2 11 2 4" xfId="9122"/>
    <cellStyle name="Input 2 2 11 2 5" xfId="9123"/>
    <cellStyle name="Input 2 2 11 2 6" xfId="9124"/>
    <cellStyle name="Input 2 2 11 2 7" xfId="9125"/>
    <cellStyle name="Input 2 2 11 3" xfId="9126"/>
    <cellStyle name="Input 2 2 11 3 2" xfId="9127"/>
    <cellStyle name="Input 2 2 11 3 3" xfId="9128"/>
    <cellStyle name="Input 2 2 11 3 4" xfId="9129"/>
    <cellStyle name="Input 2 2 11 3 5" xfId="9130"/>
    <cellStyle name="Input 2 2 11 3 6" xfId="9131"/>
    <cellStyle name="Input 2 2 11 3 7" xfId="9132"/>
    <cellStyle name="Input 2 2 11 4" xfId="9133"/>
    <cellStyle name="Input 2 2 11 4 2" xfId="9134"/>
    <cellStyle name="Input 2 2 11 4 3" xfId="9135"/>
    <cellStyle name="Input 2 2 11 4 4" xfId="9136"/>
    <cellStyle name="Input 2 2 11 4 5" xfId="9137"/>
    <cellStyle name="Input 2 2 11 4 6" xfId="9138"/>
    <cellStyle name="Input 2 2 11 4 7" xfId="9139"/>
    <cellStyle name="Input 2 2 11 5" xfId="9140"/>
    <cellStyle name="Input 2 2 11 5 2" xfId="9141"/>
    <cellStyle name="Input 2 2 11 5 3" xfId="9142"/>
    <cellStyle name="Input 2 2 11 5 4" xfId="9143"/>
    <cellStyle name="Input 2 2 11 5 5" xfId="9144"/>
    <cellStyle name="Input 2 2 11 5 6" xfId="9145"/>
    <cellStyle name="Input 2 2 11 5 7" xfId="9146"/>
    <cellStyle name="Input 2 2 11 6" xfId="9147"/>
    <cellStyle name="Input 2 2 11 6 2" xfId="9148"/>
    <cellStyle name="Input 2 2 11 6 3" xfId="9149"/>
    <cellStyle name="Input 2 2 11 6 4" xfId="9150"/>
    <cellStyle name="Input 2 2 11 6 5" xfId="9151"/>
    <cellStyle name="Input 2 2 11 6 6" xfId="9152"/>
    <cellStyle name="Input 2 2 11 6 7" xfId="9153"/>
    <cellStyle name="Input 2 2 11 7" xfId="9154"/>
    <cellStyle name="Input 2 2 11 7 2" xfId="9155"/>
    <cellStyle name="Input 2 2 11 7 3" xfId="9156"/>
    <cellStyle name="Input 2 2 11 7 4" xfId="9157"/>
    <cellStyle name="Input 2 2 11 7 5" xfId="9158"/>
    <cellStyle name="Input 2 2 11 7 6" xfId="9159"/>
    <cellStyle name="Input 2 2 11 8" xfId="9160"/>
    <cellStyle name="Input 2 2 11 9" xfId="9161"/>
    <cellStyle name="Input 2 2 12" xfId="9162"/>
    <cellStyle name="Input 2 2 12 10" xfId="9163"/>
    <cellStyle name="Input 2 2 12 11" xfId="9164"/>
    <cellStyle name="Input 2 2 12 12" xfId="9165"/>
    <cellStyle name="Input 2 2 12 2" xfId="9166"/>
    <cellStyle name="Input 2 2 12 2 2" xfId="9167"/>
    <cellStyle name="Input 2 2 12 2 3" xfId="9168"/>
    <cellStyle name="Input 2 2 12 2 4" xfId="9169"/>
    <cellStyle name="Input 2 2 12 2 5" xfId="9170"/>
    <cellStyle name="Input 2 2 12 2 6" xfId="9171"/>
    <cellStyle name="Input 2 2 12 2 7" xfId="9172"/>
    <cellStyle name="Input 2 2 12 3" xfId="9173"/>
    <cellStyle name="Input 2 2 12 3 2" xfId="9174"/>
    <cellStyle name="Input 2 2 12 3 3" xfId="9175"/>
    <cellStyle name="Input 2 2 12 3 4" xfId="9176"/>
    <cellStyle name="Input 2 2 12 3 5" xfId="9177"/>
    <cellStyle name="Input 2 2 12 3 6" xfId="9178"/>
    <cellStyle name="Input 2 2 12 3 7" xfId="9179"/>
    <cellStyle name="Input 2 2 12 4" xfId="9180"/>
    <cellStyle name="Input 2 2 12 4 2" xfId="9181"/>
    <cellStyle name="Input 2 2 12 4 3" xfId="9182"/>
    <cellStyle name="Input 2 2 12 4 4" xfId="9183"/>
    <cellStyle name="Input 2 2 12 4 5" xfId="9184"/>
    <cellStyle name="Input 2 2 12 4 6" xfId="9185"/>
    <cellStyle name="Input 2 2 12 4 7" xfId="9186"/>
    <cellStyle name="Input 2 2 12 5" xfId="9187"/>
    <cellStyle name="Input 2 2 12 5 2" xfId="9188"/>
    <cellStyle name="Input 2 2 12 5 3" xfId="9189"/>
    <cellStyle name="Input 2 2 12 5 4" xfId="9190"/>
    <cellStyle name="Input 2 2 12 5 5" xfId="9191"/>
    <cellStyle name="Input 2 2 12 5 6" xfId="9192"/>
    <cellStyle name="Input 2 2 12 5 7" xfId="9193"/>
    <cellStyle name="Input 2 2 12 6" xfId="9194"/>
    <cellStyle name="Input 2 2 12 6 2" xfId="9195"/>
    <cellStyle name="Input 2 2 12 6 3" xfId="9196"/>
    <cellStyle name="Input 2 2 12 6 4" xfId="9197"/>
    <cellStyle name="Input 2 2 12 6 5" xfId="9198"/>
    <cellStyle name="Input 2 2 12 6 6" xfId="9199"/>
    <cellStyle name="Input 2 2 12 6 7" xfId="9200"/>
    <cellStyle name="Input 2 2 12 7" xfId="9201"/>
    <cellStyle name="Input 2 2 12 7 2" xfId="9202"/>
    <cellStyle name="Input 2 2 12 7 3" xfId="9203"/>
    <cellStyle name="Input 2 2 12 7 4" xfId="9204"/>
    <cellStyle name="Input 2 2 12 7 5" xfId="9205"/>
    <cellStyle name="Input 2 2 12 7 6" xfId="9206"/>
    <cellStyle name="Input 2 2 12 8" xfId="9207"/>
    <cellStyle name="Input 2 2 12 9" xfId="9208"/>
    <cellStyle name="Input 2 2 13" xfId="9209"/>
    <cellStyle name="Input 2 2 13 2" xfId="9210"/>
    <cellStyle name="Input 2 2 13 3" xfId="9211"/>
    <cellStyle name="Input 2 2 13 4" xfId="9212"/>
    <cellStyle name="Input 2 2 13 5" xfId="9213"/>
    <cellStyle name="Input 2 2 13 6" xfId="9214"/>
    <cellStyle name="Input 2 2 13 7" xfId="9215"/>
    <cellStyle name="Input 2 2 14" xfId="9216"/>
    <cellStyle name="Input 2 2 14 2" xfId="9217"/>
    <cellStyle name="Input 2 2 14 3" xfId="9218"/>
    <cellStyle name="Input 2 2 14 4" xfId="9219"/>
    <cellStyle name="Input 2 2 14 5" xfId="9220"/>
    <cellStyle name="Input 2 2 14 6" xfId="9221"/>
    <cellStyle name="Input 2 2 14 7" xfId="9222"/>
    <cellStyle name="Input 2 2 15" xfId="9223"/>
    <cellStyle name="Input 2 2 15 2" xfId="9224"/>
    <cellStyle name="Input 2 2 15 3" xfId="9225"/>
    <cellStyle name="Input 2 2 15 4" xfId="9226"/>
    <cellStyle name="Input 2 2 15 5" xfId="9227"/>
    <cellStyle name="Input 2 2 15 6" xfId="9228"/>
    <cellStyle name="Input 2 2 15 7" xfId="9229"/>
    <cellStyle name="Input 2 2 16" xfId="9230"/>
    <cellStyle name="Input 2 2 16 2" xfId="9231"/>
    <cellStyle name="Input 2 2 16 3" xfId="9232"/>
    <cellStyle name="Input 2 2 16 4" xfId="9233"/>
    <cellStyle name="Input 2 2 16 5" xfId="9234"/>
    <cellStyle name="Input 2 2 16 6" xfId="9235"/>
    <cellStyle name="Input 2 2 16 7" xfId="9236"/>
    <cellStyle name="Input 2 2 17" xfId="9237"/>
    <cellStyle name="Input 2 2 17 2" xfId="9238"/>
    <cellStyle name="Input 2 2 17 3" xfId="9239"/>
    <cellStyle name="Input 2 2 17 4" xfId="9240"/>
    <cellStyle name="Input 2 2 17 5" xfId="9241"/>
    <cellStyle name="Input 2 2 17 6" xfId="9242"/>
    <cellStyle name="Input 2 2 17 7" xfId="9243"/>
    <cellStyle name="Input 2 2 18" xfId="9244"/>
    <cellStyle name="Input 2 2 18 2" xfId="9245"/>
    <cellStyle name="Input 2 2 18 3" xfId="9246"/>
    <cellStyle name="Input 2 2 18 4" xfId="9247"/>
    <cellStyle name="Input 2 2 18 5" xfId="9248"/>
    <cellStyle name="Input 2 2 18 6" xfId="9249"/>
    <cellStyle name="Input 2 2 18 7" xfId="9250"/>
    <cellStyle name="Input 2 2 19" xfId="9251"/>
    <cellStyle name="Input 2 2 2" xfId="9252"/>
    <cellStyle name="Input 2 2 2 10" xfId="9253"/>
    <cellStyle name="Input 2 2 2 10 10" xfId="9254"/>
    <cellStyle name="Input 2 2 2 10 11" xfId="9255"/>
    <cellStyle name="Input 2 2 2 10 12" xfId="9256"/>
    <cellStyle name="Input 2 2 2 10 2" xfId="9257"/>
    <cellStyle name="Input 2 2 2 10 2 2" xfId="9258"/>
    <cellStyle name="Input 2 2 2 10 2 3" xfId="9259"/>
    <cellStyle name="Input 2 2 2 10 2 4" xfId="9260"/>
    <cellStyle name="Input 2 2 2 10 2 5" xfId="9261"/>
    <cellStyle name="Input 2 2 2 10 2 6" xfId="9262"/>
    <cellStyle name="Input 2 2 2 10 2 7" xfId="9263"/>
    <cellStyle name="Input 2 2 2 10 3" xfId="9264"/>
    <cellStyle name="Input 2 2 2 10 3 2" xfId="9265"/>
    <cellStyle name="Input 2 2 2 10 3 3" xfId="9266"/>
    <cellStyle name="Input 2 2 2 10 3 4" xfId="9267"/>
    <cellStyle name="Input 2 2 2 10 3 5" xfId="9268"/>
    <cellStyle name="Input 2 2 2 10 3 6" xfId="9269"/>
    <cellStyle name="Input 2 2 2 10 3 7" xfId="9270"/>
    <cellStyle name="Input 2 2 2 10 4" xfId="9271"/>
    <cellStyle name="Input 2 2 2 10 4 2" xfId="9272"/>
    <cellStyle name="Input 2 2 2 10 4 3" xfId="9273"/>
    <cellStyle name="Input 2 2 2 10 4 4" xfId="9274"/>
    <cellStyle name="Input 2 2 2 10 4 5" xfId="9275"/>
    <cellStyle name="Input 2 2 2 10 4 6" xfId="9276"/>
    <cellStyle name="Input 2 2 2 10 4 7" xfId="9277"/>
    <cellStyle name="Input 2 2 2 10 5" xfId="9278"/>
    <cellStyle name="Input 2 2 2 10 5 2" xfId="9279"/>
    <cellStyle name="Input 2 2 2 10 5 3" xfId="9280"/>
    <cellStyle name="Input 2 2 2 10 5 4" xfId="9281"/>
    <cellStyle name="Input 2 2 2 10 5 5" xfId="9282"/>
    <cellStyle name="Input 2 2 2 10 5 6" xfId="9283"/>
    <cellStyle name="Input 2 2 2 10 5 7" xfId="9284"/>
    <cellStyle name="Input 2 2 2 10 6" xfId="9285"/>
    <cellStyle name="Input 2 2 2 10 6 2" xfId="9286"/>
    <cellStyle name="Input 2 2 2 10 6 3" xfId="9287"/>
    <cellStyle name="Input 2 2 2 10 6 4" xfId="9288"/>
    <cellStyle name="Input 2 2 2 10 6 5" xfId="9289"/>
    <cellStyle name="Input 2 2 2 10 6 6" xfId="9290"/>
    <cellStyle name="Input 2 2 2 10 6 7" xfId="9291"/>
    <cellStyle name="Input 2 2 2 10 7" xfId="9292"/>
    <cellStyle name="Input 2 2 2 10 7 2" xfId="9293"/>
    <cellStyle name="Input 2 2 2 10 7 3" xfId="9294"/>
    <cellStyle name="Input 2 2 2 10 7 4" xfId="9295"/>
    <cellStyle name="Input 2 2 2 10 7 5" xfId="9296"/>
    <cellStyle name="Input 2 2 2 10 7 6" xfId="9297"/>
    <cellStyle name="Input 2 2 2 10 8" xfId="9298"/>
    <cellStyle name="Input 2 2 2 10 9" xfId="9299"/>
    <cellStyle name="Input 2 2 2 11" xfId="9300"/>
    <cellStyle name="Input 2 2 2 11 10" xfId="9301"/>
    <cellStyle name="Input 2 2 2 11 11" xfId="9302"/>
    <cellStyle name="Input 2 2 2 11 12" xfId="9303"/>
    <cellStyle name="Input 2 2 2 11 2" xfId="9304"/>
    <cellStyle name="Input 2 2 2 11 2 2" xfId="9305"/>
    <cellStyle name="Input 2 2 2 11 2 3" xfId="9306"/>
    <cellStyle name="Input 2 2 2 11 2 4" xfId="9307"/>
    <cellStyle name="Input 2 2 2 11 2 5" xfId="9308"/>
    <cellStyle name="Input 2 2 2 11 2 6" xfId="9309"/>
    <cellStyle name="Input 2 2 2 11 2 7" xfId="9310"/>
    <cellStyle name="Input 2 2 2 11 3" xfId="9311"/>
    <cellStyle name="Input 2 2 2 11 3 2" xfId="9312"/>
    <cellStyle name="Input 2 2 2 11 3 3" xfId="9313"/>
    <cellStyle name="Input 2 2 2 11 3 4" xfId="9314"/>
    <cellStyle name="Input 2 2 2 11 3 5" xfId="9315"/>
    <cellStyle name="Input 2 2 2 11 3 6" xfId="9316"/>
    <cellStyle name="Input 2 2 2 11 3 7" xfId="9317"/>
    <cellStyle name="Input 2 2 2 11 4" xfId="9318"/>
    <cellStyle name="Input 2 2 2 11 4 2" xfId="9319"/>
    <cellStyle name="Input 2 2 2 11 4 3" xfId="9320"/>
    <cellStyle name="Input 2 2 2 11 4 4" xfId="9321"/>
    <cellStyle name="Input 2 2 2 11 4 5" xfId="9322"/>
    <cellStyle name="Input 2 2 2 11 4 6" xfId="9323"/>
    <cellStyle name="Input 2 2 2 11 4 7" xfId="9324"/>
    <cellStyle name="Input 2 2 2 11 5" xfId="9325"/>
    <cellStyle name="Input 2 2 2 11 5 2" xfId="9326"/>
    <cellStyle name="Input 2 2 2 11 5 3" xfId="9327"/>
    <cellStyle name="Input 2 2 2 11 5 4" xfId="9328"/>
    <cellStyle name="Input 2 2 2 11 5 5" xfId="9329"/>
    <cellStyle name="Input 2 2 2 11 5 6" xfId="9330"/>
    <cellStyle name="Input 2 2 2 11 5 7" xfId="9331"/>
    <cellStyle name="Input 2 2 2 11 6" xfId="9332"/>
    <cellStyle name="Input 2 2 2 11 6 2" xfId="9333"/>
    <cellStyle name="Input 2 2 2 11 6 3" xfId="9334"/>
    <cellStyle name="Input 2 2 2 11 6 4" xfId="9335"/>
    <cellStyle name="Input 2 2 2 11 6 5" xfId="9336"/>
    <cellStyle name="Input 2 2 2 11 6 6" xfId="9337"/>
    <cellStyle name="Input 2 2 2 11 6 7" xfId="9338"/>
    <cellStyle name="Input 2 2 2 11 7" xfId="9339"/>
    <cellStyle name="Input 2 2 2 11 7 2" xfId="9340"/>
    <cellStyle name="Input 2 2 2 11 7 3" xfId="9341"/>
    <cellStyle name="Input 2 2 2 11 7 4" xfId="9342"/>
    <cellStyle name="Input 2 2 2 11 7 5" xfId="9343"/>
    <cellStyle name="Input 2 2 2 11 7 6" xfId="9344"/>
    <cellStyle name="Input 2 2 2 11 8" xfId="9345"/>
    <cellStyle name="Input 2 2 2 11 9" xfId="9346"/>
    <cellStyle name="Input 2 2 2 12" xfId="9347"/>
    <cellStyle name="Input 2 2 2 12 2" xfId="9348"/>
    <cellStyle name="Input 2 2 2 12 3" xfId="9349"/>
    <cellStyle name="Input 2 2 2 12 4" xfId="9350"/>
    <cellStyle name="Input 2 2 2 12 5" xfId="9351"/>
    <cellStyle name="Input 2 2 2 12 6" xfId="9352"/>
    <cellStyle name="Input 2 2 2 12 7" xfId="9353"/>
    <cellStyle name="Input 2 2 2 13" xfId="9354"/>
    <cellStyle name="Input 2 2 2 13 2" xfId="9355"/>
    <cellStyle name="Input 2 2 2 13 3" xfId="9356"/>
    <cellStyle name="Input 2 2 2 13 4" xfId="9357"/>
    <cellStyle name="Input 2 2 2 13 5" xfId="9358"/>
    <cellStyle name="Input 2 2 2 13 6" xfId="9359"/>
    <cellStyle name="Input 2 2 2 13 7" xfId="9360"/>
    <cellStyle name="Input 2 2 2 14" xfId="9361"/>
    <cellStyle name="Input 2 2 2 14 2" xfId="9362"/>
    <cellStyle name="Input 2 2 2 14 3" xfId="9363"/>
    <cellStyle name="Input 2 2 2 14 4" xfId="9364"/>
    <cellStyle name="Input 2 2 2 14 5" xfId="9365"/>
    <cellStyle name="Input 2 2 2 14 6" xfId="9366"/>
    <cellStyle name="Input 2 2 2 14 7" xfId="9367"/>
    <cellStyle name="Input 2 2 2 15" xfId="9368"/>
    <cellStyle name="Input 2 2 2 15 2" xfId="9369"/>
    <cellStyle name="Input 2 2 2 15 3" xfId="9370"/>
    <cellStyle name="Input 2 2 2 15 4" xfId="9371"/>
    <cellStyle name="Input 2 2 2 15 5" xfId="9372"/>
    <cellStyle name="Input 2 2 2 15 6" xfId="9373"/>
    <cellStyle name="Input 2 2 2 15 7" xfId="9374"/>
    <cellStyle name="Input 2 2 2 16" xfId="9375"/>
    <cellStyle name="Input 2 2 2 16 2" xfId="9376"/>
    <cellStyle name="Input 2 2 2 16 3" xfId="9377"/>
    <cellStyle name="Input 2 2 2 16 4" xfId="9378"/>
    <cellStyle name="Input 2 2 2 16 5" xfId="9379"/>
    <cellStyle name="Input 2 2 2 16 6" xfId="9380"/>
    <cellStyle name="Input 2 2 2 16 7" xfId="9381"/>
    <cellStyle name="Input 2 2 2 17" xfId="9382"/>
    <cellStyle name="Input 2 2 2 18" xfId="9383"/>
    <cellStyle name="Input 2 2 2 19" xfId="9384"/>
    <cellStyle name="Input 2 2 2 2" xfId="9385"/>
    <cellStyle name="Input 2 2 2 2 10" xfId="9386"/>
    <cellStyle name="Input 2 2 2 2 11" xfId="9387"/>
    <cellStyle name="Input 2 2 2 2 12" xfId="9388"/>
    <cellStyle name="Input 2 2 2 2 2" xfId="9389"/>
    <cellStyle name="Input 2 2 2 2 2 2" xfId="9390"/>
    <cellStyle name="Input 2 2 2 2 2 3" xfId="9391"/>
    <cellStyle name="Input 2 2 2 2 2 4" xfId="9392"/>
    <cellStyle name="Input 2 2 2 2 2 5" xfId="9393"/>
    <cellStyle name="Input 2 2 2 2 2 6" xfId="9394"/>
    <cellStyle name="Input 2 2 2 2 2 7" xfId="9395"/>
    <cellStyle name="Input 2 2 2 2 3" xfId="9396"/>
    <cellStyle name="Input 2 2 2 2 3 2" xfId="9397"/>
    <cellStyle name="Input 2 2 2 2 3 3" xfId="9398"/>
    <cellStyle name="Input 2 2 2 2 3 4" xfId="9399"/>
    <cellStyle name="Input 2 2 2 2 3 5" xfId="9400"/>
    <cellStyle name="Input 2 2 2 2 3 6" xfId="9401"/>
    <cellStyle name="Input 2 2 2 2 3 7" xfId="9402"/>
    <cellStyle name="Input 2 2 2 2 4" xfId="9403"/>
    <cellStyle name="Input 2 2 2 2 4 2" xfId="9404"/>
    <cellStyle name="Input 2 2 2 2 4 3" xfId="9405"/>
    <cellStyle name="Input 2 2 2 2 4 4" xfId="9406"/>
    <cellStyle name="Input 2 2 2 2 4 5" xfId="9407"/>
    <cellStyle name="Input 2 2 2 2 4 6" xfId="9408"/>
    <cellStyle name="Input 2 2 2 2 4 7" xfId="9409"/>
    <cellStyle name="Input 2 2 2 2 5" xfId="9410"/>
    <cellStyle name="Input 2 2 2 2 5 2" xfId="9411"/>
    <cellStyle name="Input 2 2 2 2 5 3" xfId="9412"/>
    <cellStyle name="Input 2 2 2 2 5 4" xfId="9413"/>
    <cellStyle name="Input 2 2 2 2 5 5" xfId="9414"/>
    <cellStyle name="Input 2 2 2 2 5 6" xfId="9415"/>
    <cellStyle name="Input 2 2 2 2 5 7" xfId="9416"/>
    <cellStyle name="Input 2 2 2 2 6" xfId="9417"/>
    <cellStyle name="Input 2 2 2 2 6 2" xfId="9418"/>
    <cellStyle name="Input 2 2 2 2 6 3" xfId="9419"/>
    <cellStyle name="Input 2 2 2 2 6 4" xfId="9420"/>
    <cellStyle name="Input 2 2 2 2 6 5" xfId="9421"/>
    <cellStyle name="Input 2 2 2 2 6 6" xfId="9422"/>
    <cellStyle name="Input 2 2 2 2 6 7" xfId="9423"/>
    <cellStyle name="Input 2 2 2 2 7" xfId="9424"/>
    <cellStyle name="Input 2 2 2 2 8" xfId="9425"/>
    <cellStyle name="Input 2 2 2 2 9" xfId="9426"/>
    <cellStyle name="Input 2 2 2 20" xfId="9427"/>
    <cellStyle name="Input 2 2 2 21" xfId="9428"/>
    <cellStyle name="Input 2 2 2 3" xfId="9429"/>
    <cellStyle name="Input 2 2 2 3 10" xfId="9430"/>
    <cellStyle name="Input 2 2 2 3 11" xfId="9431"/>
    <cellStyle name="Input 2 2 2 3 12" xfId="9432"/>
    <cellStyle name="Input 2 2 2 3 2" xfId="9433"/>
    <cellStyle name="Input 2 2 2 3 2 2" xfId="9434"/>
    <cellStyle name="Input 2 2 2 3 2 3" xfId="9435"/>
    <cellStyle name="Input 2 2 2 3 2 4" xfId="9436"/>
    <cellStyle name="Input 2 2 2 3 2 5" xfId="9437"/>
    <cellStyle name="Input 2 2 2 3 2 6" xfId="9438"/>
    <cellStyle name="Input 2 2 2 3 2 7" xfId="9439"/>
    <cellStyle name="Input 2 2 2 3 3" xfId="9440"/>
    <cellStyle name="Input 2 2 2 3 3 2" xfId="9441"/>
    <cellStyle name="Input 2 2 2 3 3 3" xfId="9442"/>
    <cellStyle name="Input 2 2 2 3 3 4" xfId="9443"/>
    <cellStyle name="Input 2 2 2 3 3 5" xfId="9444"/>
    <cellStyle name="Input 2 2 2 3 3 6" xfId="9445"/>
    <cellStyle name="Input 2 2 2 3 3 7" xfId="9446"/>
    <cellStyle name="Input 2 2 2 3 4" xfId="9447"/>
    <cellStyle name="Input 2 2 2 3 4 2" xfId="9448"/>
    <cellStyle name="Input 2 2 2 3 4 3" xfId="9449"/>
    <cellStyle name="Input 2 2 2 3 4 4" xfId="9450"/>
    <cellStyle name="Input 2 2 2 3 4 5" xfId="9451"/>
    <cellStyle name="Input 2 2 2 3 4 6" xfId="9452"/>
    <cellStyle name="Input 2 2 2 3 4 7" xfId="9453"/>
    <cellStyle name="Input 2 2 2 3 5" xfId="9454"/>
    <cellStyle name="Input 2 2 2 3 5 2" xfId="9455"/>
    <cellStyle name="Input 2 2 2 3 5 3" xfId="9456"/>
    <cellStyle name="Input 2 2 2 3 5 4" xfId="9457"/>
    <cellStyle name="Input 2 2 2 3 5 5" xfId="9458"/>
    <cellStyle name="Input 2 2 2 3 5 6" xfId="9459"/>
    <cellStyle name="Input 2 2 2 3 5 7" xfId="9460"/>
    <cellStyle name="Input 2 2 2 3 6" xfId="9461"/>
    <cellStyle name="Input 2 2 2 3 6 2" xfId="9462"/>
    <cellStyle name="Input 2 2 2 3 6 3" xfId="9463"/>
    <cellStyle name="Input 2 2 2 3 6 4" xfId="9464"/>
    <cellStyle name="Input 2 2 2 3 6 5" xfId="9465"/>
    <cellStyle name="Input 2 2 2 3 6 6" xfId="9466"/>
    <cellStyle name="Input 2 2 2 3 6 7" xfId="9467"/>
    <cellStyle name="Input 2 2 2 3 7" xfId="9468"/>
    <cellStyle name="Input 2 2 2 3 8" xfId="9469"/>
    <cellStyle name="Input 2 2 2 3 9" xfId="9470"/>
    <cellStyle name="Input 2 2 2 4" xfId="9471"/>
    <cellStyle name="Input 2 2 2 4 10" xfId="9472"/>
    <cellStyle name="Input 2 2 2 4 11" xfId="9473"/>
    <cellStyle name="Input 2 2 2 4 12" xfId="9474"/>
    <cellStyle name="Input 2 2 2 4 2" xfId="9475"/>
    <cellStyle name="Input 2 2 2 4 2 2" xfId="9476"/>
    <cellStyle name="Input 2 2 2 4 2 3" xfId="9477"/>
    <cellStyle name="Input 2 2 2 4 2 4" xfId="9478"/>
    <cellStyle name="Input 2 2 2 4 2 5" xfId="9479"/>
    <cellStyle name="Input 2 2 2 4 2 6" xfId="9480"/>
    <cellStyle name="Input 2 2 2 4 2 7" xfId="9481"/>
    <cellStyle name="Input 2 2 2 4 3" xfId="9482"/>
    <cellStyle name="Input 2 2 2 4 3 2" xfId="9483"/>
    <cellStyle name="Input 2 2 2 4 3 3" xfId="9484"/>
    <cellStyle name="Input 2 2 2 4 3 4" xfId="9485"/>
    <cellStyle name="Input 2 2 2 4 3 5" xfId="9486"/>
    <cellStyle name="Input 2 2 2 4 3 6" xfId="9487"/>
    <cellStyle name="Input 2 2 2 4 3 7" xfId="9488"/>
    <cellStyle name="Input 2 2 2 4 4" xfId="9489"/>
    <cellStyle name="Input 2 2 2 4 4 2" xfId="9490"/>
    <cellStyle name="Input 2 2 2 4 4 3" xfId="9491"/>
    <cellStyle name="Input 2 2 2 4 4 4" xfId="9492"/>
    <cellStyle name="Input 2 2 2 4 4 5" xfId="9493"/>
    <cellStyle name="Input 2 2 2 4 4 6" xfId="9494"/>
    <cellStyle name="Input 2 2 2 4 4 7" xfId="9495"/>
    <cellStyle name="Input 2 2 2 4 5" xfId="9496"/>
    <cellStyle name="Input 2 2 2 4 5 2" xfId="9497"/>
    <cellStyle name="Input 2 2 2 4 5 3" xfId="9498"/>
    <cellStyle name="Input 2 2 2 4 5 4" xfId="9499"/>
    <cellStyle name="Input 2 2 2 4 5 5" xfId="9500"/>
    <cellStyle name="Input 2 2 2 4 5 6" xfId="9501"/>
    <cellStyle name="Input 2 2 2 4 5 7" xfId="9502"/>
    <cellStyle name="Input 2 2 2 4 6" xfId="9503"/>
    <cellStyle name="Input 2 2 2 4 6 2" xfId="9504"/>
    <cellStyle name="Input 2 2 2 4 6 3" xfId="9505"/>
    <cellStyle name="Input 2 2 2 4 6 4" xfId="9506"/>
    <cellStyle name="Input 2 2 2 4 6 5" xfId="9507"/>
    <cellStyle name="Input 2 2 2 4 6 6" xfId="9508"/>
    <cellStyle name="Input 2 2 2 4 6 7" xfId="9509"/>
    <cellStyle name="Input 2 2 2 4 7" xfId="9510"/>
    <cellStyle name="Input 2 2 2 4 7 2" xfId="9511"/>
    <cellStyle name="Input 2 2 2 4 7 3" xfId="9512"/>
    <cellStyle name="Input 2 2 2 4 7 4" xfId="9513"/>
    <cellStyle name="Input 2 2 2 4 7 5" xfId="9514"/>
    <cellStyle name="Input 2 2 2 4 7 6" xfId="9515"/>
    <cellStyle name="Input 2 2 2 4 8" xfId="9516"/>
    <cellStyle name="Input 2 2 2 4 9" xfId="9517"/>
    <cellStyle name="Input 2 2 2 5" xfId="9518"/>
    <cellStyle name="Input 2 2 2 5 10" xfId="9519"/>
    <cellStyle name="Input 2 2 2 5 11" xfId="9520"/>
    <cellStyle name="Input 2 2 2 5 12" xfId="9521"/>
    <cellStyle name="Input 2 2 2 5 2" xfId="9522"/>
    <cellStyle name="Input 2 2 2 5 2 2" xfId="9523"/>
    <cellStyle name="Input 2 2 2 5 2 3" xfId="9524"/>
    <cellStyle name="Input 2 2 2 5 2 4" xfId="9525"/>
    <cellStyle name="Input 2 2 2 5 2 5" xfId="9526"/>
    <cellStyle name="Input 2 2 2 5 2 6" xfId="9527"/>
    <cellStyle name="Input 2 2 2 5 2 7" xfId="9528"/>
    <cellStyle name="Input 2 2 2 5 3" xfId="9529"/>
    <cellStyle name="Input 2 2 2 5 3 2" xfId="9530"/>
    <cellStyle name="Input 2 2 2 5 3 3" xfId="9531"/>
    <cellStyle name="Input 2 2 2 5 3 4" xfId="9532"/>
    <cellStyle name="Input 2 2 2 5 3 5" xfId="9533"/>
    <cellStyle name="Input 2 2 2 5 3 6" xfId="9534"/>
    <cellStyle name="Input 2 2 2 5 3 7" xfId="9535"/>
    <cellStyle name="Input 2 2 2 5 4" xfId="9536"/>
    <cellStyle name="Input 2 2 2 5 4 2" xfId="9537"/>
    <cellStyle name="Input 2 2 2 5 4 3" xfId="9538"/>
    <cellStyle name="Input 2 2 2 5 4 4" xfId="9539"/>
    <cellStyle name="Input 2 2 2 5 4 5" xfId="9540"/>
    <cellStyle name="Input 2 2 2 5 4 6" xfId="9541"/>
    <cellStyle name="Input 2 2 2 5 4 7" xfId="9542"/>
    <cellStyle name="Input 2 2 2 5 5" xfId="9543"/>
    <cellStyle name="Input 2 2 2 5 5 2" xfId="9544"/>
    <cellStyle name="Input 2 2 2 5 5 3" xfId="9545"/>
    <cellStyle name="Input 2 2 2 5 5 4" xfId="9546"/>
    <cellStyle name="Input 2 2 2 5 5 5" xfId="9547"/>
    <cellStyle name="Input 2 2 2 5 5 6" xfId="9548"/>
    <cellStyle name="Input 2 2 2 5 5 7" xfId="9549"/>
    <cellStyle name="Input 2 2 2 5 6" xfId="9550"/>
    <cellStyle name="Input 2 2 2 5 6 2" xfId="9551"/>
    <cellStyle name="Input 2 2 2 5 6 3" xfId="9552"/>
    <cellStyle name="Input 2 2 2 5 6 4" xfId="9553"/>
    <cellStyle name="Input 2 2 2 5 6 5" xfId="9554"/>
    <cellStyle name="Input 2 2 2 5 6 6" xfId="9555"/>
    <cellStyle name="Input 2 2 2 5 6 7" xfId="9556"/>
    <cellStyle name="Input 2 2 2 5 7" xfId="9557"/>
    <cellStyle name="Input 2 2 2 5 7 2" xfId="9558"/>
    <cellStyle name="Input 2 2 2 5 7 3" xfId="9559"/>
    <cellStyle name="Input 2 2 2 5 7 4" xfId="9560"/>
    <cellStyle name="Input 2 2 2 5 7 5" xfId="9561"/>
    <cellStyle name="Input 2 2 2 5 7 6" xfId="9562"/>
    <cellStyle name="Input 2 2 2 5 8" xfId="9563"/>
    <cellStyle name="Input 2 2 2 5 9" xfId="9564"/>
    <cellStyle name="Input 2 2 2 6" xfId="9565"/>
    <cellStyle name="Input 2 2 2 6 10" xfId="9566"/>
    <cellStyle name="Input 2 2 2 6 11" xfId="9567"/>
    <cellStyle name="Input 2 2 2 6 12" xfId="9568"/>
    <cellStyle name="Input 2 2 2 6 2" xfId="9569"/>
    <cellStyle name="Input 2 2 2 6 2 2" xfId="9570"/>
    <cellStyle name="Input 2 2 2 6 2 3" xfId="9571"/>
    <cellStyle name="Input 2 2 2 6 2 4" xfId="9572"/>
    <cellStyle name="Input 2 2 2 6 2 5" xfId="9573"/>
    <cellStyle name="Input 2 2 2 6 2 6" xfId="9574"/>
    <cellStyle name="Input 2 2 2 6 2 7" xfId="9575"/>
    <cellStyle name="Input 2 2 2 6 3" xfId="9576"/>
    <cellStyle name="Input 2 2 2 6 3 2" xfId="9577"/>
    <cellStyle name="Input 2 2 2 6 3 3" xfId="9578"/>
    <cellStyle name="Input 2 2 2 6 3 4" xfId="9579"/>
    <cellStyle name="Input 2 2 2 6 3 5" xfId="9580"/>
    <cellStyle name="Input 2 2 2 6 3 6" xfId="9581"/>
    <cellStyle name="Input 2 2 2 6 3 7" xfId="9582"/>
    <cellStyle name="Input 2 2 2 6 4" xfId="9583"/>
    <cellStyle name="Input 2 2 2 6 4 2" xfId="9584"/>
    <cellStyle name="Input 2 2 2 6 4 3" xfId="9585"/>
    <cellStyle name="Input 2 2 2 6 4 4" xfId="9586"/>
    <cellStyle name="Input 2 2 2 6 4 5" xfId="9587"/>
    <cellStyle name="Input 2 2 2 6 4 6" xfId="9588"/>
    <cellStyle name="Input 2 2 2 6 4 7" xfId="9589"/>
    <cellStyle name="Input 2 2 2 6 5" xfId="9590"/>
    <cellStyle name="Input 2 2 2 6 5 2" xfId="9591"/>
    <cellStyle name="Input 2 2 2 6 5 3" xfId="9592"/>
    <cellStyle name="Input 2 2 2 6 5 4" xfId="9593"/>
    <cellStyle name="Input 2 2 2 6 5 5" xfId="9594"/>
    <cellStyle name="Input 2 2 2 6 5 6" xfId="9595"/>
    <cellStyle name="Input 2 2 2 6 5 7" xfId="9596"/>
    <cellStyle name="Input 2 2 2 6 6" xfId="9597"/>
    <cellStyle name="Input 2 2 2 6 6 2" xfId="9598"/>
    <cellStyle name="Input 2 2 2 6 6 3" xfId="9599"/>
    <cellStyle name="Input 2 2 2 6 6 4" xfId="9600"/>
    <cellStyle name="Input 2 2 2 6 6 5" xfId="9601"/>
    <cellStyle name="Input 2 2 2 6 6 6" xfId="9602"/>
    <cellStyle name="Input 2 2 2 6 6 7" xfId="9603"/>
    <cellStyle name="Input 2 2 2 6 7" xfId="9604"/>
    <cellStyle name="Input 2 2 2 6 7 2" xfId="9605"/>
    <cellStyle name="Input 2 2 2 6 7 3" xfId="9606"/>
    <cellStyle name="Input 2 2 2 6 7 4" xfId="9607"/>
    <cellStyle name="Input 2 2 2 6 7 5" xfId="9608"/>
    <cellStyle name="Input 2 2 2 6 7 6" xfId="9609"/>
    <cellStyle name="Input 2 2 2 6 8" xfId="9610"/>
    <cellStyle name="Input 2 2 2 6 9" xfId="9611"/>
    <cellStyle name="Input 2 2 2 7" xfId="9612"/>
    <cellStyle name="Input 2 2 2 7 10" xfId="9613"/>
    <cellStyle name="Input 2 2 2 7 11" xfId="9614"/>
    <cellStyle name="Input 2 2 2 7 12" xfId="9615"/>
    <cellStyle name="Input 2 2 2 7 2" xfId="9616"/>
    <cellStyle name="Input 2 2 2 7 2 2" xfId="9617"/>
    <cellStyle name="Input 2 2 2 7 2 3" xfId="9618"/>
    <cellStyle name="Input 2 2 2 7 2 4" xfId="9619"/>
    <cellStyle name="Input 2 2 2 7 2 5" xfId="9620"/>
    <cellStyle name="Input 2 2 2 7 2 6" xfId="9621"/>
    <cellStyle name="Input 2 2 2 7 2 7" xfId="9622"/>
    <cellStyle name="Input 2 2 2 7 3" xfId="9623"/>
    <cellStyle name="Input 2 2 2 7 3 2" xfId="9624"/>
    <cellStyle name="Input 2 2 2 7 3 3" xfId="9625"/>
    <cellStyle name="Input 2 2 2 7 3 4" xfId="9626"/>
    <cellStyle name="Input 2 2 2 7 3 5" xfId="9627"/>
    <cellStyle name="Input 2 2 2 7 3 6" xfId="9628"/>
    <cellStyle name="Input 2 2 2 7 3 7" xfId="9629"/>
    <cellStyle name="Input 2 2 2 7 4" xfId="9630"/>
    <cellStyle name="Input 2 2 2 7 4 2" xfId="9631"/>
    <cellStyle name="Input 2 2 2 7 4 3" xfId="9632"/>
    <cellStyle name="Input 2 2 2 7 4 4" xfId="9633"/>
    <cellStyle name="Input 2 2 2 7 4 5" xfId="9634"/>
    <cellStyle name="Input 2 2 2 7 4 6" xfId="9635"/>
    <cellStyle name="Input 2 2 2 7 4 7" xfId="9636"/>
    <cellStyle name="Input 2 2 2 7 5" xfId="9637"/>
    <cellStyle name="Input 2 2 2 7 5 2" xfId="9638"/>
    <cellStyle name="Input 2 2 2 7 5 3" xfId="9639"/>
    <cellStyle name="Input 2 2 2 7 5 4" xfId="9640"/>
    <cellStyle name="Input 2 2 2 7 5 5" xfId="9641"/>
    <cellStyle name="Input 2 2 2 7 5 6" xfId="9642"/>
    <cellStyle name="Input 2 2 2 7 5 7" xfId="9643"/>
    <cellStyle name="Input 2 2 2 7 6" xfId="9644"/>
    <cellStyle name="Input 2 2 2 7 6 2" xfId="9645"/>
    <cellStyle name="Input 2 2 2 7 6 3" xfId="9646"/>
    <cellStyle name="Input 2 2 2 7 6 4" xfId="9647"/>
    <cellStyle name="Input 2 2 2 7 6 5" xfId="9648"/>
    <cellStyle name="Input 2 2 2 7 6 6" xfId="9649"/>
    <cellStyle name="Input 2 2 2 7 6 7" xfId="9650"/>
    <cellStyle name="Input 2 2 2 7 7" xfId="9651"/>
    <cellStyle name="Input 2 2 2 7 7 2" xfId="9652"/>
    <cellStyle name="Input 2 2 2 7 7 3" xfId="9653"/>
    <cellStyle name="Input 2 2 2 7 7 4" xfId="9654"/>
    <cellStyle name="Input 2 2 2 7 7 5" xfId="9655"/>
    <cellStyle name="Input 2 2 2 7 7 6" xfId="9656"/>
    <cellStyle name="Input 2 2 2 7 8" xfId="9657"/>
    <cellStyle name="Input 2 2 2 7 9" xfId="9658"/>
    <cellStyle name="Input 2 2 2 8" xfId="9659"/>
    <cellStyle name="Input 2 2 2 8 10" xfId="9660"/>
    <cellStyle name="Input 2 2 2 8 11" xfId="9661"/>
    <cellStyle name="Input 2 2 2 8 12" xfId="9662"/>
    <cellStyle name="Input 2 2 2 8 2" xfId="9663"/>
    <cellStyle name="Input 2 2 2 8 2 2" xfId="9664"/>
    <cellStyle name="Input 2 2 2 8 2 3" xfId="9665"/>
    <cellStyle name="Input 2 2 2 8 2 4" xfId="9666"/>
    <cellStyle name="Input 2 2 2 8 2 5" xfId="9667"/>
    <cellStyle name="Input 2 2 2 8 2 6" xfId="9668"/>
    <cellStyle name="Input 2 2 2 8 2 7" xfId="9669"/>
    <cellStyle name="Input 2 2 2 8 3" xfId="9670"/>
    <cellStyle name="Input 2 2 2 8 3 2" xfId="9671"/>
    <cellStyle name="Input 2 2 2 8 3 3" xfId="9672"/>
    <cellStyle name="Input 2 2 2 8 3 4" xfId="9673"/>
    <cellStyle name="Input 2 2 2 8 3 5" xfId="9674"/>
    <cellStyle name="Input 2 2 2 8 3 6" xfId="9675"/>
    <cellStyle name="Input 2 2 2 8 3 7" xfId="9676"/>
    <cellStyle name="Input 2 2 2 8 4" xfId="9677"/>
    <cellStyle name="Input 2 2 2 8 4 2" xfId="9678"/>
    <cellStyle name="Input 2 2 2 8 4 3" xfId="9679"/>
    <cellStyle name="Input 2 2 2 8 4 4" xfId="9680"/>
    <cellStyle name="Input 2 2 2 8 4 5" xfId="9681"/>
    <cellStyle name="Input 2 2 2 8 4 6" xfId="9682"/>
    <cellStyle name="Input 2 2 2 8 4 7" xfId="9683"/>
    <cellStyle name="Input 2 2 2 8 5" xfId="9684"/>
    <cellStyle name="Input 2 2 2 8 5 2" xfId="9685"/>
    <cellStyle name="Input 2 2 2 8 5 3" xfId="9686"/>
    <cellStyle name="Input 2 2 2 8 5 4" xfId="9687"/>
    <cellStyle name="Input 2 2 2 8 5 5" xfId="9688"/>
    <cellStyle name="Input 2 2 2 8 5 6" xfId="9689"/>
    <cellStyle name="Input 2 2 2 8 5 7" xfId="9690"/>
    <cellStyle name="Input 2 2 2 8 6" xfId="9691"/>
    <cellStyle name="Input 2 2 2 8 6 2" xfId="9692"/>
    <cellStyle name="Input 2 2 2 8 6 3" xfId="9693"/>
    <cellStyle name="Input 2 2 2 8 6 4" xfId="9694"/>
    <cellStyle name="Input 2 2 2 8 6 5" xfId="9695"/>
    <cellStyle name="Input 2 2 2 8 6 6" xfId="9696"/>
    <cellStyle name="Input 2 2 2 8 6 7" xfId="9697"/>
    <cellStyle name="Input 2 2 2 8 7" xfId="9698"/>
    <cellStyle name="Input 2 2 2 8 7 2" xfId="9699"/>
    <cellStyle name="Input 2 2 2 8 7 3" xfId="9700"/>
    <cellStyle name="Input 2 2 2 8 7 4" xfId="9701"/>
    <cellStyle name="Input 2 2 2 8 7 5" xfId="9702"/>
    <cellStyle name="Input 2 2 2 8 7 6" xfId="9703"/>
    <cellStyle name="Input 2 2 2 8 8" xfId="9704"/>
    <cellStyle name="Input 2 2 2 8 9" xfId="9705"/>
    <cellStyle name="Input 2 2 2 9" xfId="9706"/>
    <cellStyle name="Input 2 2 2 9 10" xfId="9707"/>
    <cellStyle name="Input 2 2 2 9 11" xfId="9708"/>
    <cellStyle name="Input 2 2 2 9 12" xfId="9709"/>
    <cellStyle name="Input 2 2 2 9 2" xfId="9710"/>
    <cellStyle name="Input 2 2 2 9 2 2" xfId="9711"/>
    <cellStyle name="Input 2 2 2 9 2 3" xfId="9712"/>
    <cellStyle name="Input 2 2 2 9 2 4" xfId="9713"/>
    <cellStyle name="Input 2 2 2 9 2 5" xfId="9714"/>
    <cellStyle name="Input 2 2 2 9 2 6" xfId="9715"/>
    <cellStyle name="Input 2 2 2 9 2 7" xfId="9716"/>
    <cellStyle name="Input 2 2 2 9 3" xfId="9717"/>
    <cellStyle name="Input 2 2 2 9 3 2" xfId="9718"/>
    <cellStyle name="Input 2 2 2 9 3 3" xfId="9719"/>
    <cellStyle name="Input 2 2 2 9 3 4" xfId="9720"/>
    <cellStyle name="Input 2 2 2 9 3 5" xfId="9721"/>
    <cellStyle name="Input 2 2 2 9 3 6" xfId="9722"/>
    <cellStyle name="Input 2 2 2 9 3 7" xfId="9723"/>
    <cellStyle name="Input 2 2 2 9 4" xfId="9724"/>
    <cellStyle name="Input 2 2 2 9 4 2" xfId="9725"/>
    <cellStyle name="Input 2 2 2 9 4 3" xfId="9726"/>
    <cellStyle name="Input 2 2 2 9 4 4" xfId="9727"/>
    <cellStyle name="Input 2 2 2 9 4 5" xfId="9728"/>
    <cellStyle name="Input 2 2 2 9 4 6" xfId="9729"/>
    <cellStyle name="Input 2 2 2 9 4 7" xfId="9730"/>
    <cellStyle name="Input 2 2 2 9 5" xfId="9731"/>
    <cellStyle name="Input 2 2 2 9 5 2" xfId="9732"/>
    <cellStyle name="Input 2 2 2 9 5 3" xfId="9733"/>
    <cellStyle name="Input 2 2 2 9 5 4" xfId="9734"/>
    <cellStyle name="Input 2 2 2 9 5 5" xfId="9735"/>
    <cellStyle name="Input 2 2 2 9 5 6" xfId="9736"/>
    <cellStyle name="Input 2 2 2 9 5 7" xfId="9737"/>
    <cellStyle name="Input 2 2 2 9 6" xfId="9738"/>
    <cellStyle name="Input 2 2 2 9 6 2" xfId="9739"/>
    <cellStyle name="Input 2 2 2 9 6 3" xfId="9740"/>
    <cellStyle name="Input 2 2 2 9 6 4" xfId="9741"/>
    <cellStyle name="Input 2 2 2 9 6 5" xfId="9742"/>
    <cellStyle name="Input 2 2 2 9 6 6" xfId="9743"/>
    <cellStyle name="Input 2 2 2 9 6 7" xfId="9744"/>
    <cellStyle name="Input 2 2 2 9 7" xfId="9745"/>
    <cellStyle name="Input 2 2 2 9 7 2" xfId="9746"/>
    <cellStyle name="Input 2 2 2 9 7 3" xfId="9747"/>
    <cellStyle name="Input 2 2 2 9 7 4" xfId="9748"/>
    <cellStyle name="Input 2 2 2 9 7 5" xfId="9749"/>
    <cellStyle name="Input 2 2 2 9 7 6" xfId="9750"/>
    <cellStyle name="Input 2 2 2 9 8" xfId="9751"/>
    <cellStyle name="Input 2 2 2 9 9" xfId="9752"/>
    <cellStyle name="Input 2 2 20" xfId="9753"/>
    <cellStyle name="Input 2 2 21" xfId="9754"/>
    <cellStyle name="Input 2 2 22" xfId="9755"/>
    <cellStyle name="Input 2 2 23" xfId="9756"/>
    <cellStyle name="Input 2 2 3" xfId="9757"/>
    <cellStyle name="Input 2 2 3 10" xfId="9758"/>
    <cellStyle name="Input 2 2 3 11" xfId="9759"/>
    <cellStyle name="Input 2 2 3 12" xfId="9760"/>
    <cellStyle name="Input 2 2 3 2" xfId="9761"/>
    <cellStyle name="Input 2 2 3 2 2" xfId="9762"/>
    <cellStyle name="Input 2 2 3 2 3" xfId="9763"/>
    <cellStyle name="Input 2 2 3 2 4" xfId="9764"/>
    <cellStyle name="Input 2 2 3 2 5" xfId="9765"/>
    <cellStyle name="Input 2 2 3 2 6" xfId="9766"/>
    <cellStyle name="Input 2 2 3 2 7" xfId="9767"/>
    <cellStyle name="Input 2 2 3 3" xfId="9768"/>
    <cellStyle name="Input 2 2 3 3 2" xfId="9769"/>
    <cellStyle name="Input 2 2 3 3 3" xfId="9770"/>
    <cellStyle name="Input 2 2 3 3 4" xfId="9771"/>
    <cellStyle name="Input 2 2 3 3 5" xfId="9772"/>
    <cellStyle name="Input 2 2 3 3 6" xfId="9773"/>
    <cellStyle name="Input 2 2 3 3 7" xfId="9774"/>
    <cellStyle name="Input 2 2 3 4" xfId="9775"/>
    <cellStyle name="Input 2 2 3 4 2" xfId="9776"/>
    <cellStyle name="Input 2 2 3 4 3" xfId="9777"/>
    <cellStyle name="Input 2 2 3 4 4" xfId="9778"/>
    <cellStyle name="Input 2 2 3 4 5" xfId="9779"/>
    <cellStyle name="Input 2 2 3 4 6" xfId="9780"/>
    <cellStyle name="Input 2 2 3 4 7" xfId="9781"/>
    <cellStyle name="Input 2 2 3 5" xfId="9782"/>
    <cellStyle name="Input 2 2 3 5 2" xfId="9783"/>
    <cellStyle name="Input 2 2 3 5 3" xfId="9784"/>
    <cellStyle name="Input 2 2 3 5 4" xfId="9785"/>
    <cellStyle name="Input 2 2 3 5 5" xfId="9786"/>
    <cellStyle name="Input 2 2 3 5 6" xfId="9787"/>
    <cellStyle name="Input 2 2 3 5 7" xfId="9788"/>
    <cellStyle name="Input 2 2 3 6" xfId="9789"/>
    <cellStyle name="Input 2 2 3 6 2" xfId="9790"/>
    <cellStyle name="Input 2 2 3 6 3" xfId="9791"/>
    <cellStyle name="Input 2 2 3 6 4" xfId="9792"/>
    <cellStyle name="Input 2 2 3 6 5" xfId="9793"/>
    <cellStyle name="Input 2 2 3 6 6" xfId="9794"/>
    <cellStyle name="Input 2 2 3 6 7" xfId="9795"/>
    <cellStyle name="Input 2 2 3 7" xfId="9796"/>
    <cellStyle name="Input 2 2 3 8" xfId="9797"/>
    <cellStyle name="Input 2 2 3 9" xfId="9798"/>
    <cellStyle name="Input 2 2 4" xfId="9799"/>
    <cellStyle name="Input 2 2 4 10" xfId="9800"/>
    <cellStyle name="Input 2 2 4 11" xfId="9801"/>
    <cellStyle name="Input 2 2 4 12" xfId="9802"/>
    <cellStyle name="Input 2 2 4 2" xfId="9803"/>
    <cellStyle name="Input 2 2 4 2 2" xfId="9804"/>
    <cellStyle name="Input 2 2 4 2 3" xfId="9805"/>
    <cellStyle name="Input 2 2 4 2 4" xfId="9806"/>
    <cellStyle name="Input 2 2 4 2 5" xfId="9807"/>
    <cellStyle name="Input 2 2 4 2 6" xfId="9808"/>
    <cellStyle name="Input 2 2 4 2 7" xfId="9809"/>
    <cellStyle name="Input 2 2 4 3" xfId="9810"/>
    <cellStyle name="Input 2 2 4 3 2" xfId="9811"/>
    <cellStyle name="Input 2 2 4 3 3" xfId="9812"/>
    <cellStyle name="Input 2 2 4 3 4" xfId="9813"/>
    <cellStyle name="Input 2 2 4 3 5" xfId="9814"/>
    <cellStyle name="Input 2 2 4 3 6" xfId="9815"/>
    <cellStyle name="Input 2 2 4 3 7" xfId="9816"/>
    <cellStyle name="Input 2 2 4 4" xfId="9817"/>
    <cellStyle name="Input 2 2 4 4 2" xfId="9818"/>
    <cellStyle name="Input 2 2 4 4 3" xfId="9819"/>
    <cellStyle name="Input 2 2 4 4 4" xfId="9820"/>
    <cellStyle name="Input 2 2 4 4 5" xfId="9821"/>
    <cellStyle name="Input 2 2 4 4 6" xfId="9822"/>
    <cellStyle name="Input 2 2 4 4 7" xfId="9823"/>
    <cellStyle name="Input 2 2 4 5" xfId="9824"/>
    <cellStyle name="Input 2 2 4 5 2" xfId="9825"/>
    <cellStyle name="Input 2 2 4 5 3" xfId="9826"/>
    <cellStyle name="Input 2 2 4 5 4" xfId="9827"/>
    <cellStyle name="Input 2 2 4 5 5" xfId="9828"/>
    <cellStyle name="Input 2 2 4 5 6" xfId="9829"/>
    <cellStyle name="Input 2 2 4 5 7" xfId="9830"/>
    <cellStyle name="Input 2 2 4 6" xfId="9831"/>
    <cellStyle name="Input 2 2 4 6 2" xfId="9832"/>
    <cellStyle name="Input 2 2 4 6 3" xfId="9833"/>
    <cellStyle name="Input 2 2 4 6 4" xfId="9834"/>
    <cellStyle name="Input 2 2 4 6 5" xfId="9835"/>
    <cellStyle name="Input 2 2 4 6 6" xfId="9836"/>
    <cellStyle name="Input 2 2 4 6 7" xfId="9837"/>
    <cellStyle name="Input 2 2 4 7" xfId="9838"/>
    <cellStyle name="Input 2 2 4 8" xfId="9839"/>
    <cellStyle name="Input 2 2 4 9" xfId="9840"/>
    <cellStyle name="Input 2 2 5" xfId="9841"/>
    <cellStyle name="Input 2 2 5 10" xfId="9842"/>
    <cellStyle name="Input 2 2 5 11" xfId="9843"/>
    <cellStyle name="Input 2 2 5 12" xfId="9844"/>
    <cellStyle name="Input 2 2 5 2" xfId="9845"/>
    <cellStyle name="Input 2 2 5 2 2" xfId="9846"/>
    <cellStyle name="Input 2 2 5 2 3" xfId="9847"/>
    <cellStyle name="Input 2 2 5 2 4" xfId="9848"/>
    <cellStyle name="Input 2 2 5 2 5" xfId="9849"/>
    <cellStyle name="Input 2 2 5 2 6" xfId="9850"/>
    <cellStyle name="Input 2 2 5 2 7" xfId="9851"/>
    <cellStyle name="Input 2 2 5 3" xfId="9852"/>
    <cellStyle name="Input 2 2 5 3 2" xfId="9853"/>
    <cellStyle name="Input 2 2 5 3 3" xfId="9854"/>
    <cellStyle name="Input 2 2 5 3 4" xfId="9855"/>
    <cellStyle name="Input 2 2 5 3 5" xfId="9856"/>
    <cellStyle name="Input 2 2 5 3 6" xfId="9857"/>
    <cellStyle name="Input 2 2 5 3 7" xfId="9858"/>
    <cellStyle name="Input 2 2 5 4" xfId="9859"/>
    <cellStyle name="Input 2 2 5 4 2" xfId="9860"/>
    <cellStyle name="Input 2 2 5 4 3" xfId="9861"/>
    <cellStyle name="Input 2 2 5 4 4" xfId="9862"/>
    <cellStyle name="Input 2 2 5 4 5" xfId="9863"/>
    <cellStyle name="Input 2 2 5 4 6" xfId="9864"/>
    <cellStyle name="Input 2 2 5 4 7" xfId="9865"/>
    <cellStyle name="Input 2 2 5 5" xfId="9866"/>
    <cellStyle name="Input 2 2 5 5 2" xfId="9867"/>
    <cellStyle name="Input 2 2 5 5 3" xfId="9868"/>
    <cellStyle name="Input 2 2 5 5 4" xfId="9869"/>
    <cellStyle name="Input 2 2 5 5 5" xfId="9870"/>
    <cellStyle name="Input 2 2 5 5 6" xfId="9871"/>
    <cellStyle name="Input 2 2 5 5 7" xfId="9872"/>
    <cellStyle name="Input 2 2 5 6" xfId="9873"/>
    <cellStyle name="Input 2 2 5 6 2" xfId="9874"/>
    <cellStyle name="Input 2 2 5 6 3" xfId="9875"/>
    <cellStyle name="Input 2 2 5 6 4" xfId="9876"/>
    <cellStyle name="Input 2 2 5 6 5" xfId="9877"/>
    <cellStyle name="Input 2 2 5 6 6" xfId="9878"/>
    <cellStyle name="Input 2 2 5 6 7" xfId="9879"/>
    <cellStyle name="Input 2 2 5 7" xfId="9880"/>
    <cellStyle name="Input 2 2 5 7 2" xfId="9881"/>
    <cellStyle name="Input 2 2 5 7 3" xfId="9882"/>
    <cellStyle name="Input 2 2 5 7 4" xfId="9883"/>
    <cellStyle name="Input 2 2 5 7 5" xfId="9884"/>
    <cellStyle name="Input 2 2 5 7 6" xfId="9885"/>
    <cellStyle name="Input 2 2 5 8" xfId="9886"/>
    <cellStyle name="Input 2 2 5 9" xfId="9887"/>
    <cellStyle name="Input 2 2 6" xfId="9888"/>
    <cellStyle name="Input 2 2 6 10" xfId="9889"/>
    <cellStyle name="Input 2 2 6 11" xfId="9890"/>
    <cellStyle name="Input 2 2 6 12" xfId="9891"/>
    <cellStyle name="Input 2 2 6 2" xfId="9892"/>
    <cellStyle name="Input 2 2 6 2 2" xfId="9893"/>
    <cellStyle name="Input 2 2 6 2 3" xfId="9894"/>
    <cellStyle name="Input 2 2 6 2 4" xfId="9895"/>
    <cellStyle name="Input 2 2 6 2 5" xfId="9896"/>
    <cellStyle name="Input 2 2 6 2 6" xfId="9897"/>
    <cellStyle name="Input 2 2 6 2 7" xfId="9898"/>
    <cellStyle name="Input 2 2 6 3" xfId="9899"/>
    <cellStyle name="Input 2 2 6 3 2" xfId="9900"/>
    <cellStyle name="Input 2 2 6 3 3" xfId="9901"/>
    <cellStyle name="Input 2 2 6 3 4" xfId="9902"/>
    <cellStyle name="Input 2 2 6 3 5" xfId="9903"/>
    <cellStyle name="Input 2 2 6 3 6" xfId="9904"/>
    <cellStyle name="Input 2 2 6 3 7" xfId="9905"/>
    <cellStyle name="Input 2 2 6 4" xfId="9906"/>
    <cellStyle name="Input 2 2 6 4 2" xfId="9907"/>
    <cellStyle name="Input 2 2 6 4 3" xfId="9908"/>
    <cellStyle name="Input 2 2 6 4 4" xfId="9909"/>
    <cellStyle name="Input 2 2 6 4 5" xfId="9910"/>
    <cellStyle name="Input 2 2 6 4 6" xfId="9911"/>
    <cellStyle name="Input 2 2 6 4 7" xfId="9912"/>
    <cellStyle name="Input 2 2 6 5" xfId="9913"/>
    <cellStyle name="Input 2 2 6 5 2" xfId="9914"/>
    <cellStyle name="Input 2 2 6 5 3" xfId="9915"/>
    <cellStyle name="Input 2 2 6 5 4" xfId="9916"/>
    <cellStyle name="Input 2 2 6 5 5" xfId="9917"/>
    <cellStyle name="Input 2 2 6 5 6" xfId="9918"/>
    <cellStyle name="Input 2 2 6 5 7" xfId="9919"/>
    <cellStyle name="Input 2 2 6 6" xfId="9920"/>
    <cellStyle name="Input 2 2 6 6 2" xfId="9921"/>
    <cellStyle name="Input 2 2 6 6 3" xfId="9922"/>
    <cellStyle name="Input 2 2 6 6 4" xfId="9923"/>
    <cellStyle name="Input 2 2 6 6 5" xfId="9924"/>
    <cellStyle name="Input 2 2 6 6 6" xfId="9925"/>
    <cellStyle name="Input 2 2 6 6 7" xfId="9926"/>
    <cellStyle name="Input 2 2 6 7" xfId="9927"/>
    <cellStyle name="Input 2 2 6 7 2" xfId="9928"/>
    <cellStyle name="Input 2 2 6 7 3" xfId="9929"/>
    <cellStyle name="Input 2 2 6 7 4" xfId="9930"/>
    <cellStyle name="Input 2 2 6 7 5" xfId="9931"/>
    <cellStyle name="Input 2 2 6 7 6" xfId="9932"/>
    <cellStyle name="Input 2 2 6 8" xfId="9933"/>
    <cellStyle name="Input 2 2 6 9" xfId="9934"/>
    <cellStyle name="Input 2 2 7" xfId="9935"/>
    <cellStyle name="Input 2 2 7 10" xfId="9936"/>
    <cellStyle name="Input 2 2 7 11" xfId="9937"/>
    <cellStyle name="Input 2 2 7 12" xfId="9938"/>
    <cellStyle name="Input 2 2 7 2" xfId="9939"/>
    <cellStyle name="Input 2 2 7 2 2" xfId="9940"/>
    <cellStyle name="Input 2 2 7 2 3" xfId="9941"/>
    <cellStyle name="Input 2 2 7 2 4" xfId="9942"/>
    <cellStyle name="Input 2 2 7 2 5" xfId="9943"/>
    <cellStyle name="Input 2 2 7 2 6" xfId="9944"/>
    <cellStyle name="Input 2 2 7 2 7" xfId="9945"/>
    <cellStyle name="Input 2 2 7 3" xfId="9946"/>
    <cellStyle name="Input 2 2 7 3 2" xfId="9947"/>
    <cellStyle name="Input 2 2 7 3 3" xfId="9948"/>
    <cellStyle name="Input 2 2 7 3 4" xfId="9949"/>
    <cellStyle name="Input 2 2 7 3 5" xfId="9950"/>
    <cellStyle name="Input 2 2 7 3 6" xfId="9951"/>
    <cellStyle name="Input 2 2 7 3 7" xfId="9952"/>
    <cellStyle name="Input 2 2 7 4" xfId="9953"/>
    <cellStyle name="Input 2 2 7 4 2" xfId="9954"/>
    <cellStyle name="Input 2 2 7 4 3" xfId="9955"/>
    <cellStyle name="Input 2 2 7 4 4" xfId="9956"/>
    <cellStyle name="Input 2 2 7 4 5" xfId="9957"/>
    <cellStyle name="Input 2 2 7 4 6" xfId="9958"/>
    <cellStyle name="Input 2 2 7 4 7" xfId="9959"/>
    <cellStyle name="Input 2 2 7 5" xfId="9960"/>
    <cellStyle name="Input 2 2 7 5 2" xfId="9961"/>
    <cellStyle name="Input 2 2 7 5 3" xfId="9962"/>
    <cellStyle name="Input 2 2 7 5 4" xfId="9963"/>
    <cellStyle name="Input 2 2 7 5 5" xfId="9964"/>
    <cellStyle name="Input 2 2 7 5 6" xfId="9965"/>
    <cellStyle name="Input 2 2 7 5 7" xfId="9966"/>
    <cellStyle name="Input 2 2 7 6" xfId="9967"/>
    <cellStyle name="Input 2 2 7 6 2" xfId="9968"/>
    <cellStyle name="Input 2 2 7 6 3" xfId="9969"/>
    <cellStyle name="Input 2 2 7 6 4" xfId="9970"/>
    <cellStyle name="Input 2 2 7 6 5" xfId="9971"/>
    <cellStyle name="Input 2 2 7 6 6" xfId="9972"/>
    <cellStyle name="Input 2 2 7 6 7" xfId="9973"/>
    <cellStyle name="Input 2 2 7 7" xfId="9974"/>
    <cellStyle name="Input 2 2 7 7 2" xfId="9975"/>
    <cellStyle name="Input 2 2 7 7 3" xfId="9976"/>
    <cellStyle name="Input 2 2 7 7 4" xfId="9977"/>
    <cellStyle name="Input 2 2 7 7 5" xfId="9978"/>
    <cellStyle name="Input 2 2 7 7 6" xfId="9979"/>
    <cellStyle name="Input 2 2 7 8" xfId="9980"/>
    <cellStyle name="Input 2 2 7 9" xfId="9981"/>
    <cellStyle name="Input 2 2 8" xfId="9982"/>
    <cellStyle name="Input 2 2 8 10" xfId="9983"/>
    <cellStyle name="Input 2 2 8 11" xfId="9984"/>
    <cellStyle name="Input 2 2 8 12" xfId="9985"/>
    <cellStyle name="Input 2 2 8 2" xfId="9986"/>
    <cellStyle name="Input 2 2 8 2 2" xfId="9987"/>
    <cellStyle name="Input 2 2 8 2 3" xfId="9988"/>
    <cellStyle name="Input 2 2 8 2 4" xfId="9989"/>
    <cellStyle name="Input 2 2 8 2 5" xfId="9990"/>
    <cellStyle name="Input 2 2 8 2 6" xfId="9991"/>
    <cellStyle name="Input 2 2 8 2 7" xfId="9992"/>
    <cellStyle name="Input 2 2 8 3" xfId="9993"/>
    <cellStyle name="Input 2 2 8 3 2" xfId="9994"/>
    <cellStyle name="Input 2 2 8 3 3" xfId="9995"/>
    <cellStyle name="Input 2 2 8 3 4" xfId="9996"/>
    <cellStyle name="Input 2 2 8 3 5" xfId="9997"/>
    <cellStyle name="Input 2 2 8 3 6" xfId="9998"/>
    <cellStyle name="Input 2 2 8 3 7" xfId="9999"/>
    <cellStyle name="Input 2 2 8 4" xfId="10000"/>
    <cellStyle name="Input 2 2 8 4 2" xfId="10001"/>
    <cellStyle name="Input 2 2 8 4 3" xfId="10002"/>
    <cellStyle name="Input 2 2 8 4 4" xfId="10003"/>
    <cellStyle name="Input 2 2 8 4 5" xfId="10004"/>
    <cellStyle name="Input 2 2 8 4 6" xfId="10005"/>
    <cellStyle name="Input 2 2 8 4 7" xfId="10006"/>
    <cellStyle name="Input 2 2 8 5" xfId="10007"/>
    <cellStyle name="Input 2 2 8 5 2" xfId="10008"/>
    <cellStyle name="Input 2 2 8 5 3" xfId="10009"/>
    <cellStyle name="Input 2 2 8 5 4" xfId="10010"/>
    <cellStyle name="Input 2 2 8 5 5" xfId="10011"/>
    <cellStyle name="Input 2 2 8 5 6" xfId="10012"/>
    <cellStyle name="Input 2 2 8 5 7" xfId="10013"/>
    <cellStyle name="Input 2 2 8 6" xfId="10014"/>
    <cellStyle name="Input 2 2 8 6 2" xfId="10015"/>
    <cellStyle name="Input 2 2 8 6 3" xfId="10016"/>
    <cellStyle name="Input 2 2 8 6 4" xfId="10017"/>
    <cellStyle name="Input 2 2 8 6 5" xfId="10018"/>
    <cellStyle name="Input 2 2 8 6 6" xfId="10019"/>
    <cellStyle name="Input 2 2 8 6 7" xfId="10020"/>
    <cellStyle name="Input 2 2 8 7" xfId="10021"/>
    <cellStyle name="Input 2 2 8 7 2" xfId="10022"/>
    <cellStyle name="Input 2 2 8 7 3" xfId="10023"/>
    <cellStyle name="Input 2 2 8 7 4" xfId="10024"/>
    <cellStyle name="Input 2 2 8 7 5" xfId="10025"/>
    <cellStyle name="Input 2 2 8 7 6" xfId="10026"/>
    <cellStyle name="Input 2 2 8 8" xfId="10027"/>
    <cellStyle name="Input 2 2 8 9" xfId="10028"/>
    <cellStyle name="Input 2 2 9" xfId="10029"/>
    <cellStyle name="Input 2 2 9 10" xfId="10030"/>
    <cellStyle name="Input 2 2 9 11" xfId="10031"/>
    <cellStyle name="Input 2 2 9 12" xfId="10032"/>
    <cellStyle name="Input 2 2 9 2" xfId="10033"/>
    <cellStyle name="Input 2 2 9 2 2" xfId="10034"/>
    <cellStyle name="Input 2 2 9 2 3" xfId="10035"/>
    <cellStyle name="Input 2 2 9 2 4" xfId="10036"/>
    <cellStyle name="Input 2 2 9 2 5" xfId="10037"/>
    <cellStyle name="Input 2 2 9 2 6" xfId="10038"/>
    <cellStyle name="Input 2 2 9 2 7" xfId="10039"/>
    <cellStyle name="Input 2 2 9 3" xfId="10040"/>
    <cellStyle name="Input 2 2 9 3 2" xfId="10041"/>
    <cellStyle name="Input 2 2 9 3 3" xfId="10042"/>
    <cellStyle name="Input 2 2 9 3 4" xfId="10043"/>
    <cellStyle name="Input 2 2 9 3 5" xfId="10044"/>
    <cellStyle name="Input 2 2 9 3 6" xfId="10045"/>
    <cellStyle name="Input 2 2 9 3 7" xfId="10046"/>
    <cellStyle name="Input 2 2 9 4" xfId="10047"/>
    <cellStyle name="Input 2 2 9 4 2" xfId="10048"/>
    <cellStyle name="Input 2 2 9 4 3" xfId="10049"/>
    <cellStyle name="Input 2 2 9 4 4" xfId="10050"/>
    <cellStyle name="Input 2 2 9 4 5" xfId="10051"/>
    <cellStyle name="Input 2 2 9 4 6" xfId="10052"/>
    <cellStyle name="Input 2 2 9 4 7" xfId="10053"/>
    <cellStyle name="Input 2 2 9 5" xfId="10054"/>
    <cellStyle name="Input 2 2 9 5 2" xfId="10055"/>
    <cellStyle name="Input 2 2 9 5 3" xfId="10056"/>
    <cellStyle name="Input 2 2 9 5 4" xfId="10057"/>
    <cellStyle name="Input 2 2 9 5 5" xfId="10058"/>
    <cellStyle name="Input 2 2 9 5 6" xfId="10059"/>
    <cellStyle name="Input 2 2 9 5 7" xfId="10060"/>
    <cellStyle name="Input 2 2 9 6" xfId="10061"/>
    <cellStyle name="Input 2 2 9 6 2" xfId="10062"/>
    <cellStyle name="Input 2 2 9 6 3" xfId="10063"/>
    <cellStyle name="Input 2 2 9 6 4" xfId="10064"/>
    <cellStyle name="Input 2 2 9 6 5" xfId="10065"/>
    <cellStyle name="Input 2 2 9 6 6" xfId="10066"/>
    <cellStyle name="Input 2 2 9 6 7" xfId="10067"/>
    <cellStyle name="Input 2 2 9 7" xfId="10068"/>
    <cellStyle name="Input 2 2 9 7 2" xfId="10069"/>
    <cellStyle name="Input 2 2 9 7 3" xfId="10070"/>
    <cellStyle name="Input 2 2 9 7 4" xfId="10071"/>
    <cellStyle name="Input 2 2 9 7 5" xfId="10072"/>
    <cellStyle name="Input 2 2 9 7 6" xfId="10073"/>
    <cellStyle name="Input 2 2 9 8" xfId="10074"/>
    <cellStyle name="Input 2 2 9 9" xfId="10075"/>
    <cellStyle name="Input 2 20" xfId="10076"/>
    <cellStyle name="Input 2 20 2" xfId="10077"/>
    <cellStyle name="Input 2 20 3" xfId="10078"/>
    <cellStyle name="Input 2 20 4" xfId="10079"/>
    <cellStyle name="Input 2 20 5" xfId="10080"/>
    <cellStyle name="Input 2 20 6" xfId="10081"/>
    <cellStyle name="Input 2 20 7" xfId="10082"/>
    <cellStyle name="Input 2 21" xfId="10083"/>
    <cellStyle name="Input 2 22" xfId="10084"/>
    <cellStyle name="Input 2 23" xfId="10085"/>
    <cellStyle name="Input 2 24" xfId="10086"/>
    <cellStyle name="Input 2 25" xfId="10087"/>
    <cellStyle name="Input 2 3" xfId="10088"/>
    <cellStyle name="Input 2 3 10" xfId="10089"/>
    <cellStyle name="Input 2 3 10 10" xfId="10090"/>
    <cellStyle name="Input 2 3 10 11" xfId="10091"/>
    <cellStyle name="Input 2 3 10 12" xfId="10092"/>
    <cellStyle name="Input 2 3 10 2" xfId="10093"/>
    <cellStyle name="Input 2 3 10 2 2" xfId="10094"/>
    <cellStyle name="Input 2 3 10 2 3" xfId="10095"/>
    <cellStyle name="Input 2 3 10 2 4" xfId="10096"/>
    <cellStyle name="Input 2 3 10 2 5" xfId="10097"/>
    <cellStyle name="Input 2 3 10 2 6" xfId="10098"/>
    <cellStyle name="Input 2 3 10 2 7" xfId="10099"/>
    <cellStyle name="Input 2 3 10 3" xfId="10100"/>
    <cellStyle name="Input 2 3 10 3 2" xfId="10101"/>
    <cellStyle name="Input 2 3 10 3 3" xfId="10102"/>
    <cellStyle name="Input 2 3 10 3 4" xfId="10103"/>
    <cellStyle name="Input 2 3 10 3 5" xfId="10104"/>
    <cellStyle name="Input 2 3 10 3 6" xfId="10105"/>
    <cellStyle name="Input 2 3 10 3 7" xfId="10106"/>
    <cellStyle name="Input 2 3 10 4" xfId="10107"/>
    <cellStyle name="Input 2 3 10 4 2" xfId="10108"/>
    <cellStyle name="Input 2 3 10 4 3" xfId="10109"/>
    <cellStyle name="Input 2 3 10 4 4" xfId="10110"/>
    <cellStyle name="Input 2 3 10 4 5" xfId="10111"/>
    <cellStyle name="Input 2 3 10 4 6" xfId="10112"/>
    <cellStyle name="Input 2 3 10 4 7" xfId="10113"/>
    <cellStyle name="Input 2 3 10 5" xfId="10114"/>
    <cellStyle name="Input 2 3 10 5 2" xfId="10115"/>
    <cellStyle name="Input 2 3 10 5 3" xfId="10116"/>
    <cellStyle name="Input 2 3 10 5 4" xfId="10117"/>
    <cellStyle name="Input 2 3 10 5 5" xfId="10118"/>
    <cellStyle name="Input 2 3 10 5 6" xfId="10119"/>
    <cellStyle name="Input 2 3 10 5 7" xfId="10120"/>
    <cellStyle name="Input 2 3 10 6" xfId="10121"/>
    <cellStyle name="Input 2 3 10 6 2" xfId="10122"/>
    <cellStyle name="Input 2 3 10 6 3" xfId="10123"/>
    <cellStyle name="Input 2 3 10 6 4" xfId="10124"/>
    <cellStyle name="Input 2 3 10 6 5" xfId="10125"/>
    <cellStyle name="Input 2 3 10 6 6" xfId="10126"/>
    <cellStyle name="Input 2 3 10 6 7" xfId="10127"/>
    <cellStyle name="Input 2 3 10 7" xfId="10128"/>
    <cellStyle name="Input 2 3 10 7 2" xfId="10129"/>
    <cellStyle name="Input 2 3 10 7 3" xfId="10130"/>
    <cellStyle name="Input 2 3 10 7 4" xfId="10131"/>
    <cellStyle name="Input 2 3 10 7 5" xfId="10132"/>
    <cellStyle name="Input 2 3 10 7 6" xfId="10133"/>
    <cellStyle name="Input 2 3 10 8" xfId="10134"/>
    <cellStyle name="Input 2 3 10 9" xfId="10135"/>
    <cellStyle name="Input 2 3 11" xfId="10136"/>
    <cellStyle name="Input 2 3 11 10" xfId="10137"/>
    <cellStyle name="Input 2 3 11 11" xfId="10138"/>
    <cellStyle name="Input 2 3 11 12" xfId="10139"/>
    <cellStyle name="Input 2 3 11 2" xfId="10140"/>
    <cellStyle name="Input 2 3 11 2 2" xfId="10141"/>
    <cellStyle name="Input 2 3 11 2 3" xfId="10142"/>
    <cellStyle name="Input 2 3 11 2 4" xfId="10143"/>
    <cellStyle name="Input 2 3 11 2 5" xfId="10144"/>
    <cellStyle name="Input 2 3 11 2 6" xfId="10145"/>
    <cellStyle name="Input 2 3 11 2 7" xfId="10146"/>
    <cellStyle name="Input 2 3 11 3" xfId="10147"/>
    <cellStyle name="Input 2 3 11 3 2" xfId="10148"/>
    <cellStyle name="Input 2 3 11 3 3" xfId="10149"/>
    <cellStyle name="Input 2 3 11 3 4" xfId="10150"/>
    <cellStyle name="Input 2 3 11 3 5" xfId="10151"/>
    <cellStyle name="Input 2 3 11 3 6" xfId="10152"/>
    <cellStyle name="Input 2 3 11 3 7" xfId="10153"/>
    <cellStyle name="Input 2 3 11 4" xfId="10154"/>
    <cellStyle name="Input 2 3 11 4 2" xfId="10155"/>
    <cellStyle name="Input 2 3 11 4 3" xfId="10156"/>
    <cellStyle name="Input 2 3 11 4 4" xfId="10157"/>
    <cellStyle name="Input 2 3 11 4 5" xfId="10158"/>
    <cellStyle name="Input 2 3 11 4 6" xfId="10159"/>
    <cellStyle name="Input 2 3 11 4 7" xfId="10160"/>
    <cellStyle name="Input 2 3 11 5" xfId="10161"/>
    <cellStyle name="Input 2 3 11 5 2" xfId="10162"/>
    <cellStyle name="Input 2 3 11 5 3" xfId="10163"/>
    <cellStyle name="Input 2 3 11 5 4" xfId="10164"/>
    <cellStyle name="Input 2 3 11 5 5" xfId="10165"/>
    <cellStyle name="Input 2 3 11 5 6" xfId="10166"/>
    <cellStyle name="Input 2 3 11 5 7" xfId="10167"/>
    <cellStyle name="Input 2 3 11 6" xfId="10168"/>
    <cellStyle name="Input 2 3 11 6 2" xfId="10169"/>
    <cellStyle name="Input 2 3 11 6 3" xfId="10170"/>
    <cellStyle name="Input 2 3 11 6 4" xfId="10171"/>
    <cellStyle name="Input 2 3 11 6 5" xfId="10172"/>
    <cellStyle name="Input 2 3 11 6 6" xfId="10173"/>
    <cellStyle name="Input 2 3 11 6 7" xfId="10174"/>
    <cellStyle name="Input 2 3 11 7" xfId="10175"/>
    <cellStyle name="Input 2 3 11 7 2" xfId="10176"/>
    <cellStyle name="Input 2 3 11 7 3" xfId="10177"/>
    <cellStyle name="Input 2 3 11 7 4" xfId="10178"/>
    <cellStyle name="Input 2 3 11 7 5" xfId="10179"/>
    <cellStyle name="Input 2 3 11 7 6" xfId="10180"/>
    <cellStyle name="Input 2 3 11 8" xfId="10181"/>
    <cellStyle name="Input 2 3 11 9" xfId="10182"/>
    <cellStyle name="Input 2 3 12" xfId="10183"/>
    <cellStyle name="Input 2 3 12 10" xfId="10184"/>
    <cellStyle name="Input 2 3 12 11" xfId="10185"/>
    <cellStyle name="Input 2 3 12 12" xfId="10186"/>
    <cellStyle name="Input 2 3 12 2" xfId="10187"/>
    <cellStyle name="Input 2 3 12 2 2" xfId="10188"/>
    <cellStyle name="Input 2 3 12 2 3" xfId="10189"/>
    <cellStyle name="Input 2 3 12 2 4" xfId="10190"/>
    <cellStyle name="Input 2 3 12 2 5" xfId="10191"/>
    <cellStyle name="Input 2 3 12 2 6" xfId="10192"/>
    <cellStyle name="Input 2 3 12 2 7" xfId="10193"/>
    <cellStyle name="Input 2 3 12 3" xfId="10194"/>
    <cellStyle name="Input 2 3 12 3 2" xfId="10195"/>
    <cellStyle name="Input 2 3 12 3 3" xfId="10196"/>
    <cellStyle name="Input 2 3 12 3 4" xfId="10197"/>
    <cellStyle name="Input 2 3 12 3 5" xfId="10198"/>
    <cellStyle name="Input 2 3 12 3 6" xfId="10199"/>
    <cellStyle name="Input 2 3 12 3 7" xfId="10200"/>
    <cellStyle name="Input 2 3 12 4" xfId="10201"/>
    <cellStyle name="Input 2 3 12 4 2" xfId="10202"/>
    <cellStyle name="Input 2 3 12 4 3" xfId="10203"/>
    <cellStyle name="Input 2 3 12 4 4" xfId="10204"/>
    <cellStyle name="Input 2 3 12 4 5" xfId="10205"/>
    <cellStyle name="Input 2 3 12 4 6" xfId="10206"/>
    <cellStyle name="Input 2 3 12 4 7" xfId="10207"/>
    <cellStyle name="Input 2 3 12 5" xfId="10208"/>
    <cellStyle name="Input 2 3 12 5 2" xfId="10209"/>
    <cellStyle name="Input 2 3 12 5 3" xfId="10210"/>
    <cellStyle name="Input 2 3 12 5 4" xfId="10211"/>
    <cellStyle name="Input 2 3 12 5 5" xfId="10212"/>
    <cellStyle name="Input 2 3 12 5 6" xfId="10213"/>
    <cellStyle name="Input 2 3 12 5 7" xfId="10214"/>
    <cellStyle name="Input 2 3 12 6" xfId="10215"/>
    <cellStyle name="Input 2 3 12 6 2" xfId="10216"/>
    <cellStyle name="Input 2 3 12 6 3" xfId="10217"/>
    <cellStyle name="Input 2 3 12 6 4" xfId="10218"/>
    <cellStyle name="Input 2 3 12 6 5" xfId="10219"/>
    <cellStyle name="Input 2 3 12 6 6" xfId="10220"/>
    <cellStyle name="Input 2 3 12 6 7" xfId="10221"/>
    <cellStyle name="Input 2 3 12 7" xfId="10222"/>
    <cellStyle name="Input 2 3 12 7 2" xfId="10223"/>
    <cellStyle name="Input 2 3 12 7 3" xfId="10224"/>
    <cellStyle name="Input 2 3 12 7 4" xfId="10225"/>
    <cellStyle name="Input 2 3 12 7 5" xfId="10226"/>
    <cellStyle name="Input 2 3 12 7 6" xfId="10227"/>
    <cellStyle name="Input 2 3 12 8" xfId="10228"/>
    <cellStyle name="Input 2 3 12 9" xfId="10229"/>
    <cellStyle name="Input 2 3 13" xfId="10230"/>
    <cellStyle name="Input 2 3 13 2" xfId="10231"/>
    <cellStyle name="Input 2 3 13 3" xfId="10232"/>
    <cellStyle name="Input 2 3 13 4" xfId="10233"/>
    <cellStyle name="Input 2 3 13 5" xfId="10234"/>
    <cellStyle name="Input 2 3 13 6" xfId="10235"/>
    <cellStyle name="Input 2 3 13 7" xfId="10236"/>
    <cellStyle name="Input 2 3 14" xfId="10237"/>
    <cellStyle name="Input 2 3 14 2" xfId="10238"/>
    <cellStyle name="Input 2 3 14 3" xfId="10239"/>
    <cellStyle name="Input 2 3 14 4" xfId="10240"/>
    <cellStyle name="Input 2 3 14 5" xfId="10241"/>
    <cellStyle name="Input 2 3 14 6" xfId="10242"/>
    <cellStyle name="Input 2 3 14 7" xfId="10243"/>
    <cellStyle name="Input 2 3 15" xfId="10244"/>
    <cellStyle name="Input 2 3 15 2" xfId="10245"/>
    <cellStyle name="Input 2 3 15 3" xfId="10246"/>
    <cellStyle name="Input 2 3 15 4" xfId="10247"/>
    <cellStyle name="Input 2 3 15 5" xfId="10248"/>
    <cellStyle name="Input 2 3 15 6" xfId="10249"/>
    <cellStyle name="Input 2 3 15 7" xfId="10250"/>
    <cellStyle name="Input 2 3 16" xfId="10251"/>
    <cellStyle name="Input 2 3 16 2" xfId="10252"/>
    <cellStyle name="Input 2 3 16 3" xfId="10253"/>
    <cellStyle name="Input 2 3 16 4" xfId="10254"/>
    <cellStyle name="Input 2 3 16 5" xfId="10255"/>
    <cellStyle name="Input 2 3 16 6" xfId="10256"/>
    <cellStyle name="Input 2 3 16 7" xfId="10257"/>
    <cellStyle name="Input 2 3 17" xfId="10258"/>
    <cellStyle name="Input 2 3 17 2" xfId="10259"/>
    <cellStyle name="Input 2 3 17 3" xfId="10260"/>
    <cellStyle name="Input 2 3 17 4" xfId="10261"/>
    <cellStyle name="Input 2 3 17 5" xfId="10262"/>
    <cellStyle name="Input 2 3 17 6" xfId="10263"/>
    <cellStyle name="Input 2 3 17 7" xfId="10264"/>
    <cellStyle name="Input 2 3 18" xfId="10265"/>
    <cellStyle name="Input 2 3 18 2" xfId="10266"/>
    <cellStyle name="Input 2 3 18 3" xfId="10267"/>
    <cellStyle name="Input 2 3 18 4" xfId="10268"/>
    <cellStyle name="Input 2 3 18 5" xfId="10269"/>
    <cellStyle name="Input 2 3 18 6" xfId="10270"/>
    <cellStyle name="Input 2 3 18 7" xfId="10271"/>
    <cellStyle name="Input 2 3 19" xfId="10272"/>
    <cellStyle name="Input 2 3 2" xfId="10273"/>
    <cellStyle name="Input 2 3 2 10" xfId="10274"/>
    <cellStyle name="Input 2 3 2 10 10" xfId="10275"/>
    <cellStyle name="Input 2 3 2 10 11" xfId="10276"/>
    <cellStyle name="Input 2 3 2 10 12" xfId="10277"/>
    <cellStyle name="Input 2 3 2 10 2" xfId="10278"/>
    <cellStyle name="Input 2 3 2 10 2 2" xfId="10279"/>
    <cellStyle name="Input 2 3 2 10 2 3" xfId="10280"/>
    <cellStyle name="Input 2 3 2 10 2 4" xfId="10281"/>
    <cellStyle name="Input 2 3 2 10 2 5" xfId="10282"/>
    <cellStyle name="Input 2 3 2 10 2 6" xfId="10283"/>
    <cellStyle name="Input 2 3 2 10 2 7" xfId="10284"/>
    <cellStyle name="Input 2 3 2 10 3" xfId="10285"/>
    <cellStyle name="Input 2 3 2 10 3 2" xfId="10286"/>
    <cellStyle name="Input 2 3 2 10 3 3" xfId="10287"/>
    <cellStyle name="Input 2 3 2 10 3 4" xfId="10288"/>
    <cellStyle name="Input 2 3 2 10 3 5" xfId="10289"/>
    <cellStyle name="Input 2 3 2 10 3 6" xfId="10290"/>
    <cellStyle name="Input 2 3 2 10 3 7" xfId="10291"/>
    <cellStyle name="Input 2 3 2 10 4" xfId="10292"/>
    <cellStyle name="Input 2 3 2 10 4 2" xfId="10293"/>
    <cellStyle name="Input 2 3 2 10 4 3" xfId="10294"/>
    <cellStyle name="Input 2 3 2 10 4 4" xfId="10295"/>
    <cellStyle name="Input 2 3 2 10 4 5" xfId="10296"/>
    <cellStyle name="Input 2 3 2 10 4 6" xfId="10297"/>
    <cellStyle name="Input 2 3 2 10 4 7" xfId="10298"/>
    <cellStyle name="Input 2 3 2 10 5" xfId="10299"/>
    <cellStyle name="Input 2 3 2 10 5 2" xfId="10300"/>
    <cellStyle name="Input 2 3 2 10 5 3" xfId="10301"/>
    <cellStyle name="Input 2 3 2 10 5 4" xfId="10302"/>
    <cellStyle name="Input 2 3 2 10 5 5" xfId="10303"/>
    <cellStyle name="Input 2 3 2 10 5 6" xfId="10304"/>
    <cellStyle name="Input 2 3 2 10 5 7" xfId="10305"/>
    <cellStyle name="Input 2 3 2 10 6" xfId="10306"/>
    <cellStyle name="Input 2 3 2 10 6 2" xfId="10307"/>
    <cellStyle name="Input 2 3 2 10 6 3" xfId="10308"/>
    <cellStyle name="Input 2 3 2 10 6 4" xfId="10309"/>
    <cellStyle name="Input 2 3 2 10 6 5" xfId="10310"/>
    <cellStyle name="Input 2 3 2 10 6 6" xfId="10311"/>
    <cellStyle name="Input 2 3 2 10 6 7" xfId="10312"/>
    <cellStyle name="Input 2 3 2 10 7" xfId="10313"/>
    <cellStyle name="Input 2 3 2 10 7 2" xfId="10314"/>
    <cellStyle name="Input 2 3 2 10 7 3" xfId="10315"/>
    <cellStyle name="Input 2 3 2 10 7 4" xfId="10316"/>
    <cellStyle name="Input 2 3 2 10 7 5" xfId="10317"/>
    <cellStyle name="Input 2 3 2 10 7 6" xfId="10318"/>
    <cellStyle name="Input 2 3 2 10 8" xfId="10319"/>
    <cellStyle name="Input 2 3 2 10 9" xfId="10320"/>
    <cellStyle name="Input 2 3 2 11" xfId="10321"/>
    <cellStyle name="Input 2 3 2 11 10" xfId="10322"/>
    <cellStyle name="Input 2 3 2 11 11" xfId="10323"/>
    <cellStyle name="Input 2 3 2 11 12" xfId="10324"/>
    <cellStyle name="Input 2 3 2 11 2" xfId="10325"/>
    <cellStyle name="Input 2 3 2 11 2 2" xfId="10326"/>
    <cellStyle name="Input 2 3 2 11 2 3" xfId="10327"/>
    <cellStyle name="Input 2 3 2 11 2 4" xfId="10328"/>
    <cellStyle name="Input 2 3 2 11 2 5" xfId="10329"/>
    <cellStyle name="Input 2 3 2 11 2 6" xfId="10330"/>
    <cellStyle name="Input 2 3 2 11 2 7" xfId="10331"/>
    <cellStyle name="Input 2 3 2 11 3" xfId="10332"/>
    <cellStyle name="Input 2 3 2 11 3 2" xfId="10333"/>
    <cellStyle name="Input 2 3 2 11 3 3" xfId="10334"/>
    <cellStyle name="Input 2 3 2 11 3 4" xfId="10335"/>
    <cellStyle name="Input 2 3 2 11 3 5" xfId="10336"/>
    <cellStyle name="Input 2 3 2 11 3 6" xfId="10337"/>
    <cellStyle name="Input 2 3 2 11 3 7" xfId="10338"/>
    <cellStyle name="Input 2 3 2 11 4" xfId="10339"/>
    <cellStyle name="Input 2 3 2 11 4 2" xfId="10340"/>
    <cellStyle name="Input 2 3 2 11 4 3" xfId="10341"/>
    <cellStyle name="Input 2 3 2 11 4 4" xfId="10342"/>
    <cellStyle name="Input 2 3 2 11 4 5" xfId="10343"/>
    <cellStyle name="Input 2 3 2 11 4 6" xfId="10344"/>
    <cellStyle name="Input 2 3 2 11 4 7" xfId="10345"/>
    <cellStyle name="Input 2 3 2 11 5" xfId="10346"/>
    <cellStyle name="Input 2 3 2 11 5 2" xfId="10347"/>
    <cellStyle name="Input 2 3 2 11 5 3" xfId="10348"/>
    <cellStyle name="Input 2 3 2 11 5 4" xfId="10349"/>
    <cellStyle name="Input 2 3 2 11 5 5" xfId="10350"/>
    <cellStyle name="Input 2 3 2 11 5 6" xfId="10351"/>
    <cellStyle name="Input 2 3 2 11 5 7" xfId="10352"/>
    <cellStyle name="Input 2 3 2 11 6" xfId="10353"/>
    <cellStyle name="Input 2 3 2 11 6 2" xfId="10354"/>
    <cellStyle name="Input 2 3 2 11 6 3" xfId="10355"/>
    <cellStyle name="Input 2 3 2 11 6 4" xfId="10356"/>
    <cellStyle name="Input 2 3 2 11 6 5" xfId="10357"/>
    <cellStyle name="Input 2 3 2 11 6 6" xfId="10358"/>
    <cellStyle name="Input 2 3 2 11 6 7" xfId="10359"/>
    <cellStyle name="Input 2 3 2 11 7" xfId="10360"/>
    <cellStyle name="Input 2 3 2 11 7 2" xfId="10361"/>
    <cellStyle name="Input 2 3 2 11 7 3" xfId="10362"/>
    <cellStyle name="Input 2 3 2 11 7 4" xfId="10363"/>
    <cellStyle name="Input 2 3 2 11 7 5" xfId="10364"/>
    <cellStyle name="Input 2 3 2 11 7 6" xfId="10365"/>
    <cellStyle name="Input 2 3 2 11 8" xfId="10366"/>
    <cellStyle name="Input 2 3 2 11 9" xfId="10367"/>
    <cellStyle name="Input 2 3 2 12" xfId="10368"/>
    <cellStyle name="Input 2 3 2 12 2" xfId="10369"/>
    <cellStyle name="Input 2 3 2 12 3" xfId="10370"/>
    <cellStyle name="Input 2 3 2 12 4" xfId="10371"/>
    <cellStyle name="Input 2 3 2 12 5" xfId="10372"/>
    <cellStyle name="Input 2 3 2 12 6" xfId="10373"/>
    <cellStyle name="Input 2 3 2 12 7" xfId="10374"/>
    <cellStyle name="Input 2 3 2 13" xfId="10375"/>
    <cellStyle name="Input 2 3 2 13 2" xfId="10376"/>
    <cellStyle name="Input 2 3 2 13 3" xfId="10377"/>
    <cellStyle name="Input 2 3 2 13 4" xfId="10378"/>
    <cellStyle name="Input 2 3 2 13 5" xfId="10379"/>
    <cellStyle name="Input 2 3 2 13 6" xfId="10380"/>
    <cellStyle name="Input 2 3 2 13 7" xfId="10381"/>
    <cellStyle name="Input 2 3 2 14" xfId="10382"/>
    <cellStyle name="Input 2 3 2 14 2" xfId="10383"/>
    <cellStyle name="Input 2 3 2 14 3" xfId="10384"/>
    <cellStyle name="Input 2 3 2 14 4" xfId="10385"/>
    <cellStyle name="Input 2 3 2 14 5" xfId="10386"/>
    <cellStyle name="Input 2 3 2 14 6" xfId="10387"/>
    <cellStyle name="Input 2 3 2 14 7" xfId="10388"/>
    <cellStyle name="Input 2 3 2 15" xfId="10389"/>
    <cellStyle name="Input 2 3 2 15 2" xfId="10390"/>
    <cellStyle name="Input 2 3 2 15 3" xfId="10391"/>
    <cellStyle name="Input 2 3 2 15 4" xfId="10392"/>
    <cellStyle name="Input 2 3 2 15 5" xfId="10393"/>
    <cellStyle name="Input 2 3 2 15 6" xfId="10394"/>
    <cellStyle name="Input 2 3 2 15 7" xfId="10395"/>
    <cellStyle name="Input 2 3 2 16" xfId="10396"/>
    <cellStyle name="Input 2 3 2 16 2" xfId="10397"/>
    <cellStyle name="Input 2 3 2 16 3" xfId="10398"/>
    <cellStyle name="Input 2 3 2 16 4" xfId="10399"/>
    <cellStyle name="Input 2 3 2 16 5" xfId="10400"/>
    <cellStyle name="Input 2 3 2 16 6" xfId="10401"/>
    <cellStyle name="Input 2 3 2 16 7" xfId="10402"/>
    <cellStyle name="Input 2 3 2 17" xfId="10403"/>
    <cellStyle name="Input 2 3 2 18" xfId="10404"/>
    <cellStyle name="Input 2 3 2 19" xfId="10405"/>
    <cellStyle name="Input 2 3 2 2" xfId="10406"/>
    <cellStyle name="Input 2 3 2 2 10" xfId="10407"/>
    <cellStyle name="Input 2 3 2 2 11" xfId="10408"/>
    <cellStyle name="Input 2 3 2 2 12" xfId="10409"/>
    <cellStyle name="Input 2 3 2 2 2" xfId="10410"/>
    <cellStyle name="Input 2 3 2 2 2 2" xfId="10411"/>
    <cellStyle name="Input 2 3 2 2 2 3" xfId="10412"/>
    <cellStyle name="Input 2 3 2 2 2 4" xfId="10413"/>
    <cellStyle name="Input 2 3 2 2 2 5" xfId="10414"/>
    <cellStyle name="Input 2 3 2 2 2 6" xfId="10415"/>
    <cellStyle name="Input 2 3 2 2 2 7" xfId="10416"/>
    <cellStyle name="Input 2 3 2 2 3" xfId="10417"/>
    <cellStyle name="Input 2 3 2 2 3 2" xfId="10418"/>
    <cellStyle name="Input 2 3 2 2 3 3" xfId="10419"/>
    <cellStyle name="Input 2 3 2 2 3 4" xfId="10420"/>
    <cellStyle name="Input 2 3 2 2 3 5" xfId="10421"/>
    <cellStyle name="Input 2 3 2 2 3 6" xfId="10422"/>
    <cellStyle name="Input 2 3 2 2 3 7" xfId="10423"/>
    <cellStyle name="Input 2 3 2 2 4" xfId="10424"/>
    <cellStyle name="Input 2 3 2 2 4 2" xfId="10425"/>
    <cellStyle name="Input 2 3 2 2 4 3" xfId="10426"/>
    <cellStyle name="Input 2 3 2 2 4 4" xfId="10427"/>
    <cellStyle name="Input 2 3 2 2 4 5" xfId="10428"/>
    <cellStyle name="Input 2 3 2 2 4 6" xfId="10429"/>
    <cellStyle name="Input 2 3 2 2 4 7" xfId="10430"/>
    <cellStyle name="Input 2 3 2 2 5" xfId="10431"/>
    <cellStyle name="Input 2 3 2 2 5 2" xfId="10432"/>
    <cellStyle name="Input 2 3 2 2 5 3" xfId="10433"/>
    <cellStyle name="Input 2 3 2 2 5 4" xfId="10434"/>
    <cellStyle name="Input 2 3 2 2 5 5" xfId="10435"/>
    <cellStyle name="Input 2 3 2 2 5 6" xfId="10436"/>
    <cellStyle name="Input 2 3 2 2 5 7" xfId="10437"/>
    <cellStyle name="Input 2 3 2 2 6" xfId="10438"/>
    <cellStyle name="Input 2 3 2 2 6 2" xfId="10439"/>
    <cellStyle name="Input 2 3 2 2 6 3" xfId="10440"/>
    <cellStyle name="Input 2 3 2 2 6 4" xfId="10441"/>
    <cellStyle name="Input 2 3 2 2 6 5" xfId="10442"/>
    <cellStyle name="Input 2 3 2 2 6 6" xfId="10443"/>
    <cellStyle name="Input 2 3 2 2 6 7" xfId="10444"/>
    <cellStyle name="Input 2 3 2 2 7" xfId="10445"/>
    <cellStyle name="Input 2 3 2 2 8" xfId="10446"/>
    <cellStyle name="Input 2 3 2 2 9" xfId="10447"/>
    <cellStyle name="Input 2 3 2 20" xfId="10448"/>
    <cellStyle name="Input 2 3 2 21" xfId="10449"/>
    <cellStyle name="Input 2 3 2 3" xfId="10450"/>
    <cellStyle name="Input 2 3 2 3 10" xfId="10451"/>
    <cellStyle name="Input 2 3 2 3 11" xfId="10452"/>
    <cellStyle name="Input 2 3 2 3 12" xfId="10453"/>
    <cellStyle name="Input 2 3 2 3 2" xfId="10454"/>
    <cellStyle name="Input 2 3 2 3 2 2" xfId="10455"/>
    <cellStyle name="Input 2 3 2 3 2 3" xfId="10456"/>
    <cellStyle name="Input 2 3 2 3 2 4" xfId="10457"/>
    <cellStyle name="Input 2 3 2 3 2 5" xfId="10458"/>
    <cellStyle name="Input 2 3 2 3 2 6" xfId="10459"/>
    <cellStyle name="Input 2 3 2 3 2 7" xfId="10460"/>
    <cellStyle name="Input 2 3 2 3 3" xfId="10461"/>
    <cellStyle name="Input 2 3 2 3 3 2" xfId="10462"/>
    <cellStyle name="Input 2 3 2 3 3 3" xfId="10463"/>
    <cellStyle name="Input 2 3 2 3 3 4" xfId="10464"/>
    <cellStyle name="Input 2 3 2 3 3 5" xfId="10465"/>
    <cellStyle name="Input 2 3 2 3 3 6" xfId="10466"/>
    <cellStyle name="Input 2 3 2 3 3 7" xfId="10467"/>
    <cellStyle name="Input 2 3 2 3 4" xfId="10468"/>
    <cellStyle name="Input 2 3 2 3 4 2" xfId="10469"/>
    <cellStyle name="Input 2 3 2 3 4 3" xfId="10470"/>
    <cellStyle name="Input 2 3 2 3 4 4" xfId="10471"/>
    <cellStyle name="Input 2 3 2 3 4 5" xfId="10472"/>
    <cellStyle name="Input 2 3 2 3 4 6" xfId="10473"/>
    <cellStyle name="Input 2 3 2 3 4 7" xfId="10474"/>
    <cellStyle name="Input 2 3 2 3 5" xfId="10475"/>
    <cellStyle name="Input 2 3 2 3 5 2" xfId="10476"/>
    <cellStyle name="Input 2 3 2 3 5 3" xfId="10477"/>
    <cellStyle name="Input 2 3 2 3 5 4" xfId="10478"/>
    <cellStyle name="Input 2 3 2 3 5 5" xfId="10479"/>
    <cellStyle name="Input 2 3 2 3 5 6" xfId="10480"/>
    <cellStyle name="Input 2 3 2 3 5 7" xfId="10481"/>
    <cellStyle name="Input 2 3 2 3 6" xfId="10482"/>
    <cellStyle name="Input 2 3 2 3 6 2" xfId="10483"/>
    <cellStyle name="Input 2 3 2 3 6 3" xfId="10484"/>
    <cellStyle name="Input 2 3 2 3 6 4" xfId="10485"/>
    <cellStyle name="Input 2 3 2 3 6 5" xfId="10486"/>
    <cellStyle name="Input 2 3 2 3 6 6" xfId="10487"/>
    <cellStyle name="Input 2 3 2 3 6 7" xfId="10488"/>
    <cellStyle name="Input 2 3 2 3 7" xfId="10489"/>
    <cellStyle name="Input 2 3 2 3 8" xfId="10490"/>
    <cellStyle name="Input 2 3 2 3 9" xfId="10491"/>
    <cellStyle name="Input 2 3 2 4" xfId="10492"/>
    <cellStyle name="Input 2 3 2 4 10" xfId="10493"/>
    <cellStyle name="Input 2 3 2 4 11" xfId="10494"/>
    <cellStyle name="Input 2 3 2 4 12" xfId="10495"/>
    <cellStyle name="Input 2 3 2 4 2" xfId="10496"/>
    <cellStyle name="Input 2 3 2 4 2 2" xfId="10497"/>
    <cellStyle name="Input 2 3 2 4 2 3" xfId="10498"/>
    <cellStyle name="Input 2 3 2 4 2 4" xfId="10499"/>
    <cellStyle name="Input 2 3 2 4 2 5" xfId="10500"/>
    <cellStyle name="Input 2 3 2 4 2 6" xfId="10501"/>
    <cellStyle name="Input 2 3 2 4 2 7" xfId="10502"/>
    <cellStyle name="Input 2 3 2 4 3" xfId="10503"/>
    <cellStyle name="Input 2 3 2 4 3 2" xfId="10504"/>
    <cellStyle name="Input 2 3 2 4 3 3" xfId="10505"/>
    <cellStyle name="Input 2 3 2 4 3 4" xfId="10506"/>
    <cellStyle name="Input 2 3 2 4 3 5" xfId="10507"/>
    <cellStyle name="Input 2 3 2 4 3 6" xfId="10508"/>
    <cellStyle name="Input 2 3 2 4 3 7" xfId="10509"/>
    <cellStyle name="Input 2 3 2 4 4" xfId="10510"/>
    <cellStyle name="Input 2 3 2 4 4 2" xfId="10511"/>
    <cellStyle name="Input 2 3 2 4 4 3" xfId="10512"/>
    <cellStyle name="Input 2 3 2 4 4 4" xfId="10513"/>
    <cellStyle name="Input 2 3 2 4 4 5" xfId="10514"/>
    <cellStyle name="Input 2 3 2 4 4 6" xfId="10515"/>
    <cellStyle name="Input 2 3 2 4 4 7" xfId="10516"/>
    <cellStyle name="Input 2 3 2 4 5" xfId="10517"/>
    <cellStyle name="Input 2 3 2 4 5 2" xfId="10518"/>
    <cellStyle name="Input 2 3 2 4 5 3" xfId="10519"/>
    <cellStyle name="Input 2 3 2 4 5 4" xfId="10520"/>
    <cellStyle name="Input 2 3 2 4 5 5" xfId="10521"/>
    <cellStyle name="Input 2 3 2 4 5 6" xfId="10522"/>
    <cellStyle name="Input 2 3 2 4 5 7" xfId="10523"/>
    <cellStyle name="Input 2 3 2 4 6" xfId="10524"/>
    <cellStyle name="Input 2 3 2 4 6 2" xfId="10525"/>
    <cellStyle name="Input 2 3 2 4 6 3" xfId="10526"/>
    <cellStyle name="Input 2 3 2 4 6 4" xfId="10527"/>
    <cellStyle name="Input 2 3 2 4 6 5" xfId="10528"/>
    <cellStyle name="Input 2 3 2 4 6 6" xfId="10529"/>
    <cellStyle name="Input 2 3 2 4 6 7" xfId="10530"/>
    <cellStyle name="Input 2 3 2 4 7" xfId="10531"/>
    <cellStyle name="Input 2 3 2 4 7 2" xfId="10532"/>
    <cellStyle name="Input 2 3 2 4 7 3" xfId="10533"/>
    <cellStyle name="Input 2 3 2 4 7 4" xfId="10534"/>
    <cellStyle name="Input 2 3 2 4 7 5" xfId="10535"/>
    <cellStyle name="Input 2 3 2 4 7 6" xfId="10536"/>
    <cellStyle name="Input 2 3 2 4 8" xfId="10537"/>
    <cellStyle name="Input 2 3 2 4 9" xfId="10538"/>
    <cellStyle name="Input 2 3 2 5" xfId="10539"/>
    <cellStyle name="Input 2 3 2 5 10" xfId="10540"/>
    <cellStyle name="Input 2 3 2 5 11" xfId="10541"/>
    <cellStyle name="Input 2 3 2 5 12" xfId="10542"/>
    <cellStyle name="Input 2 3 2 5 2" xfId="10543"/>
    <cellStyle name="Input 2 3 2 5 2 2" xfId="10544"/>
    <cellStyle name="Input 2 3 2 5 2 3" xfId="10545"/>
    <cellStyle name="Input 2 3 2 5 2 4" xfId="10546"/>
    <cellStyle name="Input 2 3 2 5 2 5" xfId="10547"/>
    <cellStyle name="Input 2 3 2 5 2 6" xfId="10548"/>
    <cellStyle name="Input 2 3 2 5 2 7" xfId="10549"/>
    <cellStyle name="Input 2 3 2 5 3" xfId="10550"/>
    <cellStyle name="Input 2 3 2 5 3 2" xfId="10551"/>
    <cellStyle name="Input 2 3 2 5 3 3" xfId="10552"/>
    <cellStyle name="Input 2 3 2 5 3 4" xfId="10553"/>
    <cellStyle name="Input 2 3 2 5 3 5" xfId="10554"/>
    <cellStyle name="Input 2 3 2 5 3 6" xfId="10555"/>
    <cellStyle name="Input 2 3 2 5 3 7" xfId="10556"/>
    <cellStyle name="Input 2 3 2 5 4" xfId="10557"/>
    <cellStyle name="Input 2 3 2 5 4 2" xfId="10558"/>
    <cellStyle name="Input 2 3 2 5 4 3" xfId="10559"/>
    <cellStyle name="Input 2 3 2 5 4 4" xfId="10560"/>
    <cellStyle name="Input 2 3 2 5 4 5" xfId="10561"/>
    <cellStyle name="Input 2 3 2 5 4 6" xfId="10562"/>
    <cellStyle name="Input 2 3 2 5 4 7" xfId="10563"/>
    <cellStyle name="Input 2 3 2 5 5" xfId="10564"/>
    <cellStyle name="Input 2 3 2 5 5 2" xfId="10565"/>
    <cellStyle name="Input 2 3 2 5 5 3" xfId="10566"/>
    <cellStyle name="Input 2 3 2 5 5 4" xfId="10567"/>
    <cellStyle name="Input 2 3 2 5 5 5" xfId="10568"/>
    <cellStyle name="Input 2 3 2 5 5 6" xfId="10569"/>
    <cellStyle name="Input 2 3 2 5 5 7" xfId="10570"/>
    <cellStyle name="Input 2 3 2 5 6" xfId="10571"/>
    <cellStyle name="Input 2 3 2 5 6 2" xfId="10572"/>
    <cellStyle name="Input 2 3 2 5 6 3" xfId="10573"/>
    <cellStyle name="Input 2 3 2 5 6 4" xfId="10574"/>
    <cellStyle name="Input 2 3 2 5 6 5" xfId="10575"/>
    <cellStyle name="Input 2 3 2 5 6 6" xfId="10576"/>
    <cellStyle name="Input 2 3 2 5 6 7" xfId="10577"/>
    <cellStyle name="Input 2 3 2 5 7" xfId="10578"/>
    <cellStyle name="Input 2 3 2 5 7 2" xfId="10579"/>
    <cellStyle name="Input 2 3 2 5 7 3" xfId="10580"/>
    <cellStyle name="Input 2 3 2 5 7 4" xfId="10581"/>
    <cellStyle name="Input 2 3 2 5 7 5" xfId="10582"/>
    <cellStyle name="Input 2 3 2 5 7 6" xfId="10583"/>
    <cellStyle name="Input 2 3 2 5 8" xfId="10584"/>
    <cellStyle name="Input 2 3 2 5 9" xfId="10585"/>
    <cellStyle name="Input 2 3 2 6" xfId="10586"/>
    <cellStyle name="Input 2 3 2 6 10" xfId="10587"/>
    <cellStyle name="Input 2 3 2 6 11" xfId="10588"/>
    <cellStyle name="Input 2 3 2 6 12" xfId="10589"/>
    <cellStyle name="Input 2 3 2 6 2" xfId="10590"/>
    <cellStyle name="Input 2 3 2 6 2 2" xfId="10591"/>
    <cellStyle name="Input 2 3 2 6 2 3" xfId="10592"/>
    <cellStyle name="Input 2 3 2 6 2 4" xfId="10593"/>
    <cellStyle name="Input 2 3 2 6 2 5" xfId="10594"/>
    <cellStyle name="Input 2 3 2 6 2 6" xfId="10595"/>
    <cellStyle name="Input 2 3 2 6 2 7" xfId="10596"/>
    <cellStyle name="Input 2 3 2 6 3" xfId="10597"/>
    <cellStyle name="Input 2 3 2 6 3 2" xfId="10598"/>
    <cellStyle name="Input 2 3 2 6 3 3" xfId="10599"/>
    <cellStyle name="Input 2 3 2 6 3 4" xfId="10600"/>
    <cellStyle name="Input 2 3 2 6 3 5" xfId="10601"/>
    <cellStyle name="Input 2 3 2 6 3 6" xfId="10602"/>
    <cellStyle name="Input 2 3 2 6 3 7" xfId="10603"/>
    <cellStyle name="Input 2 3 2 6 4" xfId="10604"/>
    <cellStyle name="Input 2 3 2 6 4 2" xfId="10605"/>
    <cellStyle name="Input 2 3 2 6 4 3" xfId="10606"/>
    <cellStyle name="Input 2 3 2 6 4 4" xfId="10607"/>
    <cellStyle name="Input 2 3 2 6 4 5" xfId="10608"/>
    <cellStyle name="Input 2 3 2 6 4 6" xfId="10609"/>
    <cellStyle name="Input 2 3 2 6 4 7" xfId="10610"/>
    <cellStyle name="Input 2 3 2 6 5" xfId="10611"/>
    <cellStyle name="Input 2 3 2 6 5 2" xfId="10612"/>
    <cellStyle name="Input 2 3 2 6 5 3" xfId="10613"/>
    <cellStyle name="Input 2 3 2 6 5 4" xfId="10614"/>
    <cellStyle name="Input 2 3 2 6 5 5" xfId="10615"/>
    <cellStyle name="Input 2 3 2 6 5 6" xfId="10616"/>
    <cellStyle name="Input 2 3 2 6 5 7" xfId="10617"/>
    <cellStyle name="Input 2 3 2 6 6" xfId="10618"/>
    <cellStyle name="Input 2 3 2 6 6 2" xfId="10619"/>
    <cellStyle name="Input 2 3 2 6 6 3" xfId="10620"/>
    <cellStyle name="Input 2 3 2 6 6 4" xfId="10621"/>
    <cellStyle name="Input 2 3 2 6 6 5" xfId="10622"/>
    <cellStyle name="Input 2 3 2 6 6 6" xfId="10623"/>
    <cellStyle name="Input 2 3 2 6 6 7" xfId="10624"/>
    <cellStyle name="Input 2 3 2 6 7" xfId="10625"/>
    <cellStyle name="Input 2 3 2 6 7 2" xfId="10626"/>
    <cellStyle name="Input 2 3 2 6 7 3" xfId="10627"/>
    <cellStyle name="Input 2 3 2 6 7 4" xfId="10628"/>
    <cellStyle name="Input 2 3 2 6 7 5" xfId="10629"/>
    <cellStyle name="Input 2 3 2 6 7 6" xfId="10630"/>
    <cellStyle name="Input 2 3 2 6 8" xfId="10631"/>
    <cellStyle name="Input 2 3 2 6 9" xfId="10632"/>
    <cellStyle name="Input 2 3 2 7" xfId="10633"/>
    <cellStyle name="Input 2 3 2 7 10" xfId="10634"/>
    <cellStyle name="Input 2 3 2 7 11" xfId="10635"/>
    <cellStyle name="Input 2 3 2 7 12" xfId="10636"/>
    <cellStyle name="Input 2 3 2 7 2" xfId="10637"/>
    <cellStyle name="Input 2 3 2 7 2 2" xfId="10638"/>
    <cellStyle name="Input 2 3 2 7 2 3" xfId="10639"/>
    <cellStyle name="Input 2 3 2 7 2 4" xfId="10640"/>
    <cellStyle name="Input 2 3 2 7 2 5" xfId="10641"/>
    <cellStyle name="Input 2 3 2 7 2 6" xfId="10642"/>
    <cellStyle name="Input 2 3 2 7 2 7" xfId="10643"/>
    <cellStyle name="Input 2 3 2 7 3" xfId="10644"/>
    <cellStyle name="Input 2 3 2 7 3 2" xfId="10645"/>
    <cellStyle name="Input 2 3 2 7 3 3" xfId="10646"/>
    <cellStyle name="Input 2 3 2 7 3 4" xfId="10647"/>
    <cellStyle name="Input 2 3 2 7 3 5" xfId="10648"/>
    <cellStyle name="Input 2 3 2 7 3 6" xfId="10649"/>
    <cellStyle name="Input 2 3 2 7 3 7" xfId="10650"/>
    <cellStyle name="Input 2 3 2 7 4" xfId="10651"/>
    <cellStyle name="Input 2 3 2 7 4 2" xfId="10652"/>
    <cellStyle name="Input 2 3 2 7 4 3" xfId="10653"/>
    <cellStyle name="Input 2 3 2 7 4 4" xfId="10654"/>
    <cellStyle name="Input 2 3 2 7 4 5" xfId="10655"/>
    <cellStyle name="Input 2 3 2 7 4 6" xfId="10656"/>
    <cellStyle name="Input 2 3 2 7 4 7" xfId="10657"/>
    <cellStyle name="Input 2 3 2 7 5" xfId="10658"/>
    <cellStyle name="Input 2 3 2 7 5 2" xfId="10659"/>
    <cellStyle name="Input 2 3 2 7 5 3" xfId="10660"/>
    <cellStyle name="Input 2 3 2 7 5 4" xfId="10661"/>
    <cellStyle name="Input 2 3 2 7 5 5" xfId="10662"/>
    <cellStyle name="Input 2 3 2 7 5 6" xfId="10663"/>
    <cellStyle name="Input 2 3 2 7 5 7" xfId="10664"/>
    <cellStyle name="Input 2 3 2 7 6" xfId="10665"/>
    <cellStyle name="Input 2 3 2 7 6 2" xfId="10666"/>
    <cellStyle name="Input 2 3 2 7 6 3" xfId="10667"/>
    <cellStyle name="Input 2 3 2 7 6 4" xfId="10668"/>
    <cellStyle name="Input 2 3 2 7 6 5" xfId="10669"/>
    <cellStyle name="Input 2 3 2 7 6 6" xfId="10670"/>
    <cellStyle name="Input 2 3 2 7 6 7" xfId="10671"/>
    <cellStyle name="Input 2 3 2 7 7" xfId="10672"/>
    <cellStyle name="Input 2 3 2 7 7 2" xfId="10673"/>
    <cellStyle name="Input 2 3 2 7 7 3" xfId="10674"/>
    <cellStyle name="Input 2 3 2 7 7 4" xfId="10675"/>
    <cellStyle name="Input 2 3 2 7 7 5" xfId="10676"/>
    <cellStyle name="Input 2 3 2 7 7 6" xfId="10677"/>
    <cellStyle name="Input 2 3 2 7 8" xfId="10678"/>
    <cellStyle name="Input 2 3 2 7 9" xfId="10679"/>
    <cellStyle name="Input 2 3 2 8" xfId="10680"/>
    <cellStyle name="Input 2 3 2 8 10" xfId="10681"/>
    <cellStyle name="Input 2 3 2 8 11" xfId="10682"/>
    <cellStyle name="Input 2 3 2 8 12" xfId="10683"/>
    <cellStyle name="Input 2 3 2 8 2" xfId="10684"/>
    <cellStyle name="Input 2 3 2 8 2 2" xfId="10685"/>
    <cellStyle name="Input 2 3 2 8 2 3" xfId="10686"/>
    <cellStyle name="Input 2 3 2 8 2 4" xfId="10687"/>
    <cellStyle name="Input 2 3 2 8 2 5" xfId="10688"/>
    <cellStyle name="Input 2 3 2 8 2 6" xfId="10689"/>
    <cellStyle name="Input 2 3 2 8 2 7" xfId="10690"/>
    <cellStyle name="Input 2 3 2 8 3" xfId="10691"/>
    <cellStyle name="Input 2 3 2 8 3 2" xfId="10692"/>
    <cellStyle name="Input 2 3 2 8 3 3" xfId="10693"/>
    <cellStyle name="Input 2 3 2 8 3 4" xfId="10694"/>
    <cellStyle name="Input 2 3 2 8 3 5" xfId="10695"/>
    <cellStyle name="Input 2 3 2 8 3 6" xfId="10696"/>
    <cellStyle name="Input 2 3 2 8 3 7" xfId="10697"/>
    <cellStyle name="Input 2 3 2 8 4" xfId="10698"/>
    <cellStyle name="Input 2 3 2 8 4 2" xfId="10699"/>
    <cellStyle name="Input 2 3 2 8 4 3" xfId="10700"/>
    <cellStyle name="Input 2 3 2 8 4 4" xfId="10701"/>
    <cellStyle name="Input 2 3 2 8 4 5" xfId="10702"/>
    <cellStyle name="Input 2 3 2 8 4 6" xfId="10703"/>
    <cellStyle name="Input 2 3 2 8 4 7" xfId="10704"/>
    <cellStyle name="Input 2 3 2 8 5" xfId="10705"/>
    <cellStyle name="Input 2 3 2 8 5 2" xfId="10706"/>
    <cellStyle name="Input 2 3 2 8 5 3" xfId="10707"/>
    <cellStyle name="Input 2 3 2 8 5 4" xfId="10708"/>
    <cellStyle name="Input 2 3 2 8 5 5" xfId="10709"/>
    <cellStyle name="Input 2 3 2 8 5 6" xfId="10710"/>
    <cellStyle name="Input 2 3 2 8 5 7" xfId="10711"/>
    <cellStyle name="Input 2 3 2 8 6" xfId="10712"/>
    <cellStyle name="Input 2 3 2 8 6 2" xfId="10713"/>
    <cellStyle name="Input 2 3 2 8 6 3" xfId="10714"/>
    <cellStyle name="Input 2 3 2 8 6 4" xfId="10715"/>
    <cellStyle name="Input 2 3 2 8 6 5" xfId="10716"/>
    <cellStyle name="Input 2 3 2 8 6 6" xfId="10717"/>
    <cellStyle name="Input 2 3 2 8 6 7" xfId="10718"/>
    <cellStyle name="Input 2 3 2 8 7" xfId="10719"/>
    <cellStyle name="Input 2 3 2 8 7 2" xfId="10720"/>
    <cellStyle name="Input 2 3 2 8 7 3" xfId="10721"/>
    <cellStyle name="Input 2 3 2 8 7 4" xfId="10722"/>
    <cellStyle name="Input 2 3 2 8 7 5" xfId="10723"/>
    <cellStyle name="Input 2 3 2 8 7 6" xfId="10724"/>
    <cellStyle name="Input 2 3 2 8 8" xfId="10725"/>
    <cellStyle name="Input 2 3 2 8 9" xfId="10726"/>
    <cellStyle name="Input 2 3 2 9" xfId="10727"/>
    <cellStyle name="Input 2 3 2 9 10" xfId="10728"/>
    <cellStyle name="Input 2 3 2 9 11" xfId="10729"/>
    <cellStyle name="Input 2 3 2 9 12" xfId="10730"/>
    <cellStyle name="Input 2 3 2 9 2" xfId="10731"/>
    <cellStyle name="Input 2 3 2 9 2 2" xfId="10732"/>
    <cellStyle name="Input 2 3 2 9 2 3" xfId="10733"/>
    <cellStyle name="Input 2 3 2 9 2 4" xfId="10734"/>
    <cellStyle name="Input 2 3 2 9 2 5" xfId="10735"/>
    <cellStyle name="Input 2 3 2 9 2 6" xfId="10736"/>
    <cellStyle name="Input 2 3 2 9 2 7" xfId="10737"/>
    <cellStyle name="Input 2 3 2 9 3" xfId="10738"/>
    <cellStyle name="Input 2 3 2 9 3 2" xfId="10739"/>
    <cellStyle name="Input 2 3 2 9 3 3" xfId="10740"/>
    <cellStyle name="Input 2 3 2 9 3 4" xfId="10741"/>
    <cellStyle name="Input 2 3 2 9 3 5" xfId="10742"/>
    <cellStyle name="Input 2 3 2 9 3 6" xfId="10743"/>
    <cellStyle name="Input 2 3 2 9 3 7" xfId="10744"/>
    <cellStyle name="Input 2 3 2 9 4" xfId="10745"/>
    <cellStyle name="Input 2 3 2 9 4 2" xfId="10746"/>
    <cellStyle name="Input 2 3 2 9 4 3" xfId="10747"/>
    <cellStyle name="Input 2 3 2 9 4 4" xfId="10748"/>
    <cellStyle name="Input 2 3 2 9 4 5" xfId="10749"/>
    <cellStyle name="Input 2 3 2 9 4 6" xfId="10750"/>
    <cellStyle name="Input 2 3 2 9 4 7" xfId="10751"/>
    <cellStyle name="Input 2 3 2 9 5" xfId="10752"/>
    <cellStyle name="Input 2 3 2 9 5 2" xfId="10753"/>
    <cellStyle name="Input 2 3 2 9 5 3" xfId="10754"/>
    <cellStyle name="Input 2 3 2 9 5 4" xfId="10755"/>
    <cellStyle name="Input 2 3 2 9 5 5" xfId="10756"/>
    <cellStyle name="Input 2 3 2 9 5 6" xfId="10757"/>
    <cellStyle name="Input 2 3 2 9 5 7" xfId="10758"/>
    <cellStyle name="Input 2 3 2 9 6" xfId="10759"/>
    <cellStyle name="Input 2 3 2 9 6 2" xfId="10760"/>
    <cellStyle name="Input 2 3 2 9 6 3" xfId="10761"/>
    <cellStyle name="Input 2 3 2 9 6 4" xfId="10762"/>
    <cellStyle name="Input 2 3 2 9 6 5" xfId="10763"/>
    <cellStyle name="Input 2 3 2 9 6 6" xfId="10764"/>
    <cellStyle name="Input 2 3 2 9 6 7" xfId="10765"/>
    <cellStyle name="Input 2 3 2 9 7" xfId="10766"/>
    <cellStyle name="Input 2 3 2 9 7 2" xfId="10767"/>
    <cellStyle name="Input 2 3 2 9 7 3" xfId="10768"/>
    <cellStyle name="Input 2 3 2 9 7 4" xfId="10769"/>
    <cellStyle name="Input 2 3 2 9 7 5" xfId="10770"/>
    <cellStyle name="Input 2 3 2 9 7 6" xfId="10771"/>
    <cellStyle name="Input 2 3 2 9 8" xfId="10772"/>
    <cellStyle name="Input 2 3 2 9 9" xfId="10773"/>
    <cellStyle name="Input 2 3 20" xfId="10774"/>
    <cellStyle name="Input 2 3 21" xfId="10775"/>
    <cellStyle name="Input 2 3 22" xfId="10776"/>
    <cellStyle name="Input 2 3 23" xfId="10777"/>
    <cellStyle name="Input 2 3 3" xfId="10778"/>
    <cellStyle name="Input 2 3 3 10" xfId="10779"/>
    <cellStyle name="Input 2 3 3 11" xfId="10780"/>
    <cellStyle name="Input 2 3 3 12" xfId="10781"/>
    <cellStyle name="Input 2 3 3 2" xfId="10782"/>
    <cellStyle name="Input 2 3 3 2 2" xfId="10783"/>
    <cellStyle name="Input 2 3 3 2 3" xfId="10784"/>
    <cellStyle name="Input 2 3 3 2 4" xfId="10785"/>
    <cellStyle name="Input 2 3 3 2 5" xfId="10786"/>
    <cellStyle name="Input 2 3 3 2 6" xfId="10787"/>
    <cellStyle name="Input 2 3 3 2 7" xfId="10788"/>
    <cellStyle name="Input 2 3 3 3" xfId="10789"/>
    <cellStyle name="Input 2 3 3 3 2" xfId="10790"/>
    <cellStyle name="Input 2 3 3 3 3" xfId="10791"/>
    <cellStyle name="Input 2 3 3 3 4" xfId="10792"/>
    <cellStyle name="Input 2 3 3 3 5" xfId="10793"/>
    <cellStyle name="Input 2 3 3 3 6" xfId="10794"/>
    <cellStyle name="Input 2 3 3 3 7" xfId="10795"/>
    <cellStyle name="Input 2 3 3 4" xfId="10796"/>
    <cellStyle name="Input 2 3 3 4 2" xfId="10797"/>
    <cellStyle name="Input 2 3 3 4 3" xfId="10798"/>
    <cellStyle name="Input 2 3 3 4 4" xfId="10799"/>
    <cellStyle name="Input 2 3 3 4 5" xfId="10800"/>
    <cellStyle name="Input 2 3 3 4 6" xfId="10801"/>
    <cellStyle name="Input 2 3 3 4 7" xfId="10802"/>
    <cellStyle name="Input 2 3 3 5" xfId="10803"/>
    <cellStyle name="Input 2 3 3 5 2" xfId="10804"/>
    <cellStyle name="Input 2 3 3 5 3" xfId="10805"/>
    <cellStyle name="Input 2 3 3 5 4" xfId="10806"/>
    <cellStyle name="Input 2 3 3 5 5" xfId="10807"/>
    <cellStyle name="Input 2 3 3 5 6" xfId="10808"/>
    <cellStyle name="Input 2 3 3 5 7" xfId="10809"/>
    <cellStyle name="Input 2 3 3 6" xfId="10810"/>
    <cellStyle name="Input 2 3 3 6 2" xfId="10811"/>
    <cellStyle name="Input 2 3 3 6 3" xfId="10812"/>
    <cellStyle name="Input 2 3 3 6 4" xfId="10813"/>
    <cellStyle name="Input 2 3 3 6 5" xfId="10814"/>
    <cellStyle name="Input 2 3 3 6 6" xfId="10815"/>
    <cellStyle name="Input 2 3 3 6 7" xfId="10816"/>
    <cellStyle name="Input 2 3 3 7" xfId="10817"/>
    <cellStyle name="Input 2 3 3 8" xfId="10818"/>
    <cellStyle name="Input 2 3 3 9" xfId="10819"/>
    <cellStyle name="Input 2 3 4" xfId="10820"/>
    <cellStyle name="Input 2 3 4 10" xfId="10821"/>
    <cellStyle name="Input 2 3 4 11" xfId="10822"/>
    <cellStyle name="Input 2 3 4 12" xfId="10823"/>
    <cellStyle name="Input 2 3 4 2" xfId="10824"/>
    <cellStyle name="Input 2 3 4 2 2" xfId="10825"/>
    <cellStyle name="Input 2 3 4 2 3" xfId="10826"/>
    <cellStyle name="Input 2 3 4 2 4" xfId="10827"/>
    <cellStyle name="Input 2 3 4 2 5" xfId="10828"/>
    <cellStyle name="Input 2 3 4 2 6" xfId="10829"/>
    <cellStyle name="Input 2 3 4 2 7" xfId="10830"/>
    <cellStyle name="Input 2 3 4 3" xfId="10831"/>
    <cellStyle name="Input 2 3 4 3 2" xfId="10832"/>
    <cellStyle name="Input 2 3 4 3 3" xfId="10833"/>
    <cellStyle name="Input 2 3 4 3 4" xfId="10834"/>
    <cellStyle name="Input 2 3 4 3 5" xfId="10835"/>
    <cellStyle name="Input 2 3 4 3 6" xfId="10836"/>
    <cellStyle name="Input 2 3 4 3 7" xfId="10837"/>
    <cellStyle name="Input 2 3 4 4" xfId="10838"/>
    <cellStyle name="Input 2 3 4 4 2" xfId="10839"/>
    <cellStyle name="Input 2 3 4 4 3" xfId="10840"/>
    <cellStyle name="Input 2 3 4 4 4" xfId="10841"/>
    <cellStyle name="Input 2 3 4 4 5" xfId="10842"/>
    <cellStyle name="Input 2 3 4 4 6" xfId="10843"/>
    <cellStyle name="Input 2 3 4 4 7" xfId="10844"/>
    <cellStyle name="Input 2 3 4 5" xfId="10845"/>
    <cellStyle name="Input 2 3 4 5 2" xfId="10846"/>
    <cellStyle name="Input 2 3 4 5 3" xfId="10847"/>
    <cellStyle name="Input 2 3 4 5 4" xfId="10848"/>
    <cellStyle name="Input 2 3 4 5 5" xfId="10849"/>
    <cellStyle name="Input 2 3 4 5 6" xfId="10850"/>
    <cellStyle name="Input 2 3 4 5 7" xfId="10851"/>
    <cellStyle name="Input 2 3 4 6" xfId="10852"/>
    <cellStyle name="Input 2 3 4 6 2" xfId="10853"/>
    <cellStyle name="Input 2 3 4 6 3" xfId="10854"/>
    <cellStyle name="Input 2 3 4 6 4" xfId="10855"/>
    <cellStyle name="Input 2 3 4 6 5" xfId="10856"/>
    <cellStyle name="Input 2 3 4 6 6" xfId="10857"/>
    <cellStyle name="Input 2 3 4 6 7" xfId="10858"/>
    <cellStyle name="Input 2 3 4 7" xfId="10859"/>
    <cellStyle name="Input 2 3 4 8" xfId="10860"/>
    <cellStyle name="Input 2 3 4 9" xfId="10861"/>
    <cellStyle name="Input 2 3 5" xfId="10862"/>
    <cellStyle name="Input 2 3 5 10" xfId="10863"/>
    <cellStyle name="Input 2 3 5 11" xfId="10864"/>
    <cellStyle name="Input 2 3 5 12" xfId="10865"/>
    <cellStyle name="Input 2 3 5 2" xfId="10866"/>
    <cellStyle name="Input 2 3 5 2 2" xfId="10867"/>
    <cellStyle name="Input 2 3 5 2 3" xfId="10868"/>
    <cellStyle name="Input 2 3 5 2 4" xfId="10869"/>
    <cellStyle name="Input 2 3 5 2 5" xfId="10870"/>
    <cellStyle name="Input 2 3 5 2 6" xfId="10871"/>
    <cellStyle name="Input 2 3 5 2 7" xfId="10872"/>
    <cellStyle name="Input 2 3 5 3" xfId="10873"/>
    <cellStyle name="Input 2 3 5 3 2" xfId="10874"/>
    <cellStyle name="Input 2 3 5 3 3" xfId="10875"/>
    <cellStyle name="Input 2 3 5 3 4" xfId="10876"/>
    <cellStyle name="Input 2 3 5 3 5" xfId="10877"/>
    <cellStyle name="Input 2 3 5 3 6" xfId="10878"/>
    <cellStyle name="Input 2 3 5 3 7" xfId="10879"/>
    <cellStyle name="Input 2 3 5 4" xfId="10880"/>
    <cellStyle name="Input 2 3 5 4 2" xfId="10881"/>
    <cellStyle name="Input 2 3 5 4 3" xfId="10882"/>
    <cellStyle name="Input 2 3 5 4 4" xfId="10883"/>
    <cellStyle name="Input 2 3 5 4 5" xfId="10884"/>
    <cellStyle name="Input 2 3 5 4 6" xfId="10885"/>
    <cellStyle name="Input 2 3 5 4 7" xfId="10886"/>
    <cellStyle name="Input 2 3 5 5" xfId="10887"/>
    <cellStyle name="Input 2 3 5 5 2" xfId="10888"/>
    <cellStyle name="Input 2 3 5 5 3" xfId="10889"/>
    <cellStyle name="Input 2 3 5 5 4" xfId="10890"/>
    <cellStyle name="Input 2 3 5 5 5" xfId="10891"/>
    <cellStyle name="Input 2 3 5 5 6" xfId="10892"/>
    <cellStyle name="Input 2 3 5 5 7" xfId="10893"/>
    <cellStyle name="Input 2 3 5 6" xfId="10894"/>
    <cellStyle name="Input 2 3 5 6 2" xfId="10895"/>
    <cellStyle name="Input 2 3 5 6 3" xfId="10896"/>
    <cellStyle name="Input 2 3 5 6 4" xfId="10897"/>
    <cellStyle name="Input 2 3 5 6 5" xfId="10898"/>
    <cellStyle name="Input 2 3 5 6 6" xfId="10899"/>
    <cellStyle name="Input 2 3 5 6 7" xfId="10900"/>
    <cellStyle name="Input 2 3 5 7" xfId="10901"/>
    <cellStyle name="Input 2 3 5 7 2" xfId="10902"/>
    <cellStyle name="Input 2 3 5 7 3" xfId="10903"/>
    <cellStyle name="Input 2 3 5 7 4" xfId="10904"/>
    <cellStyle name="Input 2 3 5 7 5" xfId="10905"/>
    <cellStyle name="Input 2 3 5 7 6" xfId="10906"/>
    <cellStyle name="Input 2 3 5 8" xfId="10907"/>
    <cellStyle name="Input 2 3 5 9" xfId="10908"/>
    <cellStyle name="Input 2 3 6" xfId="10909"/>
    <cellStyle name="Input 2 3 6 10" xfId="10910"/>
    <cellStyle name="Input 2 3 6 11" xfId="10911"/>
    <cellStyle name="Input 2 3 6 12" xfId="10912"/>
    <cellStyle name="Input 2 3 6 2" xfId="10913"/>
    <cellStyle name="Input 2 3 6 2 2" xfId="10914"/>
    <cellStyle name="Input 2 3 6 2 3" xfId="10915"/>
    <cellStyle name="Input 2 3 6 2 4" xfId="10916"/>
    <cellStyle name="Input 2 3 6 2 5" xfId="10917"/>
    <cellStyle name="Input 2 3 6 2 6" xfId="10918"/>
    <cellStyle name="Input 2 3 6 2 7" xfId="10919"/>
    <cellStyle name="Input 2 3 6 3" xfId="10920"/>
    <cellStyle name="Input 2 3 6 3 2" xfId="10921"/>
    <cellStyle name="Input 2 3 6 3 3" xfId="10922"/>
    <cellStyle name="Input 2 3 6 3 4" xfId="10923"/>
    <cellStyle name="Input 2 3 6 3 5" xfId="10924"/>
    <cellStyle name="Input 2 3 6 3 6" xfId="10925"/>
    <cellStyle name="Input 2 3 6 3 7" xfId="10926"/>
    <cellStyle name="Input 2 3 6 4" xfId="10927"/>
    <cellStyle name="Input 2 3 6 4 2" xfId="10928"/>
    <cellStyle name="Input 2 3 6 4 3" xfId="10929"/>
    <cellStyle name="Input 2 3 6 4 4" xfId="10930"/>
    <cellStyle name="Input 2 3 6 4 5" xfId="10931"/>
    <cellStyle name="Input 2 3 6 4 6" xfId="10932"/>
    <cellStyle name="Input 2 3 6 4 7" xfId="10933"/>
    <cellStyle name="Input 2 3 6 5" xfId="10934"/>
    <cellStyle name="Input 2 3 6 5 2" xfId="10935"/>
    <cellStyle name="Input 2 3 6 5 3" xfId="10936"/>
    <cellStyle name="Input 2 3 6 5 4" xfId="10937"/>
    <cellStyle name="Input 2 3 6 5 5" xfId="10938"/>
    <cellStyle name="Input 2 3 6 5 6" xfId="10939"/>
    <cellStyle name="Input 2 3 6 5 7" xfId="10940"/>
    <cellStyle name="Input 2 3 6 6" xfId="10941"/>
    <cellStyle name="Input 2 3 6 6 2" xfId="10942"/>
    <cellStyle name="Input 2 3 6 6 3" xfId="10943"/>
    <cellStyle name="Input 2 3 6 6 4" xfId="10944"/>
    <cellStyle name="Input 2 3 6 6 5" xfId="10945"/>
    <cellStyle name="Input 2 3 6 6 6" xfId="10946"/>
    <cellStyle name="Input 2 3 6 6 7" xfId="10947"/>
    <cellStyle name="Input 2 3 6 7" xfId="10948"/>
    <cellStyle name="Input 2 3 6 7 2" xfId="10949"/>
    <cellStyle name="Input 2 3 6 7 3" xfId="10950"/>
    <cellStyle name="Input 2 3 6 7 4" xfId="10951"/>
    <cellStyle name="Input 2 3 6 7 5" xfId="10952"/>
    <cellStyle name="Input 2 3 6 7 6" xfId="10953"/>
    <cellStyle name="Input 2 3 6 8" xfId="10954"/>
    <cellStyle name="Input 2 3 6 9" xfId="10955"/>
    <cellStyle name="Input 2 3 7" xfId="10956"/>
    <cellStyle name="Input 2 3 7 10" xfId="10957"/>
    <cellStyle name="Input 2 3 7 11" xfId="10958"/>
    <cellStyle name="Input 2 3 7 12" xfId="10959"/>
    <cellStyle name="Input 2 3 7 2" xfId="10960"/>
    <cellStyle name="Input 2 3 7 2 2" xfId="10961"/>
    <cellStyle name="Input 2 3 7 2 3" xfId="10962"/>
    <cellStyle name="Input 2 3 7 2 4" xfId="10963"/>
    <cellStyle name="Input 2 3 7 2 5" xfId="10964"/>
    <cellStyle name="Input 2 3 7 2 6" xfId="10965"/>
    <cellStyle name="Input 2 3 7 2 7" xfId="10966"/>
    <cellStyle name="Input 2 3 7 3" xfId="10967"/>
    <cellStyle name="Input 2 3 7 3 2" xfId="10968"/>
    <cellStyle name="Input 2 3 7 3 3" xfId="10969"/>
    <cellStyle name="Input 2 3 7 3 4" xfId="10970"/>
    <cellStyle name="Input 2 3 7 3 5" xfId="10971"/>
    <cellStyle name="Input 2 3 7 3 6" xfId="10972"/>
    <cellStyle name="Input 2 3 7 3 7" xfId="10973"/>
    <cellStyle name="Input 2 3 7 4" xfId="10974"/>
    <cellStyle name="Input 2 3 7 4 2" xfId="10975"/>
    <cellStyle name="Input 2 3 7 4 3" xfId="10976"/>
    <cellStyle name="Input 2 3 7 4 4" xfId="10977"/>
    <cellStyle name="Input 2 3 7 4 5" xfId="10978"/>
    <cellStyle name="Input 2 3 7 4 6" xfId="10979"/>
    <cellStyle name="Input 2 3 7 4 7" xfId="10980"/>
    <cellStyle name="Input 2 3 7 5" xfId="10981"/>
    <cellStyle name="Input 2 3 7 5 2" xfId="10982"/>
    <cellStyle name="Input 2 3 7 5 3" xfId="10983"/>
    <cellStyle name="Input 2 3 7 5 4" xfId="10984"/>
    <cellStyle name="Input 2 3 7 5 5" xfId="10985"/>
    <cellStyle name="Input 2 3 7 5 6" xfId="10986"/>
    <cellStyle name="Input 2 3 7 5 7" xfId="10987"/>
    <cellStyle name="Input 2 3 7 6" xfId="10988"/>
    <cellStyle name="Input 2 3 7 6 2" xfId="10989"/>
    <cellStyle name="Input 2 3 7 6 3" xfId="10990"/>
    <cellStyle name="Input 2 3 7 6 4" xfId="10991"/>
    <cellStyle name="Input 2 3 7 6 5" xfId="10992"/>
    <cellStyle name="Input 2 3 7 6 6" xfId="10993"/>
    <cellStyle name="Input 2 3 7 6 7" xfId="10994"/>
    <cellStyle name="Input 2 3 7 7" xfId="10995"/>
    <cellStyle name="Input 2 3 7 7 2" xfId="10996"/>
    <cellStyle name="Input 2 3 7 7 3" xfId="10997"/>
    <cellStyle name="Input 2 3 7 7 4" xfId="10998"/>
    <cellStyle name="Input 2 3 7 7 5" xfId="10999"/>
    <cellStyle name="Input 2 3 7 7 6" xfId="11000"/>
    <cellStyle name="Input 2 3 7 8" xfId="11001"/>
    <cellStyle name="Input 2 3 7 9" xfId="11002"/>
    <cellStyle name="Input 2 3 8" xfId="11003"/>
    <cellStyle name="Input 2 3 8 10" xfId="11004"/>
    <cellStyle name="Input 2 3 8 11" xfId="11005"/>
    <cellStyle name="Input 2 3 8 12" xfId="11006"/>
    <cellStyle name="Input 2 3 8 2" xfId="11007"/>
    <cellStyle name="Input 2 3 8 2 2" xfId="11008"/>
    <cellStyle name="Input 2 3 8 2 3" xfId="11009"/>
    <cellStyle name="Input 2 3 8 2 4" xfId="11010"/>
    <cellStyle name="Input 2 3 8 2 5" xfId="11011"/>
    <cellStyle name="Input 2 3 8 2 6" xfId="11012"/>
    <cellStyle name="Input 2 3 8 2 7" xfId="11013"/>
    <cellStyle name="Input 2 3 8 3" xfId="11014"/>
    <cellStyle name="Input 2 3 8 3 2" xfId="11015"/>
    <cellStyle name="Input 2 3 8 3 3" xfId="11016"/>
    <cellStyle name="Input 2 3 8 3 4" xfId="11017"/>
    <cellStyle name="Input 2 3 8 3 5" xfId="11018"/>
    <cellStyle name="Input 2 3 8 3 6" xfId="11019"/>
    <cellStyle name="Input 2 3 8 3 7" xfId="11020"/>
    <cellStyle name="Input 2 3 8 4" xfId="11021"/>
    <cellStyle name="Input 2 3 8 4 2" xfId="11022"/>
    <cellStyle name="Input 2 3 8 4 3" xfId="11023"/>
    <cellStyle name="Input 2 3 8 4 4" xfId="11024"/>
    <cellStyle name="Input 2 3 8 4 5" xfId="11025"/>
    <cellStyle name="Input 2 3 8 4 6" xfId="11026"/>
    <cellStyle name="Input 2 3 8 4 7" xfId="11027"/>
    <cellStyle name="Input 2 3 8 5" xfId="11028"/>
    <cellStyle name="Input 2 3 8 5 2" xfId="11029"/>
    <cellStyle name="Input 2 3 8 5 3" xfId="11030"/>
    <cellStyle name="Input 2 3 8 5 4" xfId="11031"/>
    <cellStyle name="Input 2 3 8 5 5" xfId="11032"/>
    <cellStyle name="Input 2 3 8 5 6" xfId="11033"/>
    <cellStyle name="Input 2 3 8 5 7" xfId="11034"/>
    <cellStyle name="Input 2 3 8 6" xfId="11035"/>
    <cellStyle name="Input 2 3 8 6 2" xfId="11036"/>
    <cellStyle name="Input 2 3 8 6 3" xfId="11037"/>
    <cellStyle name="Input 2 3 8 6 4" xfId="11038"/>
    <cellStyle name="Input 2 3 8 6 5" xfId="11039"/>
    <cellStyle name="Input 2 3 8 6 6" xfId="11040"/>
    <cellStyle name="Input 2 3 8 6 7" xfId="11041"/>
    <cellStyle name="Input 2 3 8 7" xfId="11042"/>
    <cellStyle name="Input 2 3 8 7 2" xfId="11043"/>
    <cellStyle name="Input 2 3 8 7 3" xfId="11044"/>
    <cellStyle name="Input 2 3 8 7 4" xfId="11045"/>
    <cellStyle name="Input 2 3 8 7 5" xfId="11046"/>
    <cellStyle name="Input 2 3 8 7 6" xfId="11047"/>
    <cellStyle name="Input 2 3 8 8" xfId="11048"/>
    <cellStyle name="Input 2 3 8 9" xfId="11049"/>
    <cellStyle name="Input 2 3 9" xfId="11050"/>
    <cellStyle name="Input 2 3 9 10" xfId="11051"/>
    <cellStyle name="Input 2 3 9 11" xfId="11052"/>
    <cellStyle name="Input 2 3 9 12" xfId="11053"/>
    <cellStyle name="Input 2 3 9 2" xfId="11054"/>
    <cellStyle name="Input 2 3 9 2 2" xfId="11055"/>
    <cellStyle name="Input 2 3 9 2 3" xfId="11056"/>
    <cellStyle name="Input 2 3 9 2 4" xfId="11057"/>
    <cellStyle name="Input 2 3 9 2 5" xfId="11058"/>
    <cellStyle name="Input 2 3 9 2 6" xfId="11059"/>
    <cellStyle name="Input 2 3 9 2 7" xfId="11060"/>
    <cellStyle name="Input 2 3 9 3" xfId="11061"/>
    <cellStyle name="Input 2 3 9 3 2" xfId="11062"/>
    <cellStyle name="Input 2 3 9 3 3" xfId="11063"/>
    <cellStyle name="Input 2 3 9 3 4" xfId="11064"/>
    <cellStyle name="Input 2 3 9 3 5" xfId="11065"/>
    <cellStyle name="Input 2 3 9 3 6" xfId="11066"/>
    <cellStyle name="Input 2 3 9 3 7" xfId="11067"/>
    <cellStyle name="Input 2 3 9 4" xfId="11068"/>
    <cellStyle name="Input 2 3 9 4 2" xfId="11069"/>
    <cellStyle name="Input 2 3 9 4 3" xfId="11070"/>
    <cellStyle name="Input 2 3 9 4 4" xfId="11071"/>
    <cellStyle name="Input 2 3 9 4 5" xfId="11072"/>
    <cellStyle name="Input 2 3 9 4 6" xfId="11073"/>
    <cellStyle name="Input 2 3 9 4 7" xfId="11074"/>
    <cellStyle name="Input 2 3 9 5" xfId="11075"/>
    <cellStyle name="Input 2 3 9 5 2" xfId="11076"/>
    <cellStyle name="Input 2 3 9 5 3" xfId="11077"/>
    <cellStyle name="Input 2 3 9 5 4" xfId="11078"/>
    <cellStyle name="Input 2 3 9 5 5" xfId="11079"/>
    <cellStyle name="Input 2 3 9 5 6" xfId="11080"/>
    <cellStyle name="Input 2 3 9 5 7" xfId="11081"/>
    <cellStyle name="Input 2 3 9 6" xfId="11082"/>
    <cellStyle name="Input 2 3 9 6 2" xfId="11083"/>
    <cellStyle name="Input 2 3 9 6 3" xfId="11084"/>
    <cellStyle name="Input 2 3 9 6 4" xfId="11085"/>
    <cellStyle name="Input 2 3 9 6 5" xfId="11086"/>
    <cellStyle name="Input 2 3 9 6 6" xfId="11087"/>
    <cellStyle name="Input 2 3 9 6 7" xfId="11088"/>
    <cellStyle name="Input 2 3 9 7" xfId="11089"/>
    <cellStyle name="Input 2 3 9 7 2" xfId="11090"/>
    <cellStyle name="Input 2 3 9 7 3" xfId="11091"/>
    <cellStyle name="Input 2 3 9 7 4" xfId="11092"/>
    <cellStyle name="Input 2 3 9 7 5" xfId="11093"/>
    <cellStyle name="Input 2 3 9 7 6" xfId="11094"/>
    <cellStyle name="Input 2 3 9 8" xfId="11095"/>
    <cellStyle name="Input 2 3 9 9" xfId="11096"/>
    <cellStyle name="Input 2 4" xfId="11097"/>
    <cellStyle name="Input 2 4 10" xfId="11098"/>
    <cellStyle name="Input 2 4 10 10" xfId="11099"/>
    <cellStyle name="Input 2 4 10 11" xfId="11100"/>
    <cellStyle name="Input 2 4 10 12" xfId="11101"/>
    <cellStyle name="Input 2 4 10 2" xfId="11102"/>
    <cellStyle name="Input 2 4 10 2 2" xfId="11103"/>
    <cellStyle name="Input 2 4 10 2 3" xfId="11104"/>
    <cellStyle name="Input 2 4 10 2 4" xfId="11105"/>
    <cellStyle name="Input 2 4 10 2 5" xfId="11106"/>
    <cellStyle name="Input 2 4 10 2 6" xfId="11107"/>
    <cellStyle name="Input 2 4 10 2 7" xfId="11108"/>
    <cellStyle name="Input 2 4 10 3" xfId="11109"/>
    <cellStyle name="Input 2 4 10 3 2" xfId="11110"/>
    <cellStyle name="Input 2 4 10 3 3" xfId="11111"/>
    <cellStyle name="Input 2 4 10 3 4" xfId="11112"/>
    <cellStyle name="Input 2 4 10 3 5" xfId="11113"/>
    <cellStyle name="Input 2 4 10 3 6" xfId="11114"/>
    <cellStyle name="Input 2 4 10 3 7" xfId="11115"/>
    <cellStyle name="Input 2 4 10 4" xfId="11116"/>
    <cellStyle name="Input 2 4 10 4 2" xfId="11117"/>
    <cellStyle name="Input 2 4 10 4 3" xfId="11118"/>
    <cellStyle name="Input 2 4 10 4 4" xfId="11119"/>
    <cellStyle name="Input 2 4 10 4 5" xfId="11120"/>
    <cellStyle name="Input 2 4 10 4 6" xfId="11121"/>
    <cellStyle name="Input 2 4 10 4 7" xfId="11122"/>
    <cellStyle name="Input 2 4 10 5" xfId="11123"/>
    <cellStyle name="Input 2 4 10 5 2" xfId="11124"/>
    <cellStyle name="Input 2 4 10 5 3" xfId="11125"/>
    <cellStyle name="Input 2 4 10 5 4" xfId="11126"/>
    <cellStyle name="Input 2 4 10 5 5" xfId="11127"/>
    <cellStyle name="Input 2 4 10 5 6" xfId="11128"/>
    <cellStyle name="Input 2 4 10 5 7" xfId="11129"/>
    <cellStyle name="Input 2 4 10 6" xfId="11130"/>
    <cellStyle name="Input 2 4 10 6 2" xfId="11131"/>
    <cellStyle name="Input 2 4 10 6 3" xfId="11132"/>
    <cellStyle name="Input 2 4 10 6 4" xfId="11133"/>
    <cellStyle name="Input 2 4 10 6 5" xfId="11134"/>
    <cellStyle name="Input 2 4 10 6 6" xfId="11135"/>
    <cellStyle name="Input 2 4 10 6 7" xfId="11136"/>
    <cellStyle name="Input 2 4 10 7" xfId="11137"/>
    <cellStyle name="Input 2 4 10 7 2" xfId="11138"/>
    <cellStyle name="Input 2 4 10 7 3" xfId="11139"/>
    <cellStyle name="Input 2 4 10 7 4" xfId="11140"/>
    <cellStyle name="Input 2 4 10 7 5" xfId="11141"/>
    <cellStyle name="Input 2 4 10 7 6" xfId="11142"/>
    <cellStyle name="Input 2 4 10 8" xfId="11143"/>
    <cellStyle name="Input 2 4 10 9" xfId="11144"/>
    <cellStyle name="Input 2 4 11" xfId="11145"/>
    <cellStyle name="Input 2 4 11 10" xfId="11146"/>
    <cellStyle name="Input 2 4 11 11" xfId="11147"/>
    <cellStyle name="Input 2 4 11 12" xfId="11148"/>
    <cellStyle name="Input 2 4 11 2" xfId="11149"/>
    <cellStyle name="Input 2 4 11 2 2" xfId="11150"/>
    <cellStyle name="Input 2 4 11 2 3" xfId="11151"/>
    <cellStyle name="Input 2 4 11 2 4" xfId="11152"/>
    <cellStyle name="Input 2 4 11 2 5" xfId="11153"/>
    <cellStyle name="Input 2 4 11 2 6" xfId="11154"/>
    <cellStyle name="Input 2 4 11 2 7" xfId="11155"/>
    <cellStyle name="Input 2 4 11 3" xfId="11156"/>
    <cellStyle name="Input 2 4 11 3 2" xfId="11157"/>
    <cellStyle name="Input 2 4 11 3 3" xfId="11158"/>
    <cellStyle name="Input 2 4 11 3 4" xfId="11159"/>
    <cellStyle name="Input 2 4 11 3 5" xfId="11160"/>
    <cellStyle name="Input 2 4 11 3 6" xfId="11161"/>
    <cellStyle name="Input 2 4 11 3 7" xfId="11162"/>
    <cellStyle name="Input 2 4 11 4" xfId="11163"/>
    <cellStyle name="Input 2 4 11 4 2" xfId="11164"/>
    <cellStyle name="Input 2 4 11 4 3" xfId="11165"/>
    <cellStyle name="Input 2 4 11 4 4" xfId="11166"/>
    <cellStyle name="Input 2 4 11 4 5" xfId="11167"/>
    <cellStyle name="Input 2 4 11 4 6" xfId="11168"/>
    <cellStyle name="Input 2 4 11 4 7" xfId="11169"/>
    <cellStyle name="Input 2 4 11 5" xfId="11170"/>
    <cellStyle name="Input 2 4 11 5 2" xfId="11171"/>
    <cellStyle name="Input 2 4 11 5 3" xfId="11172"/>
    <cellStyle name="Input 2 4 11 5 4" xfId="11173"/>
    <cellStyle name="Input 2 4 11 5 5" xfId="11174"/>
    <cellStyle name="Input 2 4 11 5 6" xfId="11175"/>
    <cellStyle name="Input 2 4 11 5 7" xfId="11176"/>
    <cellStyle name="Input 2 4 11 6" xfId="11177"/>
    <cellStyle name="Input 2 4 11 6 2" xfId="11178"/>
    <cellStyle name="Input 2 4 11 6 3" xfId="11179"/>
    <cellStyle name="Input 2 4 11 6 4" xfId="11180"/>
    <cellStyle name="Input 2 4 11 6 5" xfId="11181"/>
    <cellStyle name="Input 2 4 11 6 6" xfId="11182"/>
    <cellStyle name="Input 2 4 11 6 7" xfId="11183"/>
    <cellStyle name="Input 2 4 11 7" xfId="11184"/>
    <cellStyle name="Input 2 4 11 7 2" xfId="11185"/>
    <cellStyle name="Input 2 4 11 7 3" xfId="11186"/>
    <cellStyle name="Input 2 4 11 7 4" xfId="11187"/>
    <cellStyle name="Input 2 4 11 7 5" xfId="11188"/>
    <cellStyle name="Input 2 4 11 7 6" xfId="11189"/>
    <cellStyle name="Input 2 4 11 8" xfId="11190"/>
    <cellStyle name="Input 2 4 11 9" xfId="11191"/>
    <cellStyle name="Input 2 4 12" xfId="11192"/>
    <cellStyle name="Input 2 4 12 2" xfId="11193"/>
    <cellStyle name="Input 2 4 12 3" xfId="11194"/>
    <cellStyle name="Input 2 4 12 4" xfId="11195"/>
    <cellStyle name="Input 2 4 12 5" xfId="11196"/>
    <cellStyle name="Input 2 4 12 6" xfId="11197"/>
    <cellStyle name="Input 2 4 12 7" xfId="11198"/>
    <cellStyle name="Input 2 4 13" xfId="11199"/>
    <cellStyle name="Input 2 4 13 2" xfId="11200"/>
    <cellStyle name="Input 2 4 13 3" xfId="11201"/>
    <cellStyle name="Input 2 4 13 4" xfId="11202"/>
    <cellStyle name="Input 2 4 13 5" xfId="11203"/>
    <cellStyle name="Input 2 4 13 6" xfId="11204"/>
    <cellStyle name="Input 2 4 13 7" xfId="11205"/>
    <cellStyle name="Input 2 4 14" xfId="11206"/>
    <cellStyle name="Input 2 4 14 2" xfId="11207"/>
    <cellStyle name="Input 2 4 14 3" xfId="11208"/>
    <cellStyle name="Input 2 4 14 4" xfId="11209"/>
    <cellStyle name="Input 2 4 14 5" xfId="11210"/>
    <cellStyle name="Input 2 4 14 6" xfId="11211"/>
    <cellStyle name="Input 2 4 14 7" xfId="11212"/>
    <cellStyle name="Input 2 4 15" xfId="11213"/>
    <cellStyle name="Input 2 4 15 2" xfId="11214"/>
    <cellStyle name="Input 2 4 15 3" xfId="11215"/>
    <cellStyle name="Input 2 4 15 4" xfId="11216"/>
    <cellStyle name="Input 2 4 15 5" xfId="11217"/>
    <cellStyle name="Input 2 4 15 6" xfId="11218"/>
    <cellStyle name="Input 2 4 15 7" xfId="11219"/>
    <cellStyle name="Input 2 4 16" xfId="11220"/>
    <cellStyle name="Input 2 4 16 2" xfId="11221"/>
    <cellStyle name="Input 2 4 16 3" xfId="11222"/>
    <cellStyle name="Input 2 4 16 4" xfId="11223"/>
    <cellStyle name="Input 2 4 16 5" xfId="11224"/>
    <cellStyle name="Input 2 4 16 6" xfId="11225"/>
    <cellStyle name="Input 2 4 16 7" xfId="11226"/>
    <cellStyle name="Input 2 4 17" xfId="11227"/>
    <cellStyle name="Input 2 4 18" xfId="11228"/>
    <cellStyle name="Input 2 4 19" xfId="11229"/>
    <cellStyle name="Input 2 4 2" xfId="11230"/>
    <cellStyle name="Input 2 4 2 10" xfId="11231"/>
    <cellStyle name="Input 2 4 2 11" xfId="11232"/>
    <cellStyle name="Input 2 4 2 12" xfId="11233"/>
    <cellStyle name="Input 2 4 2 2" xfId="11234"/>
    <cellStyle name="Input 2 4 2 2 2" xfId="11235"/>
    <cellStyle name="Input 2 4 2 2 3" xfId="11236"/>
    <cellStyle name="Input 2 4 2 2 4" xfId="11237"/>
    <cellStyle name="Input 2 4 2 2 5" xfId="11238"/>
    <cellStyle name="Input 2 4 2 2 6" xfId="11239"/>
    <cellStyle name="Input 2 4 2 2 7" xfId="11240"/>
    <cellStyle name="Input 2 4 2 3" xfId="11241"/>
    <cellStyle name="Input 2 4 2 3 2" xfId="11242"/>
    <cellStyle name="Input 2 4 2 3 3" xfId="11243"/>
    <cellStyle name="Input 2 4 2 3 4" xfId="11244"/>
    <cellStyle name="Input 2 4 2 3 5" xfId="11245"/>
    <cellStyle name="Input 2 4 2 3 6" xfId="11246"/>
    <cellStyle name="Input 2 4 2 3 7" xfId="11247"/>
    <cellStyle name="Input 2 4 2 4" xfId="11248"/>
    <cellStyle name="Input 2 4 2 4 2" xfId="11249"/>
    <cellStyle name="Input 2 4 2 4 3" xfId="11250"/>
    <cellStyle name="Input 2 4 2 4 4" xfId="11251"/>
    <cellStyle name="Input 2 4 2 4 5" xfId="11252"/>
    <cellStyle name="Input 2 4 2 4 6" xfId="11253"/>
    <cellStyle name="Input 2 4 2 4 7" xfId="11254"/>
    <cellStyle name="Input 2 4 2 5" xfId="11255"/>
    <cellStyle name="Input 2 4 2 5 2" xfId="11256"/>
    <cellStyle name="Input 2 4 2 5 3" xfId="11257"/>
    <cellStyle name="Input 2 4 2 5 4" xfId="11258"/>
    <cellStyle name="Input 2 4 2 5 5" xfId="11259"/>
    <cellStyle name="Input 2 4 2 5 6" xfId="11260"/>
    <cellStyle name="Input 2 4 2 5 7" xfId="11261"/>
    <cellStyle name="Input 2 4 2 6" xfId="11262"/>
    <cellStyle name="Input 2 4 2 6 2" xfId="11263"/>
    <cellStyle name="Input 2 4 2 6 3" xfId="11264"/>
    <cellStyle name="Input 2 4 2 6 4" xfId="11265"/>
    <cellStyle name="Input 2 4 2 6 5" xfId="11266"/>
    <cellStyle name="Input 2 4 2 6 6" xfId="11267"/>
    <cellStyle name="Input 2 4 2 6 7" xfId="11268"/>
    <cellStyle name="Input 2 4 2 7" xfId="11269"/>
    <cellStyle name="Input 2 4 2 8" xfId="11270"/>
    <cellStyle name="Input 2 4 2 9" xfId="11271"/>
    <cellStyle name="Input 2 4 20" xfId="11272"/>
    <cellStyle name="Input 2 4 21" xfId="11273"/>
    <cellStyle name="Input 2 4 3" xfId="11274"/>
    <cellStyle name="Input 2 4 3 10" xfId="11275"/>
    <cellStyle name="Input 2 4 3 11" xfId="11276"/>
    <cellStyle name="Input 2 4 3 12" xfId="11277"/>
    <cellStyle name="Input 2 4 3 2" xfId="11278"/>
    <cellStyle name="Input 2 4 3 2 2" xfId="11279"/>
    <cellStyle name="Input 2 4 3 2 3" xfId="11280"/>
    <cellStyle name="Input 2 4 3 2 4" xfId="11281"/>
    <cellStyle name="Input 2 4 3 2 5" xfId="11282"/>
    <cellStyle name="Input 2 4 3 2 6" xfId="11283"/>
    <cellStyle name="Input 2 4 3 2 7" xfId="11284"/>
    <cellStyle name="Input 2 4 3 3" xfId="11285"/>
    <cellStyle name="Input 2 4 3 3 2" xfId="11286"/>
    <cellStyle name="Input 2 4 3 3 3" xfId="11287"/>
    <cellStyle name="Input 2 4 3 3 4" xfId="11288"/>
    <cellStyle name="Input 2 4 3 3 5" xfId="11289"/>
    <cellStyle name="Input 2 4 3 3 6" xfId="11290"/>
    <cellStyle name="Input 2 4 3 3 7" xfId="11291"/>
    <cellStyle name="Input 2 4 3 4" xfId="11292"/>
    <cellStyle name="Input 2 4 3 4 2" xfId="11293"/>
    <cellStyle name="Input 2 4 3 4 3" xfId="11294"/>
    <cellStyle name="Input 2 4 3 4 4" xfId="11295"/>
    <cellStyle name="Input 2 4 3 4 5" xfId="11296"/>
    <cellStyle name="Input 2 4 3 4 6" xfId="11297"/>
    <cellStyle name="Input 2 4 3 4 7" xfId="11298"/>
    <cellStyle name="Input 2 4 3 5" xfId="11299"/>
    <cellStyle name="Input 2 4 3 5 2" xfId="11300"/>
    <cellStyle name="Input 2 4 3 5 3" xfId="11301"/>
    <cellStyle name="Input 2 4 3 5 4" xfId="11302"/>
    <cellStyle name="Input 2 4 3 5 5" xfId="11303"/>
    <cellStyle name="Input 2 4 3 5 6" xfId="11304"/>
    <cellStyle name="Input 2 4 3 5 7" xfId="11305"/>
    <cellStyle name="Input 2 4 3 6" xfId="11306"/>
    <cellStyle name="Input 2 4 3 6 2" xfId="11307"/>
    <cellStyle name="Input 2 4 3 6 3" xfId="11308"/>
    <cellStyle name="Input 2 4 3 6 4" xfId="11309"/>
    <cellStyle name="Input 2 4 3 6 5" xfId="11310"/>
    <cellStyle name="Input 2 4 3 6 6" xfId="11311"/>
    <cellStyle name="Input 2 4 3 6 7" xfId="11312"/>
    <cellStyle name="Input 2 4 3 7" xfId="11313"/>
    <cellStyle name="Input 2 4 3 8" xfId="11314"/>
    <cellStyle name="Input 2 4 3 9" xfId="11315"/>
    <cellStyle name="Input 2 4 4" xfId="11316"/>
    <cellStyle name="Input 2 4 4 10" xfId="11317"/>
    <cellStyle name="Input 2 4 4 11" xfId="11318"/>
    <cellStyle name="Input 2 4 4 12" xfId="11319"/>
    <cellStyle name="Input 2 4 4 2" xfId="11320"/>
    <cellStyle name="Input 2 4 4 2 2" xfId="11321"/>
    <cellStyle name="Input 2 4 4 2 3" xfId="11322"/>
    <cellStyle name="Input 2 4 4 2 4" xfId="11323"/>
    <cellStyle name="Input 2 4 4 2 5" xfId="11324"/>
    <cellStyle name="Input 2 4 4 2 6" xfId="11325"/>
    <cellStyle name="Input 2 4 4 2 7" xfId="11326"/>
    <cellStyle name="Input 2 4 4 3" xfId="11327"/>
    <cellStyle name="Input 2 4 4 3 2" xfId="11328"/>
    <cellStyle name="Input 2 4 4 3 3" xfId="11329"/>
    <cellStyle name="Input 2 4 4 3 4" xfId="11330"/>
    <cellStyle name="Input 2 4 4 3 5" xfId="11331"/>
    <cellStyle name="Input 2 4 4 3 6" xfId="11332"/>
    <cellStyle name="Input 2 4 4 3 7" xfId="11333"/>
    <cellStyle name="Input 2 4 4 4" xfId="11334"/>
    <cellStyle name="Input 2 4 4 4 2" xfId="11335"/>
    <cellStyle name="Input 2 4 4 4 3" xfId="11336"/>
    <cellStyle name="Input 2 4 4 4 4" xfId="11337"/>
    <cellStyle name="Input 2 4 4 4 5" xfId="11338"/>
    <cellStyle name="Input 2 4 4 4 6" xfId="11339"/>
    <cellStyle name="Input 2 4 4 4 7" xfId="11340"/>
    <cellStyle name="Input 2 4 4 5" xfId="11341"/>
    <cellStyle name="Input 2 4 4 5 2" xfId="11342"/>
    <cellStyle name="Input 2 4 4 5 3" xfId="11343"/>
    <cellStyle name="Input 2 4 4 5 4" xfId="11344"/>
    <cellStyle name="Input 2 4 4 5 5" xfId="11345"/>
    <cellStyle name="Input 2 4 4 5 6" xfId="11346"/>
    <cellStyle name="Input 2 4 4 5 7" xfId="11347"/>
    <cellStyle name="Input 2 4 4 6" xfId="11348"/>
    <cellStyle name="Input 2 4 4 6 2" xfId="11349"/>
    <cellStyle name="Input 2 4 4 6 3" xfId="11350"/>
    <cellStyle name="Input 2 4 4 6 4" xfId="11351"/>
    <cellStyle name="Input 2 4 4 6 5" xfId="11352"/>
    <cellStyle name="Input 2 4 4 6 6" xfId="11353"/>
    <cellStyle name="Input 2 4 4 6 7" xfId="11354"/>
    <cellStyle name="Input 2 4 4 7" xfId="11355"/>
    <cellStyle name="Input 2 4 4 7 2" xfId="11356"/>
    <cellStyle name="Input 2 4 4 7 3" xfId="11357"/>
    <cellStyle name="Input 2 4 4 7 4" xfId="11358"/>
    <cellStyle name="Input 2 4 4 7 5" xfId="11359"/>
    <cellStyle name="Input 2 4 4 7 6" xfId="11360"/>
    <cellStyle name="Input 2 4 4 8" xfId="11361"/>
    <cellStyle name="Input 2 4 4 9" xfId="11362"/>
    <cellStyle name="Input 2 4 5" xfId="11363"/>
    <cellStyle name="Input 2 4 5 10" xfId="11364"/>
    <cellStyle name="Input 2 4 5 11" xfId="11365"/>
    <cellStyle name="Input 2 4 5 12" xfId="11366"/>
    <cellStyle name="Input 2 4 5 2" xfId="11367"/>
    <cellStyle name="Input 2 4 5 2 2" xfId="11368"/>
    <cellStyle name="Input 2 4 5 2 3" xfId="11369"/>
    <cellStyle name="Input 2 4 5 2 4" xfId="11370"/>
    <cellStyle name="Input 2 4 5 2 5" xfId="11371"/>
    <cellStyle name="Input 2 4 5 2 6" xfId="11372"/>
    <cellStyle name="Input 2 4 5 2 7" xfId="11373"/>
    <cellStyle name="Input 2 4 5 3" xfId="11374"/>
    <cellStyle name="Input 2 4 5 3 2" xfId="11375"/>
    <cellStyle name="Input 2 4 5 3 3" xfId="11376"/>
    <cellStyle name="Input 2 4 5 3 4" xfId="11377"/>
    <cellStyle name="Input 2 4 5 3 5" xfId="11378"/>
    <cellStyle name="Input 2 4 5 3 6" xfId="11379"/>
    <cellStyle name="Input 2 4 5 3 7" xfId="11380"/>
    <cellStyle name="Input 2 4 5 4" xfId="11381"/>
    <cellStyle name="Input 2 4 5 4 2" xfId="11382"/>
    <cellStyle name="Input 2 4 5 4 3" xfId="11383"/>
    <cellStyle name="Input 2 4 5 4 4" xfId="11384"/>
    <cellStyle name="Input 2 4 5 4 5" xfId="11385"/>
    <cellStyle name="Input 2 4 5 4 6" xfId="11386"/>
    <cellStyle name="Input 2 4 5 4 7" xfId="11387"/>
    <cellStyle name="Input 2 4 5 5" xfId="11388"/>
    <cellStyle name="Input 2 4 5 5 2" xfId="11389"/>
    <cellStyle name="Input 2 4 5 5 3" xfId="11390"/>
    <cellStyle name="Input 2 4 5 5 4" xfId="11391"/>
    <cellStyle name="Input 2 4 5 5 5" xfId="11392"/>
    <cellStyle name="Input 2 4 5 5 6" xfId="11393"/>
    <cellStyle name="Input 2 4 5 5 7" xfId="11394"/>
    <cellStyle name="Input 2 4 5 6" xfId="11395"/>
    <cellStyle name="Input 2 4 5 6 2" xfId="11396"/>
    <cellStyle name="Input 2 4 5 6 3" xfId="11397"/>
    <cellStyle name="Input 2 4 5 6 4" xfId="11398"/>
    <cellStyle name="Input 2 4 5 6 5" xfId="11399"/>
    <cellStyle name="Input 2 4 5 6 6" xfId="11400"/>
    <cellStyle name="Input 2 4 5 6 7" xfId="11401"/>
    <cellStyle name="Input 2 4 5 7" xfId="11402"/>
    <cellStyle name="Input 2 4 5 7 2" xfId="11403"/>
    <cellStyle name="Input 2 4 5 7 3" xfId="11404"/>
    <cellStyle name="Input 2 4 5 7 4" xfId="11405"/>
    <cellStyle name="Input 2 4 5 7 5" xfId="11406"/>
    <cellStyle name="Input 2 4 5 7 6" xfId="11407"/>
    <cellStyle name="Input 2 4 5 8" xfId="11408"/>
    <cellStyle name="Input 2 4 5 9" xfId="11409"/>
    <cellStyle name="Input 2 4 6" xfId="11410"/>
    <cellStyle name="Input 2 4 6 10" xfId="11411"/>
    <cellStyle name="Input 2 4 6 11" xfId="11412"/>
    <cellStyle name="Input 2 4 6 12" xfId="11413"/>
    <cellStyle name="Input 2 4 6 2" xfId="11414"/>
    <cellStyle name="Input 2 4 6 2 2" xfId="11415"/>
    <cellStyle name="Input 2 4 6 2 3" xfId="11416"/>
    <cellStyle name="Input 2 4 6 2 4" xfId="11417"/>
    <cellStyle name="Input 2 4 6 2 5" xfId="11418"/>
    <cellStyle name="Input 2 4 6 2 6" xfId="11419"/>
    <cellStyle name="Input 2 4 6 2 7" xfId="11420"/>
    <cellStyle name="Input 2 4 6 3" xfId="11421"/>
    <cellStyle name="Input 2 4 6 3 2" xfId="11422"/>
    <cellStyle name="Input 2 4 6 3 3" xfId="11423"/>
    <cellStyle name="Input 2 4 6 3 4" xfId="11424"/>
    <cellStyle name="Input 2 4 6 3 5" xfId="11425"/>
    <cellStyle name="Input 2 4 6 3 6" xfId="11426"/>
    <cellStyle name="Input 2 4 6 3 7" xfId="11427"/>
    <cellStyle name="Input 2 4 6 4" xfId="11428"/>
    <cellStyle name="Input 2 4 6 4 2" xfId="11429"/>
    <cellStyle name="Input 2 4 6 4 3" xfId="11430"/>
    <cellStyle name="Input 2 4 6 4 4" xfId="11431"/>
    <cellStyle name="Input 2 4 6 4 5" xfId="11432"/>
    <cellStyle name="Input 2 4 6 4 6" xfId="11433"/>
    <cellStyle name="Input 2 4 6 4 7" xfId="11434"/>
    <cellStyle name="Input 2 4 6 5" xfId="11435"/>
    <cellStyle name="Input 2 4 6 5 2" xfId="11436"/>
    <cellStyle name="Input 2 4 6 5 3" xfId="11437"/>
    <cellStyle name="Input 2 4 6 5 4" xfId="11438"/>
    <cellStyle name="Input 2 4 6 5 5" xfId="11439"/>
    <cellStyle name="Input 2 4 6 5 6" xfId="11440"/>
    <cellStyle name="Input 2 4 6 5 7" xfId="11441"/>
    <cellStyle name="Input 2 4 6 6" xfId="11442"/>
    <cellStyle name="Input 2 4 6 6 2" xfId="11443"/>
    <cellStyle name="Input 2 4 6 6 3" xfId="11444"/>
    <cellStyle name="Input 2 4 6 6 4" xfId="11445"/>
    <cellStyle name="Input 2 4 6 6 5" xfId="11446"/>
    <cellStyle name="Input 2 4 6 6 6" xfId="11447"/>
    <cellStyle name="Input 2 4 6 6 7" xfId="11448"/>
    <cellStyle name="Input 2 4 6 7" xfId="11449"/>
    <cellStyle name="Input 2 4 6 7 2" xfId="11450"/>
    <cellStyle name="Input 2 4 6 7 3" xfId="11451"/>
    <cellStyle name="Input 2 4 6 7 4" xfId="11452"/>
    <cellStyle name="Input 2 4 6 7 5" xfId="11453"/>
    <cellStyle name="Input 2 4 6 7 6" xfId="11454"/>
    <cellStyle name="Input 2 4 6 8" xfId="11455"/>
    <cellStyle name="Input 2 4 6 9" xfId="11456"/>
    <cellStyle name="Input 2 4 7" xfId="11457"/>
    <cellStyle name="Input 2 4 7 10" xfId="11458"/>
    <cellStyle name="Input 2 4 7 11" xfId="11459"/>
    <cellStyle name="Input 2 4 7 12" xfId="11460"/>
    <cellStyle name="Input 2 4 7 2" xfId="11461"/>
    <cellStyle name="Input 2 4 7 2 2" xfId="11462"/>
    <cellStyle name="Input 2 4 7 2 3" xfId="11463"/>
    <cellStyle name="Input 2 4 7 2 4" xfId="11464"/>
    <cellStyle name="Input 2 4 7 2 5" xfId="11465"/>
    <cellStyle name="Input 2 4 7 2 6" xfId="11466"/>
    <cellStyle name="Input 2 4 7 2 7" xfId="11467"/>
    <cellStyle name="Input 2 4 7 3" xfId="11468"/>
    <cellStyle name="Input 2 4 7 3 2" xfId="11469"/>
    <cellStyle name="Input 2 4 7 3 3" xfId="11470"/>
    <cellStyle name="Input 2 4 7 3 4" xfId="11471"/>
    <cellStyle name="Input 2 4 7 3 5" xfId="11472"/>
    <cellStyle name="Input 2 4 7 3 6" xfId="11473"/>
    <cellStyle name="Input 2 4 7 3 7" xfId="11474"/>
    <cellStyle name="Input 2 4 7 4" xfId="11475"/>
    <cellStyle name="Input 2 4 7 4 2" xfId="11476"/>
    <cellStyle name="Input 2 4 7 4 3" xfId="11477"/>
    <cellStyle name="Input 2 4 7 4 4" xfId="11478"/>
    <cellStyle name="Input 2 4 7 4 5" xfId="11479"/>
    <cellStyle name="Input 2 4 7 4 6" xfId="11480"/>
    <cellStyle name="Input 2 4 7 4 7" xfId="11481"/>
    <cellStyle name="Input 2 4 7 5" xfId="11482"/>
    <cellStyle name="Input 2 4 7 5 2" xfId="11483"/>
    <cellStyle name="Input 2 4 7 5 3" xfId="11484"/>
    <cellStyle name="Input 2 4 7 5 4" xfId="11485"/>
    <cellStyle name="Input 2 4 7 5 5" xfId="11486"/>
    <cellStyle name="Input 2 4 7 5 6" xfId="11487"/>
    <cellStyle name="Input 2 4 7 5 7" xfId="11488"/>
    <cellStyle name="Input 2 4 7 6" xfId="11489"/>
    <cellStyle name="Input 2 4 7 6 2" xfId="11490"/>
    <cellStyle name="Input 2 4 7 6 3" xfId="11491"/>
    <cellStyle name="Input 2 4 7 6 4" xfId="11492"/>
    <cellStyle name="Input 2 4 7 6 5" xfId="11493"/>
    <cellStyle name="Input 2 4 7 6 6" xfId="11494"/>
    <cellStyle name="Input 2 4 7 6 7" xfId="11495"/>
    <cellStyle name="Input 2 4 7 7" xfId="11496"/>
    <cellStyle name="Input 2 4 7 7 2" xfId="11497"/>
    <cellStyle name="Input 2 4 7 7 3" xfId="11498"/>
    <cellStyle name="Input 2 4 7 7 4" xfId="11499"/>
    <cellStyle name="Input 2 4 7 7 5" xfId="11500"/>
    <cellStyle name="Input 2 4 7 7 6" xfId="11501"/>
    <cellStyle name="Input 2 4 7 8" xfId="11502"/>
    <cellStyle name="Input 2 4 7 9" xfId="11503"/>
    <cellStyle name="Input 2 4 8" xfId="11504"/>
    <cellStyle name="Input 2 4 8 10" xfId="11505"/>
    <cellStyle name="Input 2 4 8 11" xfId="11506"/>
    <cellStyle name="Input 2 4 8 12" xfId="11507"/>
    <cellStyle name="Input 2 4 8 2" xfId="11508"/>
    <cellStyle name="Input 2 4 8 2 2" xfId="11509"/>
    <cellStyle name="Input 2 4 8 2 3" xfId="11510"/>
    <cellStyle name="Input 2 4 8 2 4" xfId="11511"/>
    <cellStyle name="Input 2 4 8 2 5" xfId="11512"/>
    <cellStyle name="Input 2 4 8 2 6" xfId="11513"/>
    <cellStyle name="Input 2 4 8 2 7" xfId="11514"/>
    <cellStyle name="Input 2 4 8 3" xfId="11515"/>
    <cellStyle name="Input 2 4 8 3 2" xfId="11516"/>
    <cellStyle name="Input 2 4 8 3 3" xfId="11517"/>
    <cellStyle name="Input 2 4 8 3 4" xfId="11518"/>
    <cellStyle name="Input 2 4 8 3 5" xfId="11519"/>
    <cellStyle name="Input 2 4 8 3 6" xfId="11520"/>
    <cellStyle name="Input 2 4 8 3 7" xfId="11521"/>
    <cellStyle name="Input 2 4 8 4" xfId="11522"/>
    <cellStyle name="Input 2 4 8 4 2" xfId="11523"/>
    <cellStyle name="Input 2 4 8 4 3" xfId="11524"/>
    <cellStyle name="Input 2 4 8 4 4" xfId="11525"/>
    <cellStyle name="Input 2 4 8 4 5" xfId="11526"/>
    <cellStyle name="Input 2 4 8 4 6" xfId="11527"/>
    <cellStyle name="Input 2 4 8 4 7" xfId="11528"/>
    <cellStyle name="Input 2 4 8 5" xfId="11529"/>
    <cellStyle name="Input 2 4 8 5 2" xfId="11530"/>
    <cellStyle name="Input 2 4 8 5 3" xfId="11531"/>
    <cellStyle name="Input 2 4 8 5 4" xfId="11532"/>
    <cellStyle name="Input 2 4 8 5 5" xfId="11533"/>
    <cellStyle name="Input 2 4 8 5 6" xfId="11534"/>
    <cellStyle name="Input 2 4 8 5 7" xfId="11535"/>
    <cellStyle name="Input 2 4 8 6" xfId="11536"/>
    <cellStyle name="Input 2 4 8 6 2" xfId="11537"/>
    <cellStyle name="Input 2 4 8 6 3" xfId="11538"/>
    <cellStyle name="Input 2 4 8 6 4" xfId="11539"/>
    <cellStyle name="Input 2 4 8 6 5" xfId="11540"/>
    <cellStyle name="Input 2 4 8 6 6" xfId="11541"/>
    <cellStyle name="Input 2 4 8 6 7" xfId="11542"/>
    <cellStyle name="Input 2 4 8 7" xfId="11543"/>
    <cellStyle name="Input 2 4 8 7 2" xfId="11544"/>
    <cellStyle name="Input 2 4 8 7 3" xfId="11545"/>
    <cellStyle name="Input 2 4 8 7 4" xfId="11546"/>
    <cellStyle name="Input 2 4 8 7 5" xfId="11547"/>
    <cellStyle name="Input 2 4 8 7 6" xfId="11548"/>
    <cellStyle name="Input 2 4 8 8" xfId="11549"/>
    <cellStyle name="Input 2 4 8 9" xfId="11550"/>
    <cellStyle name="Input 2 4 9" xfId="11551"/>
    <cellStyle name="Input 2 4 9 10" xfId="11552"/>
    <cellStyle name="Input 2 4 9 11" xfId="11553"/>
    <cellStyle name="Input 2 4 9 12" xfId="11554"/>
    <cellStyle name="Input 2 4 9 2" xfId="11555"/>
    <cellStyle name="Input 2 4 9 2 2" xfId="11556"/>
    <cellStyle name="Input 2 4 9 2 3" xfId="11557"/>
    <cellStyle name="Input 2 4 9 2 4" xfId="11558"/>
    <cellStyle name="Input 2 4 9 2 5" xfId="11559"/>
    <cellStyle name="Input 2 4 9 2 6" xfId="11560"/>
    <cellStyle name="Input 2 4 9 2 7" xfId="11561"/>
    <cellStyle name="Input 2 4 9 3" xfId="11562"/>
    <cellStyle name="Input 2 4 9 3 2" xfId="11563"/>
    <cellStyle name="Input 2 4 9 3 3" xfId="11564"/>
    <cellStyle name="Input 2 4 9 3 4" xfId="11565"/>
    <cellStyle name="Input 2 4 9 3 5" xfId="11566"/>
    <cellStyle name="Input 2 4 9 3 6" xfId="11567"/>
    <cellStyle name="Input 2 4 9 3 7" xfId="11568"/>
    <cellStyle name="Input 2 4 9 4" xfId="11569"/>
    <cellStyle name="Input 2 4 9 4 2" xfId="11570"/>
    <cellStyle name="Input 2 4 9 4 3" xfId="11571"/>
    <cellStyle name="Input 2 4 9 4 4" xfId="11572"/>
    <cellStyle name="Input 2 4 9 4 5" xfId="11573"/>
    <cellStyle name="Input 2 4 9 4 6" xfId="11574"/>
    <cellStyle name="Input 2 4 9 4 7" xfId="11575"/>
    <cellStyle name="Input 2 4 9 5" xfId="11576"/>
    <cellStyle name="Input 2 4 9 5 2" xfId="11577"/>
    <cellStyle name="Input 2 4 9 5 3" xfId="11578"/>
    <cellStyle name="Input 2 4 9 5 4" xfId="11579"/>
    <cellStyle name="Input 2 4 9 5 5" xfId="11580"/>
    <cellStyle name="Input 2 4 9 5 6" xfId="11581"/>
    <cellStyle name="Input 2 4 9 5 7" xfId="11582"/>
    <cellStyle name="Input 2 4 9 6" xfId="11583"/>
    <cellStyle name="Input 2 4 9 6 2" xfId="11584"/>
    <cellStyle name="Input 2 4 9 6 3" xfId="11585"/>
    <cellStyle name="Input 2 4 9 6 4" xfId="11586"/>
    <cellStyle name="Input 2 4 9 6 5" xfId="11587"/>
    <cellStyle name="Input 2 4 9 6 6" xfId="11588"/>
    <cellStyle name="Input 2 4 9 6 7" xfId="11589"/>
    <cellStyle name="Input 2 4 9 7" xfId="11590"/>
    <cellStyle name="Input 2 4 9 7 2" xfId="11591"/>
    <cellStyle name="Input 2 4 9 7 3" xfId="11592"/>
    <cellStyle name="Input 2 4 9 7 4" xfId="11593"/>
    <cellStyle name="Input 2 4 9 7 5" xfId="11594"/>
    <cellStyle name="Input 2 4 9 7 6" xfId="11595"/>
    <cellStyle name="Input 2 4 9 8" xfId="11596"/>
    <cellStyle name="Input 2 4 9 9" xfId="11597"/>
    <cellStyle name="Input 2 5" xfId="11598"/>
    <cellStyle name="Input 2 5 10" xfId="11599"/>
    <cellStyle name="Input 2 5 10 10" xfId="11600"/>
    <cellStyle name="Input 2 5 10 11" xfId="11601"/>
    <cellStyle name="Input 2 5 10 12" xfId="11602"/>
    <cellStyle name="Input 2 5 10 2" xfId="11603"/>
    <cellStyle name="Input 2 5 10 2 2" xfId="11604"/>
    <cellStyle name="Input 2 5 10 2 3" xfId="11605"/>
    <cellStyle name="Input 2 5 10 2 4" xfId="11606"/>
    <cellStyle name="Input 2 5 10 2 5" xfId="11607"/>
    <cellStyle name="Input 2 5 10 2 6" xfId="11608"/>
    <cellStyle name="Input 2 5 10 2 7" xfId="11609"/>
    <cellStyle name="Input 2 5 10 3" xfId="11610"/>
    <cellStyle name="Input 2 5 10 3 2" xfId="11611"/>
    <cellStyle name="Input 2 5 10 3 3" xfId="11612"/>
    <cellStyle name="Input 2 5 10 3 4" xfId="11613"/>
    <cellStyle name="Input 2 5 10 3 5" xfId="11614"/>
    <cellStyle name="Input 2 5 10 3 6" xfId="11615"/>
    <cellStyle name="Input 2 5 10 3 7" xfId="11616"/>
    <cellStyle name="Input 2 5 10 4" xfId="11617"/>
    <cellStyle name="Input 2 5 10 4 2" xfId="11618"/>
    <cellStyle name="Input 2 5 10 4 3" xfId="11619"/>
    <cellStyle name="Input 2 5 10 4 4" xfId="11620"/>
    <cellStyle name="Input 2 5 10 4 5" xfId="11621"/>
    <cellStyle name="Input 2 5 10 4 6" xfId="11622"/>
    <cellStyle name="Input 2 5 10 4 7" xfId="11623"/>
    <cellStyle name="Input 2 5 10 5" xfId="11624"/>
    <cellStyle name="Input 2 5 10 5 2" xfId="11625"/>
    <cellStyle name="Input 2 5 10 5 3" xfId="11626"/>
    <cellStyle name="Input 2 5 10 5 4" xfId="11627"/>
    <cellStyle name="Input 2 5 10 5 5" xfId="11628"/>
    <cellStyle name="Input 2 5 10 5 6" xfId="11629"/>
    <cellStyle name="Input 2 5 10 5 7" xfId="11630"/>
    <cellStyle name="Input 2 5 10 6" xfId="11631"/>
    <cellStyle name="Input 2 5 10 6 2" xfId="11632"/>
    <cellStyle name="Input 2 5 10 6 3" xfId="11633"/>
    <cellStyle name="Input 2 5 10 6 4" xfId="11634"/>
    <cellStyle name="Input 2 5 10 6 5" xfId="11635"/>
    <cellStyle name="Input 2 5 10 6 6" xfId="11636"/>
    <cellStyle name="Input 2 5 10 6 7" xfId="11637"/>
    <cellStyle name="Input 2 5 10 7" xfId="11638"/>
    <cellStyle name="Input 2 5 10 7 2" xfId="11639"/>
    <cellStyle name="Input 2 5 10 7 3" xfId="11640"/>
    <cellStyle name="Input 2 5 10 7 4" xfId="11641"/>
    <cellStyle name="Input 2 5 10 7 5" xfId="11642"/>
    <cellStyle name="Input 2 5 10 7 6" xfId="11643"/>
    <cellStyle name="Input 2 5 10 8" xfId="11644"/>
    <cellStyle name="Input 2 5 10 9" xfId="11645"/>
    <cellStyle name="Input 2 5 11" xfId="11646"/>
    <cellStyle name="Input 2 5 11 2" xfId="11647"/>
    <cellStyle name="Input 2 5 11 3" xfId="11648"/>
    <cellStyle name="Input 2 5 11 4" xfId="11649"/>
    <cellStyle name="Input 2 5 11 5" xfId="11650"/>
    <cellStyle name="Input 2 5 11 6" xfId="11651"/>
    <cellStyle name="Input 2 5 11 7" xfId="11652"/>
    <cellStyle name="Input 2 5 12" xfId="11653"/>
    <cellStyle name="Input 2 5 12 2" xfId="11654"/>
    <cellStyle name="Input 2 5 12 3" xfId="11655"/>
    <cellStyle name="Input 2 5 12 4" xfId="11656"/>
    <cellStyle name="Input 2 5 12 5" xfId="11657"/>
    <cellStyle name="Input 2 5 12 6" xfId="11658"/>
    <cellStyle name="Input 2 5 12 7" xfId="11659"/>
    <cellStyle name="Input 2 5 13" xfId="11660"/>
    <cellStyle name="Input 2 5 13 2" xfId="11661"/>
    <cellStyle name="Input 2 5 13 3" xfId="11662"/>
    <cellStyle name="Input 2 5 13 4" xfId="11663"/>
    <cellStyle name="Input 2 5 13 5" xfId="11664"/>
    <cellStyle name="Input 2 5 13 6" xfId="11665"/>
    <cellStyle name="Input 2 5 13 7" xfId="11666"/>
    <cellStyle name="Input 2 5 14" xfId="11667"/>
    <cellStyle name="Input 2 5 14 2" xfId="11668"/>
    <cellStyle name="Input 2 5 14 3" xfId="11669"/>
    <cellStyle name="Input 2 5 14 4" xfId="11670"/>
    <cellStyle name="Input 2 5 14 5" xfId="11671"/>
    <cellStyle name="Input 2 5 14 6" xfId="11672"/>
    <cellStyle name="Input 2 5 14 7" xfId="11673"/>
    <cellStyle name="Input 2 5 15" xfId="11674"/>
    <cellStyle name="Input 2 5 15 2" xfId="11675"/>
    <cellStyle name="Input 2 5 15 3" xfId="11676"/>
    <cellStyle name="Input 2 5 15 4" xfId="11677"/>
    <cellStyle name="Input 2 5 15 5" xfId="11678"/>
    <cellStyle name="Input 2 5 15 6" xfId="11679"/>
    <cellStyle name="Input 2 5 15 7" xfId="11680"/>
    <cellStyle name="Input 2 5 16" xfId="11681"/>
    <cellStyle name="Input 2 5 17" xfId="11682"/>
    <cellStyle name="Input 2 5 18" xfId="11683"/>
    <cellStyle name="Input 2 5 19" xfId="11684"/>
    <cellStyle name="Input 2 5 2" xfId="11685"/>
    <cellStyle name="Input 2 5 2 10" xfId="11686"/>
    <cellStyle name="Input 2 5 2 11" xfId="11687"/>
    <cellStyle name="Input 2 5 2 12" xfId="11688"/>
    <cellStyle name="Input 2 5 2 2" xfId="11689"/>
    <cellStyle name="Input 2 5 2 2 2" xfId="11690"/>
    <cellStyle name="Input 2 5 2 2 3" xfId="11691"/>
    <cellStyle name="Input 2 5 2 2 4" xfId="11692"/>
    <cellStyle name="Input 2 5 2 2 5" xfId="11693"/>
    <cellStyle name="Input 2 5 2 2 6" xfId="11694"/>
    <cellStyle name="Input 2 5 2 2 7" xfId="11695"/>
    <cellStyle name="Input 2 5 2 3" xfId="11696"/>
    <cellStyle name="Input 2 5 2 3 2" xfId="11697"/>
    <cellStyle name="Input 2 5 2 3 3" xfId="11698"/>
    <cellStyle name="Input 2 5 2 3 4" xfId="11699"/>
    <cellStyle name="Input 2 5 2 3 5" xfId="11700"/>
    <cellStyle name="Input 2 5 2 3 6" xfId="11701"/>
    <cellStyle name="Input 2 5 2 3 7" xfId="11702"/>
    <cellStyle name="Input 2 5 2 4" xfId="11703"/>
    <cellStyle name="Input 2 5 2 4 2" xfId="11704"/>
    <cellStyle name="Input 2 5 2 4 3" xfId="11705"/>
    <cellStyle name="Input 2 5 2 4 4" xfId="11706"/>
    <cellStyle name="Input 2 5 2 4 5" xfId="11707"/>
    <cellStyle name="Input 2 5 2 4 6" xfId="11708"/>
    <cellStyle name="Input 2 5 2 4 7" xfId="11709"/>
    <cellStyle name="Input 2 5 2 5" xfId="11710"/>
    <cellStyle name="Input 2 5 2 5 2" xfId="11711"/>
    <cellStyle name="Input 2 5 2 5 3" xfId="11712"/>
    <cellStyle name="Input 2 5 2 5 4" xfId="11713"/>
    <cellStyle name="Input 2 5 2 5 5" xfId="11714"/>
    <cellStyle name="Input 2 5 2 5 6" xfId="11715"/>
    <cellStyle name="Input 2 5 2 5 7" xfId="11716"/>
    <cellStyle name="Input 2 5 2 6" xfId="11717"/>
    <cellStyle name="Input 2 5 2 6 2" xfId="11718"/>
    <cellStyle name="Input 2 5 2 6 3" xfId="11719"/>
    <cellStyle name="Input 2 5 2 6 4" xfId="11720"/>
    <cellStyle name="Input 2 5 2 6 5" xfId="11721"/>
    <cellStyle name="Input 2 5 2 6 6" xfId="11722"/>
    <cellStyle name="Input 2 5 2 6 7" xfId="11723"/>
    <cellStyle name="Input 2 5 2 7" xfId="11724"/>
    <cellStyle name="Input 2 5 2 8" xfId="11725"/>
    <cellStyle name="Input 2 5 2 9" xfId="11726"/>
    <cellStyle name="Input 2 5 20" xfId="11727"/>
    <cellStyle name="Input 2 5 3" xfId="11728"/>
    <cellStyle name="Input 2 5 3 10" xfId="11729"/>
    <cellStyle name="Input 2 5 3 11" xfId="11730"/>
    <cellStyle name="Input 2 5 3 12" xfId="11731"/>
    <cellStyle name="Input 2 5 3 2" xfId="11732"/>
    <cellStyle name="Input 2 5 3 2 2" xfId="11733"/>
    <cellStyle name="Input 2 5 3 2 3" xfId="11734"/>
    <cellStyle name="Input 2 5 3 2 4" xfId="11735"/>
    <cellStyle name="Input 2 5 3 2 5" xfId="11736"/>
    <cellStyle name="Input 2 5 3 2 6" xfId="11737"/>
    <cellStyle name="Input 2 5 3 2 7" xfId="11738"/>
    <cellStyle name="Input 2 5 3 3" xfId="11739"/>
    <cellStyle name="Input 2 5 3 3 2" xfId="11740"/>
    <cellStyle name="Input 2 5 3 3 3" xfId="11741"/>
    <cellStyle name="Input 2 5 3 3 4" xfId="11742"/>
    <cellStyle name="Input 2 5 3 3 5" xfId="11743"/>
    <cellStyle name="Input 2 5 3 3 6" xfId="11744"/>
    <cellStyle name="Input 2 5 3 3 7" xfId="11745"/>
    <cellStyle name="Input 2 5 3 4" xfId="11746"/>
    <cellStyle name="Input 2 5 3 4 2" xfId="11747"/>
    <cellStyle name="Input 2 5 3 4 3" xfId="11748"/>
    <cellStyle name="Input 2 5 3 4 4" xfId="11749"/>
    <cellStyle name="Input 2 5 3 4 5" xfId="11750"/>
    <cellStyle name="Input 2 5 3 4 6" xfId="11751"/>
    <cellStyle name="Input 2 5 3 4 7" xfId="11752"/>
    <cellStyle name="Input 2 5 3 5" xfId="11753"/>
    <cellStyle name="Input 2 5 3 5 2" xfId="11754"/>
    <cellStyle name="Input 2 5 3 5 3" xfId="11755"/>
    <cellStyle name="Input 2 5 3 5 4" xfId="11756"/>
    <cellStyle name="Input 2 5 3 5 5" xfId="11757"/>
    <cellStyle name="Input 2 5 3 5 6" xfId="11758"/>
    <cellStyle name="Input 2 5 3 5 7" xfId="11759"/>
    <cellStyle name="Input 2 5 3 6" xfId="11760"/>
    <cellStyle name="Input 2 5 3 6 2" xfId="11761"/>
    <cellStyle name="Input 2 5 3 6 3" xfId="11762"/>
    <cellStyle name="Input 2 5 3 6 4" xfId="11763"/>
    <cellStyle name="Input 2 5 3 6 5" xfId="11764"/>
    <cellStyle name="Input 2 5 3 6 6" xfId="11765"/>
    <cellStyle name="Input 2 5 3 6 7" xfId="11766"/>
    <cellStyle name="Input 2 5 3 7" xfId="11767"/>
    <cellStyle name="Input 2 5 3 7 2" xfId="11768"/>
    <cellStyle name="Input 2 5 3 7 3" xfId="11769"/>
    <cellStyle name="Input 2 5 3 7 4" xfId="11770"/>
    <cellStyle name="Input 2 5 3 7 5" xfId="11771"/>
    <cellStyle name="Input 2 5 3 7 6" xfId="11772"/>
    <cellStyle name="Input 2 5 3 8" xfId="11773"/>
    <cellStyle name="Input 2 5 3 9" xfId="11774"/>
    <cellStyle name="Input 2 5 4" xfId="11775"/>
    <cellStyle name="Input 2 5 4 10" xfId="11776"/>
    <cellStyle name="Input 2 5 4 11" xfId="11777"/>
    <cellStyle name="Input 2 5 4 12" xfId="11778"/>
    <cellStyle name="Input 2 5 4 2" xfId="11779"/>
    <cellStyle name="Input 2 5 4 2 2" xfId="11780"/>
    <cellStyle name="Input 2 5 4 2 3" xfId="11781"/>
    <cellStyle name="Input 2 5 4 2 4" xfId="11782"/>
    <cellStyle name="Input 2 5 4 2 5" xfId="11783"/>
    <cellStyle name="Input 2 5 4 2 6" xfId="11784"/>
    <cellStyle name="Input 2 5 4 2 7" xfId="11785"/>
    <cellStyle name="Input 2 5 4 3" xfId="11786"/>
    <cellStyle name="Input 2 5 4 3 2" xfId="11787"/>
    <cellStyle name="Input 2 5 4 3 3" xfId="11788"/>
    <cellStyle name="Input 2 5 4 3 4" xfId="11789"/>
    <cellStyle name="Input 2 5 4 3 5" xfId="11790"/>
    <cellStyle name="Input 2 5 4 3 6" xfId="11791"/>
    <cellStyle name="Input 2 5 4 3 7" xfId="11792"/>
    <cellStyle name="Input 2 5 4 4" xfId="11793"/>
    <cellStyle name="Input 2 5 4 4 2" xfId="11794"/>
    <cellStyle name="Input 2 5 4 4 3" xfId="11795"/>
    <cellStyle name="Input 2 5 4 4 4" xfId="11796"/>
    <cellStyle name="Input 2 5 4 4 5" xfId="11797"/>
    <cellStyle name="Input 2 5 4 4 6" xfId="11798"/>
    <cellStyle name="Input 2 5 4 4 7" xfId="11799"/>
    <cellStyle name="Input 2 5 4 5" xfId="11800"/>
    <cellStyle name="Input 2 5 4 5 2" xfId="11801"/>
    <cellStyle name="Input 2 5 4 5 3" xfId="11802"/>
    <cellStyle name="Input 2 5 4 5 4" xfId="11803"/>
    <cellStyle name="Input 2 5 4 5 5" xfId="11804"/>
    <cellStyle name="Input 2 5 4 5 6" xfId="11805"/>
    <cellStyle name="Input 2 5 4 5 7" xfId="11806"/>
    <cellStyle name="Input 2 5 4 6" xfId="11807"/>
    <cellStyle name="Input 2 5 4 6 2" xfId="11808"/>
    <cellStyle name="Input 2 5 4 6 3" xfId="11809"/>
    <cellStyle name="Input 2 5 4 6 4" xfId="11810"/>
    <cellStyle name="Input 2 5 4 6 5" xfId="11811"/>
    <cellStyle name="Input 2 5 4 6 6" xfId="11812"/>
    <cellStyle name="Input 2 5 4 6 7" xfId="11813"/>
    <cellStyle name="Input 2 5 4 7" xfId="11814"/>
    <cellStyle name="Input 2 5 4 7 2" xfId="11815"/>
    <cellStyle name="Input 2 5 4 7 3" xfId="11816"/>
    <cellStyle name="Input 2 5 4 7 4" xfId="11817"/>
    <cellStyle name="Input 2 5 4 7 5" xfId="11818"/>
    <cellStyle name="Input 2 5 4 7 6" xfId="11819"/>
    <cellStyle name="Input 2 5 4 8" xfId="11820"/>
    <cellStyle name="Input 2 5 4 9" xfId="11821"/>
    <cellStyle name="Input 2 5 5" xfId="11822"/>
    <cellStyle name="Input 2 5 5 10" xfId="11823"/>
    <cellStyle name="Input 2 5 5 11" xfId="11824"/>
    <cellStyle name="Input 2 5 5 12" xfId="11825"/>
    <cellStyle name="Input 2 5 5 2" xfId="11826"/>
    <cellStyle name="Input 2 5 5 2 2" xfId="11827"/>
    <cellStyle name="Input 2 5 5 2 3" xfId="11828"/>
    <cellStyle name="Input 2 5 5 2 4" xfId="11829"/>
    <cellStyle name="Input 2 5 5 2 5" xfId="11830"/>
    <cellStyle name="Input 2 5 5 2 6" xfId="11831"/>
    <cellStyle name="Input 2 5 5 2 7" xfId="11832"/>
    <cellStyle name="Input 2 5 5 3" xfId="11833"/>
    <cellStyle name="Input 2 5 5 3 2" xfId="11834"/>
    <cellStyle name="Input 2 5 5 3 3" xfId="11835"/>
    <cellStyle name="Input 2 5 5 3 4" xfId="11836"/>
    <cellStyle name="Input 2 5 5 3 5" xfId="11837"/>
    <cellStyle name="Input 2 5 5 3 6" xfId="11838"/>
    <cellStyle name="Input 2 5 5 3 7" xfId="11839"/>
    <cellStyle name="Input 2 5 5 4" xfId="11840"/>
    <cellStyle name="Input 2 5 5 4 2" xfId="11841"/>
    <cellStyle name="Input 2 5 5 4 3" xfId="11842"/>
    <cellStyle name="Input 2 5 5 4 4" xfId="11843"/>
    <cellStyle name="Input 2 5 5 4 5" xfId="11844"/>
    <cellStyle name="Input 2 5 5 4 6" xfId="11845"/>
    <cellStyle name="Input 2 5 5 4 7" xfId="11846"/>
    <cellStyle name="Input 2 5 5 5" xfId="11847"/>
    <cellStyle name="Input 2 5 5 5 2" xfId="11848"/>
    <cellStyle name="Input 2 5 5 5 3" xfId="11849"/>
    <cellStyle name="Input 2 5 5 5 4" xfId="11850"/>
    <cellStyle name="Input 2 5 5 5 5" xfId="11851"/>
    <cellStyle name="Input 2 5 5 5 6" xfId="11852"/>
    <cellStyle name="Input 2 5 5 5 7" xfId="11853"/>
    <cellStyle name="Input 2 5 5 6" xfId="11854"/>
    <cellStyle name="Input 2 5 5 6 2" xfId="11855"/>
    <cellStyle name="Input 2 5 5 6 3" xfId="11856"/>
    <cellStyle name="Input 2 5 5 6 4" xfId="11857"/>
    <cellStyle name="Input 2 5 5 6 5" xfId="11858"/>
    <cellStyle name="Input 2 5 5 6 6" xfId="11859"/>
    <cellStyle name="Input 2 5 5 6 7" xfId="11860"/>
    <cellStyle name="Input 2 5 5 7" xfId="11861"/>
    <cellStyle name="Input 2 5 5 7 2" xfId="11862"/>
    <cellStyle name="Input 2 5 5 7 3" xfId="11863"/>
    <cellStyle name="Input 2 5 5 7 4" xfId="11864"/>
    <cellStyle name="Input 2 5 5 7 5" xfId="11865"/>
    <cellStyle name="Input 2 5 5 7 6" xfId="11866"/>
    <cellStyle name="Input 2 5 5 8" xfId="11867"/>
    <cellStyle name="Input 2 5 5 9" xfId="11868"/>
    <cellStyle name="Input 2 5 6" xfId="11869"/>
    <cellStyle name="Input 2 5 6 10" xfId="11870"/>
    <cellStyle name="Input 2 5 6 11" xfId="11871"/>
    <cellStyle name="Input 2 5 6 12" xfId="11872"/>
    <cellStyle name="Input 2 5 6 2" xfId="11873"/>
    <cellStyle name="Input 2 5 6 2 2" xfId="11874"/>
    <cellStyle name="Input 2 5 6 2 3" xfId="11875"/>
    <cellStyle name="Input 2 5 6 2 4" xfId="11876"/>
    <cellStyle name="Input 2 5 6 2 5" xfId="11877"/>
    <cellStyle name="Input 2 5 6 2 6" xfId="11878"/>
    <cellStyle name="Input 2 5 6 2 7" xfId="11879"/>
    <cellStyle name="Input 2 5 6 3" xfId="11880"/>
    <cellStyle name="Input 2 5 6 3 2" xfId="11881"/>
    <cellStyle name="Input 2 5 6 3 3" xfId="11882"/>
    <cellStyle name="Input 2 5 6 3 4" xfId="11883"/>
    <cellStyle name="Input 2 5 6 3 5" xfId="11884"/>
    <cellStyle name="Input 2 5 6 3 6" xfId="11885"/>
    <cellStyle name="Input 2 5 6 3 7" xfId="11886"/>
    <cellStyle name="Input 2 5 6 4" xfId="11887"/>
    <cellStyle name="Input 2 5 6 4 2" xfId="11888"/>
    <cellStyle name="Input 2 5 6 4 3" xfId="11889"/>
    <cellStyle name="Input 2 5 6 4 4" xfId="11890"/>
    <cellStyle name="Input 2 5 6 4 5" xfId="11891"/>
    <cellStyle name="Input 2 5 6 4 6" xfId="11892"/>
    <cellStyle name="Input 2 5 6 4 7" xfId="11893"/>
    <cellStyle name="Input 2 5 6 5" xfId="11894"/>
    <cellStyle name="Input 2 5 6 5 2" xfId="11895"/>
    <cellStyle name="Input 2 5 6 5 3" xfId="11896"/>
    <cellStyle name="Input 2 5 6 5 4" xfId="11897"/>
    <cellStyle name="Input 2 5 6 5 5" xfId="11898"/>
    <cellStyle name="Input 2 5 6 5 6" xfId="11899"/>
    <cellStyle name="Input 2 5 6 5 7" xfId="11900"/>
    <cellStyle name="Input 2 5 6 6" xfId="11901"/>
    <cellStyle name="Input 2 5 6 6 2" xfId="11902"/>
    <cellStyle name="Input 2 5 6 6 3" xfId="11903"/>
    <cellStyle name="Input 2 5 6 6 4" xfId="11904"/>
    <cellStyle name="Input 2 5 6 6 5" xfId="11905"/>
    <cellStyle name="Input 2 5 6 6 6" xfId="11906"/>
    <cellStyle name="Input 2 5 6 6 7" xfId="11907"/>
    <cellStyle name="Input 2 5 6 7" xfId="11908"/>
    <cellStyle name="Input 2 5 6 7 2" xfId="11909"/>
    <cellStyle name="Input 2 5 6 7 3" xfId="11910"/>
    <cellStyle name="Input 2 5 6 7 4" xfId="11911"/>
    <cellStyle name="Input 2 5 6 7 5" xfId="11912"/>
    <cellStyle name="Input 2 5 6 7 6" xfId="11913"/>
    <cellStyle name="Input 2 5 6 8" xfId="11914"/>
    <cellStyle name="Input 2 5 6 9" xfId="11915"/>
    <cellStyle name="Input 2 5 7" xfId="11916"/>
    <cellStyle name="Input 2 5 7 10" xfId="11917"/>
    <cellStyle name="Input 2 5 7 11" xfId="11918"/>
    <cellStyle name="Input 2 5 7 12" xfId="11919"/>
    <cellStyle name="Input 2 5 7 2" xfId="11920"/>
    <cellStyle name="Input 2 5 7 2 2" xfId="11921"/>
    <cellStyle name="Input 2 5 7 2 3" xfId="11922"/>
    <cellStyle name="Input 2 5 7 2 4" xfId="11923"/>
    <cellStyle name="Input 2 5 7 2 5" xfId="11924"/>
    <cellStyle name="Input 2 5 7 2 6" xfId="11925"/>
    <cellStyle name="Input 2 5 7 2 7" xfId="11926"/>
    <cellStyle name="Input 2 5 7 3" xfId="11927"/>
    <cellStyle name="Input 2 5 7 3 2" xfId="11928"/>
    <cellStyle name="Input 2 5 7 3 3" xfId="11929"/>
    <cellStyle name="Input 2 5 7 3 4" xfId="11930"/>
    <cellStyle name="Input 2 5 7 3 5" xfId="11931"/>
    <cellStyle name="Input 2 5 7 3 6" xfId="11932"/>
    <cellStyle name="Input 2 5 7 3 7" xfId="11933"/>
    <cellStyle name="Input 2 5 7 4" xfId="11934"/>
    <cellStyle name="Input 2 5 7 4 2" xfId="11935"/>
    <cellStyle name="Input 2 5 7 4 3" xfId="11936"/>
    <cellStyle name="Input 2 5 7 4 4" xfId="11937"/>
    <cellStyle name="Input 2 5 7 4 5" xfId="11938"/>
    <cellStyle name="Input 2 5 7 4 6" xfId="11939"/>
    <cellStyle name="Input 2 5 7 4 7" xfId="11940"/>
    <cellStyle name="Input 2 5 7 5" xfId="11941"/>
    <cellStyle name="Input 2 5 7 5 2" xfId="11942"/>
    <cellStyle name="Input 2 5 7 5 3" xfId="11943"/>
    <cellStyle name="Input 2 5 7 5 4" xfId="11944"/>
    <cellStyle name="Input 2 5 7 5 5" xfId="11945"/>
    <cellStyle name="Input 2 5 7 5 6" xfId="11946"/>
    <cellStyle name="Input 2 5 7 5 7" xfId="11947"/>
    <cellStyle name="Input 2 5 7 6" xfId="11948"/>
    <cellStyle name="Input 2 5 7 6 2" xfId="11949"/>
    <cellStyle name="Input 2 5 7 6 3" xfId="11950"/>
    <cellStyle name="Input 2 5 7 6 4" xfId="11951"/>
    <cellStyle name="Input 2 5 7 6 5" xfId="11952"/>
    <cellStyle name="Input 2 5 7 6 6" xfId="11953"/>
    <cellStyle name="Input 2 5 7 6 7" xfId="11954"/>
    <cellStyle name="Input 2 5 7 7" xfId="11955"/>
    <cellStyle name="Input 2 5 7 7 2" xfId="11956"/>
    <cellStyle name="Input 2 5 7 7 3" xfId="11957"/>
    <cellStyle name="Input 2 5 7 7 4" xfId="11958"/>
    <cellStyle name="Input 2 5 7 7 5" xfId="11959"/>
    <cellStyle name="Input 2 5 7 7 6" xfId="11960"/>
    <cellStyle name="Input 2 5 7 8" xfId="11961"/>
    <cellStyle name="Input 2 5 7 9" xfId="11962"/>
    <cellStyle name="Input 2 5 8" xfId="11963"/>
    <cellStyle name="Input 2 5 8 10" xfId="11964"/>
    <cellStyle name="Input 2 5 8 11" xfId="11965"/>
    <cellStyle name="Input 2 5 8 12" xfId="11966"/>
    <cellStyle name="Input 2 5 8 2" xfId="11967"/>
    <cellStyle name="Input 2 5 8 2 2" xfId="11968"/>
    <cellStyle name="Input 2 5 8 2 3" xfId="11969"/>
    <cellStyle name="Input 2 5 8 2 4" xfId="11970"/>
    <cellStyle name="Input 2 5 8 2 5" xfId="11971"/>
    <cellStyle name="Input 2 5 8 2 6" xfId="11972"/>
    <cellStyle name="Input 2 5 8 2 7" xfId="11973"/>
    <cellStyle name="Input 2 5 8 3" xfId="11974"/>
    <cellStyle name="Input 2 5 8 3 2" xfId="11975"/>
    <cellStyle name="Input 2 5 8 3 3" xfId="11976"/>
    <cellStyle name="Input 2 5 8 3 4" xfId="11977"/>
    <cellStyle name="Input 2 5 8 3 5" xfId="11978"/>
    <cellStyle name="Input 2 5 8 3 6" xfId="11979"/>
    <cellStyle name="Input 2 5 8 3 7" xfId="11980"/>
    <cellStyle name="Input 2 5 8 4" xfId="11981"/>
    <cellStyle name="Input 2 5 8 4 2" xfId="11982"/>
    <cellStyle name="Input 2 5 8 4 3" xfId="11983"/>
    <cellStyle name="Input 2 5 8 4 4" xfId="11984"/>
    <cellStyle name="Input 2 5 8 4 5" xfId="11985"/>
    <cellStyle name="Input 2 5 8 4 6" xfId="11986"/>
    <cellStyle name="Input 2 5 8 4 7" xfId="11987"/>
    <cellStyle name="Input 2 5 8 5" xfId="11988"/>
    <cellStyle name="Input 2 5 8 5 2" xfId="11989"/>
    <cellStyle name="Input 2 5 8 5 3" xfId="11990"/>
    <cellStyle name="Input 2 5 8 5 4" xfId="11991"/>
    <cellStyle name="Input 2 5 8 5 5" xfId="11992"/>
    <cellStyle name="Input 2 5 8 5 6" xfId="11993"/>
    <cellStyle name="Input 2 5 8 5 7" xfId="11994"/>
    <cellStyle name="Input 2 5 8 6" xfId="11995"/>
    <cellStyle name="Input 2 5 8 6 2" xfId="11996"/>
    <cellStyle name="Input 2 5 8 6 3" xfId="11997"/>
    <cellStyle name="Input 2 5 8 6 4" xfId="11998"/>
    <cellStyle name="Input 2 5 8 6 5" xfId="11999"/>
    <cellStyle name="Input 2 5 8 6 6" xfId="12000"/>
    <cellStyle name="Input 2 5 8 6 7" xfId="12001"/>
    <cellStyle name="Input 2 5 8 7" xfId="12002"/>
    <cellStyle name="Input 2 5 8 7 2" xfId="12003"/>
    <cellStyle name="Input 2 5 8 7 3" xfId="12004"/>
    <cellStyle name="Input 2 5 8 7 4" xfId="12005"/>
    <cellStyle name="Input 2 5 8 7 5" xfId="12006"/>
    <cellStyle name="Input 2 5 8 7 6" xfId="12007"/>
    <cellStyle name="Input 2 5 8 8" xfId="12008"/>
    <cellStyle name="Input 2 5 8 9" xfId="12009"/>
    <cellStyle name="Input 2 5 9" xfId="12010"/>
    <cellStyle name="Input 2 5 9 10" xfId="12011"/>
    <cellStyle name="Input 2 5 9 11" xfId="12012"/>
    <cellStyle name="Input 2 5 9 12" xfId="12013"/>
    <cellStyle name="Input 2 5 9 2" xfId="12014"/>
    <cellStyle name="Input 2 5 9 2 2" xfId="12015"/>
    <cellStyle name="Input 2 5 9 2 3" xfId="12016"/>
    <cellStyle name="Input 2 5 9 2 4" xfId="12017"/>
    <cellStyle name="Input 2 5 9 2 5" xfId="12018"/>
    <cellStyle name="Input 2 5 9 2 6" xfId="12019"/>
    <cellStyle name="Input 2 5 9 2 7" xfId="12020"/>
    <cellStyle name="Input 2 5 9 3" xfId="12021"/>
    <cellStyle name="Input 2 5 9 3 2" xfId="12022"/>
    <cellStyle name="Input 2 5 9 3 3" xfId="12023"/>
    <cellStyle name="Input 2 5 9 3 4" xfId="12024"/>
    <cellStyle name="Input 2 5 9 3 5" xfId="12025"/>
    <cellStyle name="Input 2 5 9 3 6" xfId="12026"/>
    <cellStyle name="Input 2 5 9 3 7" xfId="12027"/>
    <cellStyle name="Input 2 5 9 4" xfId="12028"/>
    <cellStyle name="Input 2 5 9 4 2" xfId="12029"/>
    <cellStyle name="Input 2 5 9 4 3" xfId="12030"/>
    <cellStyle name="Input 2 5 9 4 4" xfId="12031"/>
    <cellStyle name="Input 2 5 9 4 5" xfId="12032"/>
    <cellStyle name="Input 2 5 9 4 6" xfId="12033"/>
    <cellStyle name="Input 2 5 9 4 7" xfId="12034"/>
    <cellStyle name="Input 2 5 9 5" xfId="12035"/>
    <cellStyle name="Input 2 5 9 5 2" xfId="12036"/>
    <cellStyle name="Input 2 5 9 5 3" xfId="12037"/>
    <cellStyle name="Input 2 5 9 5 4" xfId="12038"/>
    <cellStyle name="Input 2 5 9 5 5" xfId="12039"/>
    <cellStyle name="Input 2 5 9 5 6" xfId="12040"/>
    <cellStyle name="Input 2 5 9 5 7" xfId="12041"/>
    <cellStyle name="Input 2 5 9 6" xfId="12042"/>
    <cellStyle name="Input 2 5 9 6 2" xfId="12043"/>
    <cellStyle name="Input 2 5 9 6 3" xfId="12044"/>
    <cellStyle name="Input 2 5 9 6 4" xfId="12045"/>
    <cellStyle name="Input 2 5 9 6 5" xfId="12046"/>
    <cellStyle name="Input 2 5 9 6 6" xfId="12047"/>
    <cellStyle name="Input 2 5 9 6 7" xfId="12048"/>
    <cellStyle name="Input 2 5 9 7" xfId="12049"/>
    <cellStyle name="Input 2 5 9 7 2" xfId="12050"/>
    <cellStyle name="Input 2 5 9 7 3" xfId="12051"/>
    <cellStyle name="Input 2 5 9 7 4" xfId="12052"/>
    <cellStyle name="Input 2 5 9 7 5" xfId="12053"/>
    <cellStyle name="Input 2 5 9 7 6" xfId="12054"/>
    <cellStyle name="Input 2 5 9 8" xfId="12055"/>
    <cellStyle name="Input 2 5 9 9" xfId="12056"/>
    <cellStyle name="Input 2 6" xfId="12057"/>
    <cellStyle name="Input 2 6 10" xfId="12058"/>
    <cellStyle name="Input 2 6 11" xfId="12059"/>
    <cellStyle name="Input 2 6 12" xfId="12060"/>
    <cellStyle name="Input 2 6 2" xfId="12061"/>
    <cellStyle name="Input 2 6 2 2" xfId="12062"/>
    <cellStyle name="Input 2 6 2 3" xfId="12063"/>
    <cellStyle name="Input 2 6 2 4" xfId="12064"/>
    <cellStyle name="Input 2 6 2 5" xfId="12065"/>
    <cellStyle name="Input 2 6 2 6" xfId="12066"/>
    <cellStyle name="Input 2 6 2 7" xfId="12067"/>
    <cellStyle name="Input 2 6 3" xfId="12068"/>
    <cellStyle name="Input 2 6 3 2" xfId="12069"/>
    <cellStyle name="Input 2 6 3 3" xfId="12070"/>
    <cellStyle name="Input 2 6 3 4" xfId="12071"/>
    <cellStyle name="Input 2 6 3 5" xfId="12072"/>
    <cellStyle name="Input 2 6 3 6" xfId="12073"/>
    <cellStyle name="Input 2 6 3 7" xfId="12074"/>
    <cellStyle name="Input 2 6 4" xfId="12075"/>
    <cellStyle name="Input 2 6 4 2" xfId="12076"/>
    <cellStyle name="Input 2 6 4 3" xfId="12077"/>
    <cellStyle name="Input 2 6 4 4" xfId="12078"/>
    <cellStyle name="Input 2 6 4 5" xfId="12079"/>
    <cellStyle name="Input 2 6 4 6" xfId="12080"/>
    <cellStyle name="Input 2 6 4 7" xfId="12081"/>
    <cellStyle name="Input 2 6 5" xfId="12082"/>
    <cellStyle name="Input 2 6 5 2" xfId="12083"/>
    <cellStyle name="Input 2 6 5 3" xfId="12084"/>
    <cellStyle name="Input 2 6 5 4" xfId="12085"/>
    <cellStyle name="Input 2 6 5 5" xfId="12086"/>
    <cellStyle name="Input 2 6 5 6" xfId="12087"/>
    <cellStyle name="Input 2 6 5 7" xfId="12088"/>
    <cellStyle name="Input 2 6 6" xfId="12089"/>
    <cellStyle name="Input 2 6 6 2" xfId="12090"/>
    <cellStyle name="Input 2 6 6 3" xfId="12091"/>
    <cellStyle name="Input 2 6 6 4" xfId="12092"/>
    <cellStyle name="Input 2 6 6 5" xfId="12093"/>
    <cellStyle name="Input 2 6 6 6" xfId="12094"/>
    <cellStyle name="Input 2 6 6 7" xfId="12095"/>
    <cellStyle name="Input 2 6 7" xfId="12096"/>
    <cellStyle name="Input 2 6 8" xfId="12097"/>
    <cellStyle name="Input 2 6 9" xfId="12098"/>
    <cellStyle name="Input 2 7" xfId="12099"/>
    <cellStyle name="Input 2 7 10" xfId="12100"/>
    <cellStyle name="Input 2 7 11" xfId="12101"/>
    <cellStyle name="Input 2 7 12" xfId="12102"/>
    <cellStyle name="Input 2 7 2" xfId="12103"/>
    <cellStyle name="Input 2 7 2 2" xfId="12104"/>
    <cellStyle name="Input 2 7 2 3" xfId="12105"/>
    <cellStyle name="Input 2 7 2 4" xfId="12106"/>
    <cellStyle name="Input 2 7 2 5" xfId="12107"/>
    <cellStyle name="Input 2 7 2 6" xfId="12108"/>
    <cellStyle name="Input 2 7 2 7" xfId="12109"/>
    <cellStyle name="Input 2 7 3" xfId="12110"/>
    <cellStyle name="Input 2 7 3 2" xfId="12111"/>
    <cellStyle name="Input 2 7 3 3" xfId="12112"/>
    <cellStyle name="Input 2 7 3 4" xfId="12113"/>
    <cellStyle name="Input 2 7 3 5" xfId="12114"/>
    <cellStyle name="Input 2 7 3 6" xfId="12115"/>
    <cellStyle name="Input 2 7 3 7" xfId="12116"/>
    <cellStyle name="Input 2 7 4" xfId="12117"/>
    <cellStyle name="Input 2 7 4 2" xfId="12118"/>
    <cellStyle name="Input 2 7 4 3" xfId="12119"/>
    <cellStyle name="Input 2 7 4 4" xfId="12120"/>
    <cellStyle name="Input 2 7 4 5" xfId="12121"/>
    <cellStyle name="Input 2 7 4 6" xfId="12122"/>
    <cellStyle name="Input 2 7 4 7" xfId="12123"/>
    <cellStyle name="Input 2 7 5" xfId="12124"/>
    <cellStyle name="Input 2 7 5 2" xfId="12125"/>
    <cellStyle name="Input 2 7 5 3" xfId="12126"/>
    <cellStyle name="Input 2 7 5 4" xfId="12127"/>
    <cellStyle name="Input 2 7 5 5" xfId="12128"/>
    <cellStyle name="Input 2 7 5 6" xfId="12129"/>
    <cellStyle name="Input 2 7 5 7" xfId="12130"/>
    <cellStyle name="Input 2 7 6" xfId="12131"/>
    <cellStyle name="Input 2 7 6 2" xfId="12132"/>
    <cellStyle name="Input 2 7 6 3" xfId="12133"/>
    <cellStyle name="Input 2 7 6 4" xfId="12134"/>
    <cellStyle name="Input 2 7 6 5" xfId="12135"/>
    <cellStyle name="Input 2 7 6 6" xfId="12136"/>
    <cellStyle name="Input 2 7 6 7" xfId="12137"/>
    <cellStyle name="Input 2 7 7" xfId="12138"/>
    <cellStyle name="Input 2 7 7 2" xfId="12139"/>
    <cellStyle name="Input 2 7 7 3" xfId="12140"/>
    <cellStyle name="Input 2 7 7 4" xfId="12141"/>
    <cellStyle name="Input 2 7 7 5" xfId="12142"/>
    <cellStyle name="Input 2 7 7 6" xfId="12143"/>
    <cellStyle name="Input 2 7 8" xfId="12144"/>
    <cellStyle name="Input 2 7 9" xfId="12145"/>
    <cellStyle name="Input 2 8" xfId="12146"/>
    <cellStyle name="Input 2 8 10" xfId="12147"/>
    <cellStyle name="Input 2 8 11" xfId="12148"/>
    <cellStyle name="Input 2 8 12" xfId="12149"/>
    <cellStyle name="Input 2 8 2" xfId="12150"/>
    <cellStyle name="Input 2 8 2 2" xfId="12151"/>
    <cellStyle name="Input 2 8 2 3" xfId="12152"/>
    <cellStyle name="Input 2 8 2 4" xfId="12153"/>
    <cellStyle name="Input 2 8 2 5" xfId="12154"/>
    <cellStyle name="Input 2 8 2 6" xfId="12155"/>
    <cellStyle name="Input 2 8 2 7" xfId="12156"/>
    <cellStyle name="Input 2 8 3" xfId="12157"/>
    <cellStyle name="Input 2 8 3 2" xfId="12158"/>
    <cellStyle name="Input 2 8 3 3" xfId="12159"/>
    <cellStyle name="Input 2 8 3 4" xfId="12160"/>
    <cellStyle name="Input 2 8 3 5" xfId="12161"/>
    <cellStyle name="Input 2 8 3 6" xfId="12162"/>
    <cellStyle name="Input 2 8 3 7" xfId="12163"/>
    <cellStyle name="Input 2 8 4" xfId="12164"/>
    <cellStyle name="Input 2 8 4 2" xfId="12165"/>
    <cellStyle name="Input 2 8 4 3" xfId="12166"/>
    <cellStyle name="Input 2 8 4 4" xfId="12167"/>
    <cellStyle name="Input 2 8 4 5" xfId="12168"/>
    <cellStyle name="Input 2 8 4 6" xfId="12169"/>
    <cellStyle name="Input 2 8 4 7" xfId="12170"/>
    <cellStyle name="Input 2 8 5" xfId="12171"/>
    <cellStyle name="Input 2 8 5 2" xfId="12172"/>
    <cellStyle name="Input 2 8 5 3" xfId="12173"/>
    <cellStyle name="Input 2 8 5 4" xfId="12174"/>
    <cellStyle name="Input 2 8 5 5" xfId="12175"/>
    <cellStyle name="Input 2 8 5 6" xfId="12176"/>
    <cellStyle name="Input 2 8 5 7" xfId="12177"/>
    <cellStyle name="Input 2 8 6" xfId="12178"/>
    <cellStyle name="Input 2 8 6 2" xfId="12179"/>
    <cellStyle name="Input 2 8 6 3" xfId="12180"/>
    <cellStyle name="Input 2 8 6 4" xfId="12181"/>
    <cellStyle name="Input 2 8 6 5" xfId="12182"/>
    <cellStyle name="Input 2 8 6 6" xfId="12183"/>
    <cellStyle name="Input 2 8 6 7" xfId="12184"/>
    <cellStyle name="Input 2 8 7" xfId="12185"/>
    <cellStyle name="Input 2 8 7 2" xfId="12186"/>
    <cellStyle name="Input 2 8 7 3" xfId="12187"/>
    <cellStyle name="Input 2 8 7 4" xfId="12188"/>
    <cellStyle name="Input 2 8 7 5" xfId="12189"/>
    <cellStyle name="Input 2 8 7 6" xfId="12190"/>
    <cellStyle name="Input 2 8 8" xfId="12191"/>
    <cellStyle name="Input 2 8 9" xfId="12192"/>
    <cellStyle name="Input 2 9" xfId="12193"/>
    <cellStyle name="Input 2 9 10" xfId="12194"/>
    <cellStyle name="Input 2 9 11" xfId="12195"/>
    <cellStyle name="Input 2 9 12" xfId="12196"/>
    <cellStyle name="Input 2 9 2" xfId="12197"/>
    <cellStyle name="Input 2 9 2 2" xfId="12198"/>
    <cellStyle name="Input 2 9 2 3" xfId="12199"/>
    <cellStyle name="Input 2 9 2 4" xfId="12200"/>
    <cellStyle name="Input 2 9 2 5" xfId="12201"/>
    <cellStyle name="Input 2 9 2 6" xfId="12202"/>
    <cellStyle name="Input 2 9 2 7" xfId="12203"/>
    <cellStyle name="Input 2 9 3" xfId="12204"/>
    <cellStyle name="Input 2 9 3 2" xfId="12205"/>
    <cellStyle name="Input 2 9 3 3" xfId="12206"/>
    <cellStyle name="Input 2 9 3 4" xfId="12207"/>
    <cellStyle name="Input 2 9 3 5" xfId="12208"/>
    <cellStyle name="Input 2 9 3 6" xfId="12209"/>
    <cellStyle name="Input 2 9 3 7" xfId="12210"/>
    <cellStyle name="Input 2 9 4" xfId="12211"/>
    <cellStyle name="Input 2 9 4 2" xfId="12212"/>
    <cellStyle name="Input 2 9 4 3" xfId="12213"/>
    <cellStyle name="Input 2 9 4 4" xfId="12214"/>
    <cellStyle name="Input 2 9 4 5" xfId="12215"/>
    <cellStyle name="Input 2 9 4 6" xfId="12216"/>
    <cellStyle name="Input 2 9 4 7" xfId="12217"/>
    <cellStyle name="Input 2 9 5" xfId="12218"/>
    <cellStyle name="Input 2 9 5 2" xfId="12219"/>
    <cellStyle name="Input 2 9 5 3" xfId="12220"/>
    <cellStyle name="Input 2 9 5 4" xfId="12221"/>
    <cellStyle name="Input 2 9 5 5" xfId="12222"/>
    <cellStyle name="Input 2 9 5 6" xfId="12223"/>
    <cellStyle name="Input 2 9 5 7" xfId="12224"/>
    <cellStyle name="Input 2 9 6" xfId="12225"/>
    <cellStyle name="Input 2 9 6 2" xfId="12226"/>
    <cellStyle name="Input 2 9 6 3" xfId="12227"/>
    <cellStyle name="Input 2 9 6 4" xfId="12228"/>
    <cellStyle name="Input 2 9 6 5" xfId="12229"/>
    <cellStyle name="Input 2 9 6 6" xfId="12230"/>
    <cellStyle name="Input 2 9 6 7" xfId="12231"/>
    <cellStyle name="Input 2 9 7" xfId="12232"/>
    <cellStyle name="Input 2 9 7 2" xfId="12233"/>
    <cellStyle name="Input 2 9 7 3" xfId="12234"/>
    <cellStyle name="Input 2 9 7 4" xfId="12235"/>
    <cellStyle name="Input 2 9 7 5" xfId="12236"/>
    <cellStyle name="Input 2 9 7 6" xfId="12237"/>
    <cellStyle name="Input 2 9 8" xfId="12238"/>
    <cellStyle name="Input 2 9 9" xfId="12239"/>
    <cellStyle name="Input 20" xfId="12240"/>
    <cellStyle name="Input 20 2" xfId="12241"/>
    <cellStyle name="Input 20 3" xfId="12242"/>
    <cellStyle name="Input 20 4" xfId="12243"/>
    <cellStyle name="Input 20 5" xfId="12244"/>
    <cellStyle name="Input 20 6" xfId="12245"/>
    <cellStyle name="Input 20 7" xfId="12246"/>
    <cellStyle name="Input 21" xfId="12247"/>
    <cellStyle name="Input 21 2" xfId="12248"/>
    <cellStyle name="Input 21 3" xfId="12249"/>
    <cellStyle name="Input 21 4" xfId="12250"/>
    <cellStyle name="Input 21 5" xfId="12251"/>
    <cellStyle name="Input 21 6" xfId="12252"/>
    <cellStyle name="Input 21 7" xfId="12253"/>
    <cellStyle name="Input 22" xfId="12254"/>
    <cellStyle name="Input 23" xfId="12255"/>
    <cellStyle name="Input 24" xfId="12256"/>
    <cellStyle name="Input 25" xfId="12257"/>
    <cellStyle name="Input 26" xfId="12258"/>
    <cellStyle name="Input 3" xfId="12259"/>
    <cellStyle name="Input 3 10" xfId="12260"/>
    <cellStyle name="Input 3 10 10" xfId="12261"/>
    <cellStyle name="Input 3 10 11" xfId="12262"/>
    <cellStyle name="Input 3 10 12" xfId="12263"/>
    <cellStyle name="Input 3 10 2" xfId="12264"/>
    <cellStyle name="Input 3 10 2 2" xfId="12265"/>
    <cellStyle name="Input 3 10 2 3" xfId="12266"/>
    <cellStyle name="Input 3 10 2 4" xfId="12267"/>
    <cellStyle name="Input 3 10 2 5" xfId="12268"/>
    <cellStyle name="Input 3 10 2 6" xfId="12269"/>
    <cellStyle name="Input 3 10 2 7" xfId="12270"/>
    <cellStyle name="Input 3 10 3" xfId="12271"/>
    <cellStyle name="Input 3 10 3 2" xfId="12272"/>
    <cellStyle name="Input 3 10 3 3" xfId="12273"/>
    <cellStyle name="Input 3 10 3 4" xfId="12274"/>
    <cellStyle name="Input 3 10 3 5" xfId="12275"/>
    <cellStyle name="Input 3 10 3 6" xfId="12276"/>
    <cellStyle name="Input 3 10 3 7" xfId="12277"/>
    <cellStyle name="Input 3 10 4" xfId="12278"/>
    <cellStyle name="Input 3 10 4 2" xfId="12279"/>
    <cellStyle name="Input 3 10 4 3" xfId="12280"/>
    <cellStyle name="Input 3 10 4 4" xfId="12281"/>
    <cellStyle name="Input 3 10 4 5" xfId="12282"/>
    <cellStyle name="Input 3 10 4 6" xfId="12283"/>
    <cellStyle name="Input 3 10 4 7" xfId="12284"/>
    <cellStyle name="Input 3 10 5" xfId="12285"/>
    <cellStyle name="Input 3 10 5 2" xfId="12286"/>
    <cellStyle name="Input 3 10 5 3" xfId="12287"/>
    <cellStyle name="Input 3 10 5 4" xfId="12288"/>
    <cellStyle name="Input 3 10 5 5" xfId="12289"/>
    <cellStyle name="Input 3 10 5 6" xfId="12290"/>
    <cellStyle name="Input 3 10 5 7" xfId="12291"/>
    <cellStyle name="Input 3 10 6" xfId="12292"/>
    <cellStyle name="Input 3 10 6 2" xfId="12293"/>
    <cellStyle name="Input 3 10 6 3" xfId="12294"/>
    <cellStyle name="Input 3 10 6 4" xfId="12295"/>
    <cellStyle name="Input 3 10 6 5" xfId="12296"/>
    <cellStyle name="Input 3 10 6 6" xfId="12297"/>
    <cellStyle name="Input 3 10 6 7" xfId="12298"/>
    <cellStyle name="Input 3 10 7" xfId="12299"/>
    <cellStyle name="Input 3 10 7 2" xfId="12300"/>
    <cellStyle name="Input 3 10 7 3" xfId="12301"/>
    <cellStyle name="Input 3 10 7 4" xfId="12302"/>
    <cellStyle name="Input 3 10 7 5" xfId="12303"/>
    <cellStyle name="Input 3 10 7 6" xfId="12304"/>
    <cellStyle name="Input 3 10 8" xfId="12305"/>
    <cellStyle name="Input 3 10 9" xfId="12306"/>
    <cellStyle name="Input 3 11" xfId="12307"/>
    <cellStyle name="Input 3 11 10" xfId="12308"/>
    <cellStyle name="Input 3 11 11" xfId="12309"/>
    <cellStyle name="Input 3 11 12" xfId="12310"/>
    <cellStyle name="Input 3 11 2" xfId="12311"/>
    <cellStyle name="Input 3 11 2 2" xfId="12312"/>
    <cellStyle name="Input 3 11 2 3" xfId="12313"/>
    <cellStyle name="Input 3 11 2 4" xfId="12314"/>
    <cellStyle name="Input 3 11 2 5" xfId="12315"/>
    <cellStyle name="Input 3 11 2 6" xfId="12316"/>
    <cellStyle name="Input 3 11 2 7" xfId="12317"/>
    <cellStyle name="Input 3 11 3" xfId="12318"/>
    <cellStyle name="Input 3 11 3 2" xfId="12319"/>
    <cellStyle name="Input 3 11 3 3" xfId="12320"/>
    <cellStyle name="Input 3 11 3 4" xfId="12321"/>
    <cellStyle name="Input 3 11 3 5" xfId="12322"/>
    <cellStyle name="Input 3 11 3 6" xfId="12323"/>
    <cellStyle name="Input 3 11 3 7" xfId="12324"/>
    <cellStyle name="Input 3 11 4" xfId="12325"/>
    <cellStyle name="Input 3 11 4 2" xfId="12326"/>
    <cellStyle name="Input 3 11 4 3" xfId="12327"/>
    <cellStyle name="Input 3 11 4 4" xfId="12328"/>
    <cellStyle name="Input 3 11 4 5" xfId="12329"/>
    <cellStyle name="Input 3 11 4 6" xfId="12330"/>
    <cellStyle name="Input 3 11 4 7" xfId="12331"/>
    <cellStyle name="Input 3 11 5" xfId="12332"/>
    <cellStyle name="Input 3 11 5 2" xfId="12333"/>
    <cellStyle name="Input 3 11 5 3" xfId="12334"/>
    <cellStyle name="Input 3 11 5 4" xfId="12335"/>
    <cellStyle name="Input 3 11 5 5" xfId="12336"/>
    <cellStyle name="Input 3 11 5 6" xfId="12337"/>
    <cellStyle name="Input 3 11 5 7" xfId="12338"/>
    <cellStyle name="Input 3 11 6" xfId="12339"/>
    <cellStyle name="Input 3 11 6 2" xfId="12340"/>
    <cellStyle name="Input 3 11 6 3" xfId="12341"/>
    <cellStyle name="Input 3 11 6 4" xfId="12342"/>
    <cellStyle name="Input 3 11 6 5" xfId="12343"/>
    <cellStyle name="Input 3 11 6 6" xfId="12344"/>
    <cellStyle name="Input 3 11 6 7" xfId="12345"/>
    <cellStyle name="Input 3 11 7" xfId="12346"/>
    <cellStyle name="Input 3 11 7 2" xfId="12347"/>
    <cellStyle name="Input 3 11 7 3" xfId="12348"/>
    <cellStyle name="Input 3 11 7 4" xfId="12349"/>
    <cellStyle name="Input 3 11 7 5" xfId="12350"/>
    <cellStyle name="Input 3 11 7 6" xfId="12351"/>
    <cellStyle name="Input 3 11 8" xfId="12352"/>
    <cellStyle name="Input 3 11 9" xfId="12353"/>
    <cellStyle name="Input 3 12" xfId="12354"/>
    <cellStyle name="Input 3 12 10" xfId="12355"/>
    <cellStyle name="Input 3 12 11" xfId="12356"/>
    <cellStyle name="Input 3 12 12" xfId="12357"/>
    <cellStyle name="Input 3 12 2" xfId="12358"/>
    <cellStyle name="Input 3 12 2 2" xfId="12359"/>
    <cellStyle name="Input 3 12 2 3" xfId="12360"/>
    <cellStyle name="Input 3 12 2 4" xfId="12361"/>
    <cellStyle name="Input 3 12 2 5" xfId="12362"/>
    <cellStyle name="Input 3 12 2 6" xfId="12363"/>
    <cellStyle name="Input 3 12 2 7" xfId="12364"/>
    <cellStyle name="Input 3 12 3" xfId="12365"/>
    <cellStyle name="Input 3 12 3 2" xfId="12366"/>
    <cellStyle name="Input 3 12 3 3" xfId="12367"/>
    <cellStyle name="Input 3 12 3 4" xfId="12368"/>
    <cellStyle name="Input 3 12 3 5" xfId="12369"/>
    <cellStyle name="Input 3 12 3 6" xfId="12370"/>
    <cellStyle name="Input 3 12 3 7" xfId="12371"/>
    <cellStyle name="Input 3 12 4" xfId="12372"/>
    <cellStyle name="Input 3 12 4 2" xfId="12373"/>
    <cellStyle name="Input 3 12 4 3" xfId="12374"/>
    <cellStyle name="Input 3 12 4 4" xfId="12375"/>
    <cellStyle name="Input 3 12 4 5" xfId="12376"/>
    <cellStyle name="Input 3 12 4 6" xfId="12377"/>
    <cellStyle name="Input 3 12 4 7" xfId="12378"/>
    <cellStyle name="Input 3 12 5" xfId="12379"/>
    <cellStyle name="Input 3 12 5 2" xfId="12380"/>
    <cellStyle name="Input 3 12 5 3" xfId="12381"/>
    <cellStyle name="Input 3 12 5 4" xfId="12382"/>
    <cellStyle name="Input 3 12 5 5" xfId="12383"/>
    <cellStyle name="Input 3 12 5 6" xfId="12384"/>
    <cellStyle name="Input 3 12 5 7" xfId="12385"/>
    <cellStyle name="Input 3 12 6" xfId="12386"/>
    <cellStyle name="Input 3 12 6 2" xfId="12387"/>
    <cellStyle name="Input 3 12 6 3" xfId="12388"/>
    <cellStyle name="Input 3 12 6 4" xfId="12389"/>
    <cellStyle name="Input 3 12 6 5" xfId="12390"/>
    <cellStyle name="Input 3 12 6 6" xfId="12391"/>
    <cellStyle name="Input 3 12 6 7" xfId="12392"/>
    <cellStyle name="Input 3 12 7" xfId="12393"/>
    <cellStyle name="Input 3 12 7 2" xfId="12394"/>
    <cellStyle name="Input 3 12 7 3" xfId="12395"/>
    <cellStyle name="Input 3 12 7 4" xfId="12396"/>
    <cellStyle name="Input 3 12 7 5" xfId="12397"/>
    <cellStyle name="Input 3 12 7 6" xfId="12398"/>
    <cellStyle name="Input 3 12 8" xfId="12399"/>
    <cellStyle name="Input 3 12 9" xfId="12400"/>
    <cellStyle name="Input 3 13" xfId="12401"/>
    <cellStyle name="Input 3 13 2" xfId="12402"/>
    <cellStyle name="Input 3 13 3" xfId="12403"/>
    <cellStyle name="Input 3 13 4" xfId="12404"/>
    <cellStyle name="Input 3 13 5" xfId="12405"/>
    <cellStyle name="Input 3 13 6" xfId="12406"/>
    <cellStyle name="Input 3 13 7" xfId="12407"/>
    <cellStyle name="Input 3 14" xfId="12408"/>
    <cellStyle name="Input 3 14 2" xfId="12409"/>
    <cellStyle name="Input 3 14 3" xfId="12410"/>
    <cellStyle name="Input 3 14 4" xfId="12411"/>
    <cellStyle name="Input 3 14 5" xfId="12412"/>
    <cellStyle name="Input 3 14 6" xfId="12413"/>
    <cellStyle name="Input 3 14 7" xfId="12414"/>
    <cellStyle name="Input 3 15" xfId="12415"/>
    <cellStyle name="Input 3 15 2" xfId="12416"/>
    <cellStyle name="Input 3 15 3" xfId="12417"/>
    <cellStyle name="Input 3 15 4" xfId="12418"/>
    <cellStyle name="Input 3 15 5" xfId="12419"/>
    <cellStyle name="Input 3 15 6" xfId="12420"/>
    <cellStyle name="Input 3 15 7" xfId="12421"/>
    <cellStyle name="Input 3 16" xfId="12422"/>
    <cellStyle name="Input 3 16 2" xfId="12423"/>
    <cellStyle name="Input 3 16 3" xfId="12424"/>
    <cellStyle name="Input 3 16 4" xfId="12425"/>
    <cellStyle name="Input 3 16 5" xfId="12426"/>
    <cellStyle name="Input 3 16 6" xfId="12427"/>
    <cellStyle name="Input 3 16 7" xfId="12428"/>
    <cellStyle name="Input 3 17" xfId="12429"/>
    <cellStyle name="Input 3 17 2" xfId="12430"/>
    <cellStyle name="Input 3 17 3" xfId="12431"/>
    <cellStyle name="Input 3 17 4" xfId="12432"/>
    <cellStyle name="Input 3 17 5" xfId="12433"/>
    <cellStyle name="Input 3 17 6" xfId="12434"/>
    <cellStyle name="Input 3 17 7" xfId="12435"/>
    <cellStyle name="Input 3 18" xfId="12436"/>
    <cellStyle name="Input 3 18 2" xfId="12437"/>
    <cellStyle name="Input 3 18 3" xfId="12438"/>
    <cellStyle name="Input 3 18 4" xfId="12439"/>
    <cellStyle name="Input 3 18 5" xfId="12440"/>
    <cellStyle name="Input 3 18 6" xfId="12441"/>
    <cellStyle name="Input 3 18 7" xfId="12442"/>
    <cellStyle name="Input 3 19" xfId="12443"/>
    <cellStyle name="Input 3 2" xfId="12444"/>
    <cellStyle name="Input 3 2 10" xfId="12445"/>
    <cellStyle name="Input 3 2 10 10" xfId="12446"/>
    <cellStyle name="Input 3 2 10 11" xfId="12447"/>
    <cellStyle name="Input 3 2 10 12" xfId="12448"/>
    <cellStyle name="Input 3 2 10 2" xfId="12449"/>
    <cellStyle name="Input 3 2 10 2 2" xfId="12450"/>
    <cellStyle name="Input 3 2 10 2 3" xfId="12451"/>
    <cellStyle name="Input 3 2 10 2 4" xfId="12452"/>
    <cellStyle name="Input 3 2 10 2 5" xfId="12453"/>
    <cellStyle name="Input 3 2 10 2 6" xfId="12454"/>
    <cellStyle name="Input 3 2 10 2 7" xfId="12455"/>
    <cellStyle name="Input 3 2 10 3" xfId="12456"/>
    <cellStyle name="Input 3 2 10 3 2" xfId="12457"/>
    <cellStyle name="Input 3 2 10 3 3" xfId="12458"/>
    <cellStyle name="Input 3 2 10 3 4" xfId="12459"/>
    <cellStyle name="Input 3 2 10 3 5" xfId="12460"/>
    <cellStyle name="Input 3 2 10 3 6" xfId="12461"/>
    <cellStyle name="Input 3 2 10 3 7" xfId="12462"/>
    <cellStyle name="Input 3 2 10 4" xfId="12463"/>
    <cellStyle name="Input 3 2 10 4 2" xfId="12464"/>
    <cellStyle name="Input 3 2 10 4 3" xfId="12465"/>
    <cellStyle name="Input 3 2 10 4 4" xfId="12466"/>
    <cellStyle name="Input 3 2 10 4 5" xfId="12467"/>
    <cellStyle name="Input 3 2 10 4 6" xfId="12468"/>
    <cellStyle name="Input 3 2 10 4 7" xfId="12469"/>
    <cellStyle name="Input 3 2 10 5" xfId="12470"/>
    <cellStyle name="Input 3 2 10 5 2" xfId="12471"/>
    <cellStyle name="Input 3 2 10 5 3" xfId="12472"/>
    <cellStyle name="Input 3 2 10 5 4" xfId="12473"/>
    <cellStyle name="Input 3 2 10 5 5" xfId="12474"/>
    <cellStyle name="Input 3 2 10 5 6" xfId="12475"/>
    <cellStyle name="Input 3 2 10 5 7" xfId="12476"/>
    <cellStyle name="Input 3 2 10 6" xfId="12477"/>
    <cellStyle name="Input 3 2 10 6 2" xfId="12478"/>
    <cellStyle name="Input 3 2 10 6 3" xfId="12479"/>
    <cellStyle name="Input 3 2 10 6 4" xfId="12480"/>
    <cellStyle name="Input 3 2 10 6 5" xfId="12481"/>
    <cellStyle name="Input 3 2 10 6 6" xfId="12482"/>
    <cellStyle name="Input 3 2 10 6 7" xfId="12483"/>
    <cellStyle name="Input 3 2 10 7" xfId="12484"/>
    <cellStyle name="Input 3 2 10 7 2" xfId="12485"/>
    <cellStyle name="Input 3 2 10 7 3" xfId="12486"/>
    <cellStyle name="Input 3 2 10 7 4" xfId="12487"/>
    <cellStyle name="Input 3 2 10 7 5" xfId="12488"/>
    <cellStyle name="Input 3 2 10 7 6" xfId="12489"/>
    <cellStyle name="Input 3 2 10 8" xfId="12490"/>
    <cellStyle name="Input 3 2 10 9" xfId="12491"/>
    <cellStyle name="Input 3 2 11" xfId="12492"/>
    <cellStyle name="Input 3 2 11 10" xfId="12493"/>
    <cellStyle name="Input 3 2 11 11" xfId="12494"/>
    <cellStyle name="Input 3 2 11 12" xfId="12495"/>
    <cellStyle name="Input 3 2 11 2" xfId="12496"/>
    <cellStyle name="Input 3 2 11 2 2" xfId="12497"/>
    <cellStyle name="Input 3 2 11 2 3" xfId="12498"/>
    <cellStyle name="Input 3 2 11 2 4" xfId="12499"/>
    <cellStyle name="Input 3 2 11 2 5" xfId="12500"/>
    <cellStyle name="Input 3 2 11 2 6" xfId="12501"/>
    <cellStyle name="Input 3 2 11 2 7" xfId="12502"/>
    <cellStyle name="Input 3 2 11 3" xfId="12503"/>
    <cellStyle name="Input 3 2 11 3 2" xfId="12504"/>
    <cellStyle name="Input 3 2 11 3 3" xfId="12505"/>
    <cellStyle name="Input 3 2 11 3 4" xfId="12506"/>
    <cellStyle name="Input 3 2 11 3 5" xfId="12507"/>
    <cellStyle name="Input 3 2 11 3 6" xfId="12508"/>
    <cellStyle name="Input 3 2 11 3 7" xfId="12509"/>
    <cellStyle name="Input 3 2 11 4" xfId="12510"/>
    <cellStyle name="Input 3 2 11 4 2" xfId="12511"/>
    <cellStyle name="Input 3 2 11 4 3" xfId="12512"/>
    <cellStyle name="Input 3 2 11 4 4" xfId="12513"/>
    <cellStyle name="Input 3 2 11 4 5" xfId="12514"/>
    <cellStyle name="Input 3 2 11 4 6" xfId="12515"/>
    <cellStyle name="Input 3 2 11 4 7" xfId="12516"/>
    <cellStyle name="Input 3 2 11 5" xfId="12517"/>
    <cellStyle name="Input 3 2 11 5 2" xfId="12518"/>
    <cellStyle name="Input 3 2 11 5 3" xfId="12519"/>
    <cellStyle name="Input 3 2 11 5 4" xfId="12520"/>
    <cellStyle name="Input 3 2 11 5 5" xfId="12521"/>
    <cellStyle name="Input 3 2 11 5 6" xfId="12522"/>
    <cellStyle name="Input 3 2 11 5 7" xfId="12523"/>
    <cellStyle name="Input 3 2 11 6" xfId="12524"/>
    <cellStyle name="Input 3 2 11 6 2" xfId="12525"/>
    <cellStyle name="Input 3 2 11 6 3" xfId="12526"/>
    <cellStyle name="Input 3 2 11 6 4" xfId="12527"/>
    <cellStyle name="Input 3 2 11 6 5" xfId="12528"/>
    <cellStyle name="Input 3 2 11 6 6" xfId="12529"/>
    <cellStyle name="Input 3 2 11 6 7" xfId="12530"/>
    <cellStyle name="Input 3 2 11 7" xfId="12531"/>
    <cellStyle name="Input 3 2 11 7 2" xfId="12532"/>
    <cellStyle name="Input 3 2 11 7 3" xfId="12533"/>
    <cellStyle name="Input 3 2 11 7 4" xfId="12534"/>
    <cellStyle name="Input 3 2 11 7 5" xfId="12535"/>
    <cellStyle name="Input 3 2 11 7 6" xfId="12536"/>
    <cellStyle name="Input 3 2 11 8" xfId="12537"/>
    <cellStyle name="Input 3 2 11 9" xfId="12538"/>
    <cellStyle name="Input 3 2 12" xfId="12539"/>
    <cellStyle name="Input 3 2 12 2" xfId="12540"/>
    <cellStyle name="Input 3 2 12 3" xfId="12541"/>
    <cellStyle name="Input 3 2 12 4" xfId="12542"/>
    <cellStyle name="Input 3 2 12 5" xfId="12543"/>
    <cellStyle name="Input 3 2 12 6" xfId="12544"/>
    <cellStyle name="Input 3 2 12 7" xfId="12545"/>
    <cellStyle name="Input 3 2 13" xfId="12546"/>
    <cellStyle name="Input 3 2 13 2" xfId="12547"/>
    <cellStyle name="Input 3 2 13 3" xfId="12548"/>
    <cellStyle name="Input 3 2 13 4" xfId="12549"/>
    <cellStyle name="Input 3 2 13 5" xfId="12550"/>
    <cellStyle name="Input 3 2 13 6" xfId="12551"/>
    <cellStyle name="Input 3 2 13 7" xfId="12552"/>
    <cellStyle name="Input 3 2 14" xfId="12553"/>
    <cellStyle name="Input 3 2 14 2" xfId="12554"/>
    <cellStyle name="Input 3 2 14 3" xfId="12555"/>
    <cellStyle name="Input 3 2 14 4" xfId="12556"/>
    <cellStyle name="Input 3 2 14 5" xfId="12557"/>
    <cellStyle name="Input 3 2 14 6" xfId="12558"/>
    <cellStyle name="Input 3 2 14 7" xfId="12559"/>
    <cellStyle name="Input 3 2 15" xfId="12560"/>
    <cellStyle name="Input 3 2 15 2" xfId="12561"/>
    <cellStyle name="Input 3 2 15 3" xfId="12562"/>
    <cellStyle name="Input 3 2 15 4" xfId="12563"/>
    <cellStyle name="Input 3 2 15 5" xfId="12564"/>
    <cellStyle name="Input 3 2 15 6" xfId="12565"/>
    <cellStyle name="Input 3 2 15 7" xfId="12566"/>
    <cellStyle name="Input 3 2 16" xfId="12567"/>
    <cellStyle name="Input 3 2 16 2" xfId="12568"/>
    <cellStyle name="Input 3 2 16 3" xfId="12569"/>
    <cellStyle name="Input 3 2 16 4" xfId="12570"/>
    <cellStyle name="Input 3 2 16 5" xfId="12571"/>
    <cellStyle name="Input 3 2 16 6" xfId="12572"/>
    <cellStyle name="Input 3 2 16 7" xfId="12573"/>
    <cellStyle name="Input 3 2 17" xfId="12574"/>
    <cellStyle name="Input 3 2 18" xfId="12575"/>
    <cellStyle name="Input 3 2 19" xfId="12576"/>
    <cellStyle name="Input 3 2 2" xfId="12577"/>
    <cellStyle name="Input 3 2 2 10" xfId="12578"/>
    <cellStyle name="Input 3 2 2 11" xfId="12579"/>
    <cellStyle name="Input 3 2 2 12" xfId="12580"/>
    <cellStyle name="Input 3 2 2 2" xfId="12581"/>
    <cellStyle name="Input 3 2 2 2 2" xfId="12582"/>
    <cellStyle name="Input 3 2 2 2 3" xfId="12583"/>
    <cellStyle name="Input 3 2 2 2 4" xfId="12584"/>
    <cellStyle name="Input 3 2 2 2 5" xfId="12585"/>
    <cellStyle name="Input 3 2 2 2 6" xfId="12586"/>
    <cellStyle name="Input 3 2 2 2 7" xfId="12587"/>
    <cellStyle name="Input 3 2 2 3" xfId="12588"/>
    <cellStyle name="Input 3 2 2 3 2" xfId="12589"/>
    <cellStyle name="Input 3 2 2 3 3" xfId="12590"/>
    <cellStyle name="Input 3 2 2 3 4" xfId="12591"/>
    <cellStyle name="Input 3 2 2 3 5" xfId="12592"/>
    <cellStyle name="Input 3 2 2 3 6" xfId="12593"/>
    <cellStyle name="Input 3 2 2 3 7" xfId="12594"/>
    <cellStyle name="Input 3 2 2 4" xfId="12595"/>
    <cellStyle name="Input 3 2 2 4 2" xfId="12596"/>
    <cellStyle name="Input 3 2 2 4 3" xfId="12597"/>
    <cellStyle name="Input 3 2 2 4 4" xfId="12598"/>
    <cellStyle name="Input 3 2 2 4 5" xfId="12599"/>
    <cellStyle name="Input 3 2 2 4 6" xfId="12600"/>
    <cellStyle name="Input 3 2 2 4 7" xfId="12601"/>
    <cellStyle name="Input 3 2 2 5" xfId="12602"/>
    <cellStyle name="Input 3 2 2 5 2" xfId="12603"/>
    <cellStyle name="Input 3 2 2 5 3" xfId="12604"/>
    <cellStyle name="Input 3 2 2 5 4" xfId="12605"/>
    <cellStyle name="Input 3 2 2 5 5" xfId="12606"/>
    <cellStyle name="Input 3 2 2 5 6" xfId="12607"/>
    <cellStyle name="Input 3 2 2 5 7" xfId="12608"/>
    <cellStyle name="Input 3 2 2 6" xfId="12609"/>
    <cellStyle name="Input 3 2 2 6 2" xfId="12610"/>
    <cellStyle name="Input 3 2 2 6 3" xfId="12611"/>
    <cellStyle name="Input 3 2 2 6 4" xfId="12612"/>
    <cellStyle name="Input 3 2 2 6 5" xfId="12613"/>
    <cellStyle name="Input 3 2 2 6 6" xfId="12614"/>
    <cellStyle name="Input 3 2 2 6 7" xfId="12615"/>
    <cellStyle name="Input 3 2 2 7" xfId="12616"/>
    <cellStyle name="Input 3 2 2 8" xfId="12617"/>
    <cellStyle name="Input 3 2 2 9" xfId="12618"/>
    <cellStyle name="Input 3 2 20" xfId="12619"/>
    <cellStyle name="Input 3 2 21" xfId="12620"/>
    <cellStyle name="Input 3 2 3" xfId="12621"/>
    <cellStyle name="Input 3 2 3 10" xfId="12622"/>
    <cellStyle name="Input 3 2 3 11" xfId="12623"/>
    <cellStyle name="Input 3 2 3 12" xfId="12624"/>
    <cellStyle name="Input 3 2 3 2" xfId="12625"/>
    <cellStyle name="Input 3 2 3 2 2" xfId="12626"/>
    <cellStyle name="Input 3 2 3 2 3" xfId="12627"/>
    <cellStyle name="Input 3 2 3 2 4" xfId="12628"/>
    <cellStyle name="Input 3 2 3 2 5" xfId="12629"/>
    <cellStyle name="Input 3 2 3 2 6" xfId="12630"/>
    <cellStyle name="Input 3 2 3 2 7" xfId="12631"/>
    <cellStyle name="Input 3 2 3 3" xfId="12632"/>
    <cellStyle name="Input 3 2 3 3 2" xfId="12633"/>
    <cellStyle name="Input 3 2 3 3 3" xfId="12634"/>
    <cellStyle name="Input 3 2 3 3 4" xfId="12635"/>
    <cellStyle name="Input 3 2 3 3 5" xfId="12636"/>
    <cellStyle name="Input 3 2 3 3 6" xfId="12637"/>
    <cellStyle name="Input 3 2 3 3 7" xfId="12638"/>
    <cellStyle name="Input 3 2 3 4" xfId="12639"/>
    <cellStyle name="Input 3 2 3 4 2" xfId="12640"/>
    <cellStyle name="Input 3 2 3 4 3" xfId="12641"/>
    <cellStyle name="Input 3 2 3 4 4" xfId="12642"/>
    <cellStyle name="Input 3 2 3 4 5" xfId="12643"/>
    <cellStyle name="Input 3 2 3 4 6" xfId="12644"/>
    <cellStyle name="Input 3 2 3 4 7" xfId="12645"/>
    <cellStyle name="Input 3 2 3 5" xfId="12646"/>
    <cellStyle name="Input 3 2 3 5 2" xfId="12647"/>
    <cellStyle name="Input 3 2 3 5 3" xfId="12648"/>
    <cellStyle name="Input 3 2 3 5 4" xfId="12649"/>
    <cellStyle name="Input 3 2 3 5 5" xfId="12650"/>
    <cellStyle name="Input 3 2 3 5 6" xfId="12651"/>
    <cellStyle name="Input 3 2 3 5 7" xfId="12652"/>
    <cellStyle name="Input 3 2 3 6" xfId="12653"/>
    <cellStyle name="Input 3 2 3 6 2" xfId="12654"/>
    <cellStyle name="Input 3 2 3 6 3" xfId="12655"/>
    <cellStyle name="Input 3 2 3 6 4" xfId="12656"/>
    <cellStyle name="Input 3 2 3 6 5" xfId="12657"/>
    <cellStyle name="Input 3 2 3 6 6" xfId="12658"/>
    <cellStyle name="Input 3 2 3 6 7" xfId="12659"/>
    <cellStyle name="Input 3 2 3 7" xfId="12660"/>
    <cellStyle name="Input 3 2 3 8" xfId="12661"/>
    <cellStyle name="Input 3 2 3 9" xfId="12662"/>
    <cellStyle name="Input 3 2 4" xfId="12663"/>
    <cellStyle name="Input 3 2 4 10" xfId="12664"/>
    <cellStyle name="Input 3 2 4 11" xfId="12665"/>
    <cellStyle name="Input 3 2 4 12" xfId="12666"/>
    <cellStyle name="Input 3 2 4 2" xfId="12667"/>
    <cellStyle name="Input 3 2 4 2 2" xfId="12668"/>
    <cellStyle name="Input 3 2 4 2 3" xfId="12669"/>
    <cellStyle name="Input 3 2 4 2 4" xfId="12670"/>
    <cellStyle name="Input 3 2 4 2 5" xfId="12671"/>
    <cellStyle name="Input 3 2 4 2 6" xfId="12672"/>
    <cellStyle name="Input 3 2 4 2 7" xfId="12673"/>
    <cellStyle name="Input 3 2 4 3" xfId="12674"/>
    <cellStyle name="Input 3 2 4 3 2" xfId="12675"/>
    <cellStyle name="Input 3 2 4 3 3" xfId="12676"/>
    <cellStyle name="Input 3 2 4 3 4" xfId="12677"/>
    <cellStyle name="Input 3 2 4 3 5" xfId="12678"/>
    <cellStyle name="Input 3 2 4 3 6" xfId="12679"/>
    <cellStyle name="Input 3 2 4 3 7" xfId="12680"/>
    <cellStyle name="Input 3 2 4 4" xfId="12681"/>
    <cellStyle name="Input 3 2 4 4 2" xfId="12682"/>
    <cellStyle name="Input 3 2 4 4 3" xfId="12683"/>
    <cellStyle name="Input 3 2 4 4 4" xfId="12684"/>
    <cellStyle name="Input 3 2 4 4 5" xfId="12685"/>
    <cellStyle name="Input 3 2 4 4 6" xfId="12686"/>
    <cellStyle name="Input 3 2 4 4 7" xfId="12687"/>
    <cellStyle name="Input 3 2 4 5" xfId="12688"/>
    <cellStyle name="Input 3 2 4 5 2" xfId="12689"/>
    <cellStyle name="Input 3 2 4 5 3" xfId="12690"/>
    <cellStyle name="Input 3 2 4 5 4" xfId="12691"/>
    <cellStyle name="Input 3 2 4 5 5" xfId="12692"/>
    <cellStyle name="Input 3 2 4 5 6" xfId="12693"/>
    <cellStyle name="Input 3 2 4 5 7" xfId="12694"/>
    <cellStyle name="Input 3 2 4 6" xfId="12695"/>
    <cellStyle name="Input 3 2 4 6 2" xfId="12696"/>
    <cellStyle name="Input 3 2 4 6 3" xfId="12697"/>
    <cellStyle name="Input 3 2 4 6 4" xfId="12698"/>
    <cellStyle name="Input 3 2 4 6 5" xfId="12699"/>
    <cellStyle name="Input 3 2 4 6 6" xfId="12700"/>
    <cellStyle name="Input 3 2 4 6 7" xfId="12701"/>
    <cellStyle name="Input 3 2 4 7" xfId="12702"/>
    <cellStyle name="Input 3 2 4 7 2" xfId="12703"/>
    <cellStyle name="Input 3 2 4 7 3" xfId="12704"/>
    <cellStyle name="Input 3 2 4 7 4" xfId="12705"/>
    <cellStyle name="Input 3 2 4 7 5" xfId="12706"/>
    <cellStyle name="Input 3 2 4 7 6" xfId="12707"/>
    <cellStyle name="Input 3 2 4 8" xfId="12708"/>
    <cellStyle name="Input 3 2 4 9" xfId="12709"/>
    <cellStyle name="Input 3 2 5" xfId="12710"/>
    <cellStyle name="Input 3 2 5 10" xfId="12711"/>
    <cellStyle name="Input 3 2 5 11" xfId="12712"/>
    <cellStyle name="Input 3 2 5 12" xfId="12713"/>
    <cellStyle name="Input 3 2 5 2" xfId="12714"/>
    <cellStyle name="Input 3 2 5 2 2" xfId="12715"/>
    <cellStyle name="Input 3 2 5 2 3" xfId="12716"/>
    <cellStyle name="Input 3 2 5 2 4" xfId="12717"/>
    <cellStyle name="Input 3 2 5 2 5" xfId="12718"/>
    <cellStyle name="Input 3 2 5 2 6" xfId="12719"/>
    <cellStyle name="Input 3 2 5 2 7" xfId="12720"/>
    <cellStyle name="Input 3 2 5 3" xfId="12721"/>
    <cellStyle name="Input 3 2 5 3 2" xfId="12722"/>
    <cellStyle name="Input 3 2 5 3 3" xfId="12723"/>
    <cellStyle name="Input 3 2 5 3 4" xfId="12724"/>
    <cellStyle name="Input 3 2 5 3 5" xfId="12725"/>
    <cellStyle name="Input 3 2 5 3 6" xfId="12726"/>
    <cellStyle name="Input 3 2 5 3 7" xfId="12727"/>
    <cellStyle name="Input 3 2 5 4" xfId="12728"/>
    <cellStyle name="Input 3 2 5 4 2" xfId="12729"/>
    <cellStyle name="Input 3 2 5 4 3" xfId="12730"/>
    <cellStyle name="Input 3 2 5 4 4" xfId="12731"/>
    <cellStyle name="Input 3 2 5 4 5" xfId="12732"/>
    <cellStyle name="Input 3 2 5 4 6" xfId="12733"/>
    <cellStyle name="Input 3 2 5 4 7" xfId="12734"/>
    <cellStyle name="Input 3 2 5 5" xfId="12735"/>
    <cellStyle name="Input 3 2 5 5 2" xfId="12736"/>
    <cellStyle name="Input 3 2 5 5 3" xfId="12737"/>
    <cellStyle name="Input 3 2 5 5 4" xfId="12738"/>
    <cellStyle name="Input 3 2 5 5 5" xfId="12739"/>
    <cellStyle name="Input 3 2 5 5 6" xfId="12740"/>
    <cellStyle name="Input 3 2 5 5 7" xfId="12741"/>
    <cellStyle name="Input 3 2 5 6" xfId="12742"/>
    <cellStyle name="Input 3 2 5 6 2" xfId="12743"/>
    <cellStyle name="Input 3 2 5 6 3" xfId="12744"/>
    <cellStyle name="Input 3 2 5 6 4" xfId="12745"/>
    <cellStyle name="Input 3 2 5 6 5" xfId="12746"/>
    <cellStyle name="Input 3 2 5 6 6" xfId="12747"/>
    <cellStyle name="Input 3 2 5 6 7" xfId="12748"/>
    <cellStyle name="Input 3 2 5 7" xfId="12749"/>
    <cellStyle name="Input 3 2 5 7 2" xfId="12750"/>
    <cellStyle name="Input 3 2 5 7 3" xfId="12751"/>
    <cellStyle name="Input 3 2 5 7 4" xfId="12752"/>
    <cellStyle name="Input 3 2 5 7 5" xfId="12753"/>
    <cellStyle name="Input 3 2 5 7 6" xfId="12754"/>
    <cellStyle name="Input 3 2 5 8" xfId="12755"/>
    <cellStyle name="Input 3 2 5 9" xfId="12756"/>
    <cellStyle name="Input 3 2 6" xfId="12757"/>
    <cellStyle name="Input 3 2 6 10" xfId="12758"/>
    <cellStyle name="Input 3 2 6 11" xfId="12759"/>
    <cellStyle name="Input 3 2 6 12" xfId="12760"/>
    <cellStyle name="Input 3 2 6 2" xfId="12761"/>
    <cellStyle name="Input 3 2 6 2 2" xfId="12762"/>
    <cellStyle name="Input 3 2 6 2 3" xfId="12763"/>
    <cellStyle name="Input 3 2 6 2 4" xfId="12764"/>
    <cellStyle name="Input 3 2 6 2 5" xfId="12765"/>
    <cellStyle name="Input 3 2 6 2 6" xfId="12766"/>
    <cellStyle name="Input 3 2 6 2 7" xfId="12767"/>
    <cellStyle name="Input 3 2 6 3" xfId="12768"/>
    <cellStyle name="Input 3 2 6 3 2" xfId="12769"/>
    <cellStyle name="Input 3 2 6 3 3" xfId="12770"/>
    <cellStyle name="Input 3 2 6 3 4" xfId="12771"/>
    <cellStyle name="Input 3 2 6 3 5" xfId="12772"/>
    <cellStyle name="Input 3 2 6 3 6" xfId="12773"/>
    <cellStyle name="Input 3 2 6 3 7" xfId="12774"/>
    <cellStyle name="Input 3 2 6 4" xfId="12775"/>
    <cellStyle name="Input 3 2 6 4 2" xfId="12776"/>
    <cellStyle name="Input 3 2 6 4 3" xfId="12777"/>
    <cellStyle name="Input 3 2 6 4 4" xfId="12778"/>
    <cellStyle name="Input 3 2 6 4 5" xfId="12779"/>
    <cellStyle name="Input 3 2 6 4 6" xfId="12780"/>
    <cellStyle name="Input 3 2 6 4 7" xfId="12781"/>
    <cellStyle name="Input 3 2 6 5" xfId="12782"/>
    <cellStyle name="Input 3 2 6 5 2" xfId="12783"/>
    <cellStyle name="Input 3 2 6 5 3" xfId="12784"/>
    <cellStyle name="Input 3 2 6 5 4" xfId="12785"/>
    <cellStyle name="Input 3 2 6 5 5" xfId="12786"/>
    <cellStyle name="Input 3 2 6 5 6" xfId="12787"/>
    <cellStyle name="Input 3 2 6 5 7" xfId="12788"/>
    <cellStyle name="Input 3 2 6 6" xfId="12789"/>
    <cellStyle name="Input 3 2 6 6 2" xfId="12790"/>
    <cellStyle name="Input 3 2 6 6 3" xfId="12791"/>
    <cellStyle name="Input 3 2 6 6 4" xfId="12792"/>
    <cellStyle name="Input 3 2 6 6 5" xfId="12793"/>
    <cellStyle name="Input 3 2 6 6 6" xfId="12794"/>
    <cellStyle name="Input 3 2 6 6 7" xfId="12795"/>
    <cellStyle name="Input 3 2 6 7" xfId="12796"/>
    <cellStyle name="Input 3 2 6 7 2" xfId="12797"/>
    <cellStyle name="Input 3 2 6 7 3" xfId="12798"/>
    <cellStyle name="Input 3 2 6 7 4" xfId="12799"/>
    <cellStyle name="Input 3 2 6 7 5" xfId="12800"/>
    <cellStyle name="Input 3 2 6 7 6" xfId="12801"/>
    <cellStyle name="Input 3 2 6 8" xfId="12802"/>
    <cellStyle name="Input 3 2 6 9" xfId="12803"/>
    <cellStyle name="Input 3 2 7" xfId="12804"/>
    <cellStyle name="Input 3 2 7 10" xfId="12805"/>
    <cellStyle name="Input 3 2 7 11" xfId="12806"/>
    <cellStyle name="Input 3 2 7 12" xfId="12807"/>
    <cellStyle name="Input 3 2 7 2" xfId="12808"/>
    <cellStyle name="Input 3 2 7 2 2" xfId="12809"/>
    <cellStyle name="Input 3 2 7 2 3" xfId="12810"/>
    <cellStyle name="Input 3 2 7 2 4" xfId="12811"/>
    <cellStyle name="Input 3 2 7 2 5" xfId="12812"/>
    <cellStyle name="Input 3 2 7 2 6" xfId="12813"/>
    <cellStyle name="Input 3 2 7 2 7" xfId="12814"/>
    <cellStyle name="Input 3 2 7 3" xfId="12815"/>
    <cellStyle name="Input 3 2 7 3 2" xfId="12816"/>
    <cellStyle name="Input 3 2 7 3 3" xfId="12817"/>
    <cellStyle name="Input 3 2 7 3 4" xfId="12818"/>
    <cellStyle name="Input 3 2 7 3 5" xfId="12819"/>
    <cellStyle name="Input 3 2 7 3 6" xfId="12820"/>
    <cellStyle name="Input 3 2 7 3 7" xfId="12821"/>
    <cellStyle name="Input 3 2 7 4" xfId="12822"/>
    <cellStyle name="Input 3 2 7 4 2" xfId="12823"/>
    <cellStyle name="Input 3 2 7 4 3" xfId="12824"/>
    <cellStyle name="Input 3 2 7 4 4" xfId="12825"/>
    <cellStyle name="Input 3 2 7 4 5" xfId="12826"/>
    <cellStyle name="Input 3 2 7 4 6" xfId="12827"/>
    <cellStyle name="Input 3 2 7 4 7" xfId="12828"/>
    <cellStyle name="Input 3 2 7 5" xfId="12829"/>
    <cellStyle name="Input 3 2 7 5 2" xfId="12830"/>
    <cellStyle name="Input 3 2 7 5 3" xfId="12831"/>
    <cellStyle name="Input 3 2 7 5 4" xfId="12832"/>
    <cellStyle name="Input 3 2 7 5 5" xfId="12833"/>
    <cellStyle name="Input 3 2 7 5 6" xfId="12834"/>
    <cellStyle name="Input 3 2 7 5 7" xfId="12835"/>
    <cellStyle name="Input 3 2 7 6" xfId="12836"/>
    <cellStyle name="Input 3 2 7 6 2" xfId="12837"/>
    <cellStyle name="Input 3 2 7 6 3" xfId="12838"/>
    <cellStyle name="Input 3 2 7 6 4" xfId="12839"/>
    <cellStyle name="Input 3 2 7 6 5" xfId="12840"/>
    <cellStyle name="Input 3 2 7 6 6" xfId="12841"/>
    <cellStyle name="Input 3 2 7 6 7" xfId="12842"/>
    <cellStyle name="Input 3 2 7 7" xfId="12843"/>
    <cellStyle name="Input 3 2 7 7 2" xfId="12844"/>
    <cellStyle name="Input 3 2 7 7 3" xfId="12845"/>
    <cellStyle name="Input 3 2 7 7 4" xfId="12846"/>
    <cellStyle name="Input 3 2 7 7 5" xfId="12847"/>
    <cellStyle name="Input 3 2 7 7 6" xfId="12848"/>
    <cellStyle name="Input 3 2 7 8" xfId="12849"/>
    <cellStyle name="Input 3 2 7 9" xfId="12850"/>
    <cellStyle name="Input 3 2 8" xfId="12851"/>
    <cellStyle name="Input 3 2 8 10" xfId="12852"/>
    <cellStyle name="Input 3 2 8 11" xfId="12853"/>
    <cellStyle name="Input 3 2 8 12" xfId="12854"/>
    <cellStyle name="Input 3 2 8 2" xfId="12855"/>
    <cellStyle name="Input 3 2 8 2 2" xfId="12856"/>
    <cellStyle name="Input 3 2 8 2 3" xfId="12857"/>
    <cellStyle name="Input 3 2 8 2 4" xfId="12858"/>
    <cellStyle name="Input 3 2 8 2 5" xfId="12859"/>
    <cellStyle name="Input 3 2 8 2 6" xfId="12860"/>
    <cellStyle name="Input 3 2 8 2 7" xfId="12861"/>
    <cellStyle name="Input 3 2 8 3" xfId="12862"/>
    <cellStyle name="Input 3 2 8 3 2" xfId="12863"/>
    <cellStyle name="Input 3 2 8 3 3" xfId="12864"/>
    <cellStyle name="Input 3 2 8 3 4" xfId="12865"/>
    <cellStyle name="Input 3 2 8 3 5" xfId="12866"/>
    <cellStyle name="Input 3 2 8 3 6" xfId="12867"/>
    <cellStyle name="Input 3 2 8 3 7" xfId="12868"/>
    <cellStyle name="Input 3 2 8 4" xfId="12869"/>
    <cellStyle name="Input 3 2 8 4 2" xfId="12870"/>
    <cellStyle name="Input 3 2 8 4 3" xfId="12871"/>
    <cellStyle name="Input 3 2 8 4 4" xfId="12872"/>
    <cellStyle name="Input 3 2 8 4 5" xfId="12873"/>
    <cellStyle name="Input 3 2 8 4 6" xfId="12874"/>
    <cellStyle name="Input 3 2 8 4 7" xfId="12875"/>
    <cellStyle name="Input 3 2 8 5" xfId="12876"/>
    <cellStyle name="Input 3 2 8 5 2" xfId="12877"/>
    <cellStyle name="Input 3 2 8 5 3" xfId="12878"/>
    <cellStyle name="Input 3 2 8 5 4" xfId="12879"/>
    <cellStyle name="Input 3 2 8 5 5" xfId="12880"/>
    <cellStyle name="Input 3 2 8 5 6" xfId="12881"/>
    <cellStyle name="Input 3 2 8 5 7" xfId="12882"/>
    <cellStyle name="Input 3 2 8 6" xfId="12883"/>
    <cellStyle name="Input 3 2 8 6 2" xfId="12884"/>
    <cellStyle name="Input 3 2 8 6 3" xfId="12885"/>
    <cellStyle name="Input 3 2 8 6 4" xfId="12886"/>
    <cellStyle name="Input 3 2 8 6 5" xfId="12887"/>
    <cellStyle name="Input 3 2 8 6 6" xfId="12888"/>
    <cellStyle name="Input 3 2 8 6 7" xfId="12889"/>
    <cellStyle name="Input 3 2 8 7" xfId="12890"/>
    <cellStyle name="Input 3 2 8 7 2" xfId="12891"/>
    <cellStyle name="Input 3 2 8 7 3" xfId="12892"/>
    <cellStyle name="Input 3 2 8 7 4" xfId="12893"/>
    <cellStyle name="Input 3 2 8 7 5" xfId="12894"/>
    <cellStyle name="Input 3 2 8 7 6" xfId="12895"/>
    <cellStyle name="Input 3 2 8 8" xfId="12896"/>
    <cellStyle name="Input 3 2 8 9" xfId="12897"/>
    <cellStyle name="Input 3 2 9" xfId="12898"/>
    <cellStyle name="Input 3 2 9 10" xfId="12899"/>
    <cellStyle name="Input 3 2 9 11" xfId="12900"/>
    <cellStyle name="Input 3 2 9 12" xfId="12901"/>
    <cellStyle name="Input 3 2 9 2" xfId="12902"/>
    <cellStyle name="Input 3 2 9 2 2" xfId="12903"/>
    <cellStyle name="Input 3 2 9 2 3" xfId="12904"/>
    <cellStyle name="Input 3 2 9 2 4" xfId="12905"/>
    <cellStyle name="Input 3 2 9 2 5" xfId="12906"/>
    <cellStyle name="Input 3 2 9 2 6" xfId="12907"/>
    <cellStyle name="Input 3 2 9 2 7" xfId="12908"/>
    <cellStyle name="Input 3 2 9 3" xfId="12909"/>
    <cellStyle name="Input 3 2 9 3 2" xfId="12910"/>
    <cellStyle name="Input 3 2 9 3 3" xfId="12911"/>
    <cellStyle name="Input 3 2 9 3 4" xfId="12912"/>
    <cellStyle name="Input 3 2 9 3 5" xfId="12913"/>
    <cellStyle name="Input 3 2 9 3 6" xfId="12914"/>
    <cellStyle name="Input 3 2 9 3 7" xfId="12915"/>
    <cellStyle name="Input 3 2 9 4" xfId="12916"/>
    <cellStyle name="Input 3 2 9 4 2" xfId="12917"/>
    <cellStyle name="Input 3 2 9 4 3" xfId="12918"/>
    <cellStyle name="Input 3 2 9 4 4" xfId="12919"/>
    <cellStyle name="Input 3 2 9 4 5" xfId="12920"/>
    <cellStyle name="Input 3 2 9 4 6" xfId="12921"/>
    <cellStyle name="Input 3 2 9 4 7" xfId="12922"/>
    <cellStyle name="Input 3 2 9 5" xfId="12923"/>
    <cellStyle name="Input 3 2 9 5 2" xfId="12924"/>
    <cellStyle name="Input 3 2 9 5 3" xfId="12925"/>
    <cellStyle name="Input 3 2 9 5 4" xfId="12926"/>
    <cellStyle name="Input 3 2 9 5 5" xfId="12927"/>
    <cellStyle name="Input 3 2 9 5 6" xfId="12928"/>
    <cellStyle name="Input 3 2 9 5 7" xfId="12929"/>
    <cellStyle name="Input 3 2 9 6" xfId="12930"/>
    <cellStyle name="Input 3 2 9 6 2" xfId="12931"/>
    <cellStyle name="Input 3 2 9 6 3" xfId="12932"/>
    <cellStyle name="Input 3 2 9 6 4" xfId="12933"/>
    <cellStyle name="Input 3 2 9 6 5" xfId="12934"/>
    <cellStyle name="Input 3 2 9 6 6" xfId="12935"/>
    <cellStyle name="Input 3 2 9 6 7" xfId="12936"/>
    <cellStyle name="Input 3 2 9 7" xfId="12937"/>
    <cellStyle name="Input 3 2 9 7 2" xfId="12938"/>
    <cellStyle name="Input 3 2 9 7 3" xfId="12939"/>
    <cellStyle name="Input 3 2 9 7 4" xfId="12940"/>
    <cellStyle name="Input 3 2 9 7 5" xfId="12941"/>
    <cellStyle name="Input 3 2 9 7 6" xfId="12942"/>
    <cellStyle name="Input 3 2 9 8" xfId="12943"/>
    <cellStyle name="Input 3 2 9 9" xfId="12944"/>
    <cellStyle name="Input 3 20" xfId="12945"/>
    <cellStyle name="Input 3 21" xfId="12946"/>
    <cellStyle name="Input 3 22" xfId="12947"/>
    <cellStyle name="Input 3 23" xfId="12948"/>
    <cellStyle name="Input 3 3" xfId="12949"/>
    <cellStyle name="Input 3 3 10" xfId="12950"/>
    <cellStyle name="Input 3 3 11" xfId="12951"/>
    <cellStyle name="Input 3 3 12" xfId="12952"/>
    <cellStyle name="Input 3 3 2" xfId="12953"/>
    <cellStyle name="Input 3 3 2 2" xfId="12954"/>
    <cellStyle name="Input 3 3 2 3" xfId="12955"/>
    <cellStyle name="Input 3 3 2 4" xfId="12956"/>
    <cellStyle name="Input 3 3 2 5" xfId="12957"/>
    <cellStyle name="Input 3 3 2 6" xfId="12958"/>
    <cellStyle name="Input 3 3 2 7" xfId="12959"/>
    <cellStyle name="Input 3 3 3" xfId="12960"/>
    <cellStyle name="Input 3 3 3 2" xfId="12961"/>
    <cellStyle name="Input 3 3 3 3" xfId="12962"/>
    <cellStyle name="Input 3 3 3 4" xfId="12963"/>
    <cellStyle name="Input 3 3 3 5" xfId="12964"/>
    <cellStyle name="Input 3 3 3 6" xfId="12965"/>
    <cellStyle name="Input 3 3 3 7" xfId="12966"/>
    <cellStyle name="Input 3 3 4" xfId="12967"/>
    <cellStyle name="Input 3 3 4 2" xfId="12968"/>
    <cellStyle name="Input 3 3 4 3" xfId="12969"/>
    <cellStyle name="Input 3 3 4 4" xfId="12970"/>
    <cellStyle name="Input 3 3 4 5" xfId="12971"/>
    <cellStyle name="Input 3 3 4 6" xfId="12972"/>
    <cellStyle name="Input 3 3 4 7" xfId="12973"/>
    <cellStyle name="Input 3 3 5" xfId="12974"/>
    <cellStyle name="Input 3 3 5 2" xfId="12975"/>
    <cellStyle name="Input 3 3 5 3" xfId="12976"/>
    <cellStyle name="Input 3 3 5 4" xfId="12977"/>
    <cellStyle name="Input 3 3 5 5" xfId="12978"/>
    <cellStyle name="Input 3 3 5 6" xfId="12979"/>
    <cellStyle name="Input 3 3 5 7" xfId="12980"/>
    <cellStyle name="Input 3 3 6" xfId="12981"/>
    <cellStyle name="Input 3 3 6 2" xfId="12982"/>
    <cellStyle name="Input 3 3 6 3" xfId="12983"/>
    <cellStyle name="Input 3 3 6 4" xfId="12984"/>
    <cellStyle name="Input 3 3 6 5" xfId="12985"/>
    <cellStyle name="Input 3 3 6 6" xfId="12986"/>
    <cellStyle name="Input 3 3 6 7" xfId="12987"/>
    <cellStyle name="Input 3 3 7" xfId="12988"/>
    <cellStyle name="Input 3 3 8" xfId="12989"/>
    <cellStyle name="Input 3 3 9" xfId="12990"/>
    <cellStyle name="Input 3 4" xfId="12991"/>
    <cellStyle name="Input 3 4 10" xfId="12992"/>
    <cellStyle name="Input 3 4 11" xfId="12993"/>
    <cellStyle name="Input 3 4 12" xfId="12994"/>
    <cellStyle name="Input 3 4 2" xfId="12995"/>
    <cellStyle name="Input 3 4 2 2" xfId="12996"/>
    <cellStyle name="Input 3 4 2 3" xfId="12997"/>
    <cellStyle name="Input 3 4 2 4" xfId="12998"/>
    <cellStyle name="Input 3 4 2 5" xfId="12999"/>
    <cellStyle name="Input 3 4 2 6" xfId="13000"/>
    <cellStyle name="Input 3 4 2 7" xfId="13001"/>
    <cellStyle name="Input 3 4 3" xfId="13002"/>
    <cellStyle name="Input 3 4 3 2" xfId="13003"/>
    <cellStyle name="Input 3 4 3 3" xfId="13004"/>
    <cellStyle name="Input 3 4 3 4" xfId="13005"/>
    <cellStyle name="Input 3 4 3 5" xfId="13006"/>
    <cellStyle name="Input 3 4 3 6" xfId="13007"/>
    <cellStyle name="Input 3 4 3 7" xfId="13008"/>
    <cellStyle name="Input 3 4 4" xfId="13009"/>
    <cellStyle name="Input 3 4 4 2" xfId="13010"/>
    <cellStyle name="Input 3 4 4 3" xfId="13011"/>
    <cellStyle name="Input 3 4 4 4" xfId="13012"/>
    <cellStyle name="Input 3 4 4 5" xfId="13013"/>
    <cellStyle name="Input 3 4 4 6" xfId="13014"/>
    <cellStyle name="Input 3 4 4 7" xfId="13015"/>
    <cellStyle name="Input 3 4 5" xfId="13016"/>
    <cellStyle name="Input 3 4 5 2" xfId="13017"/>
    <cellStyle name="Input 3 4 5 3" xfId="13018"/>
    <cellStyle name="Input 3 4 5 4" xfId="13019"/>
    <cellStyle name="Input 3 4 5 5" xfId="13020"/>
    <cellStyle name="Input 3 4 5 6" xfId="13021"/>
    <cellStyle name="Input 3 4 5 7" xfId="13022"/>
    <cellStyle name="Input 3 4 6" xfId="13023"/>
    <cellStyle name="Input 3 4 6 2" xfId="13024"/>
    <cellStyle name="Input 3 4 6 3" xfId="13025"/>
    <cellStyle name="Input 3 4 6 4" xfId="13026"/>
    <cellStyle name="Input 3 4 6 5" xfId="13027"/>
    <cellStyle name="Input 3 4 6 6" xfId="13028"/>
    <cellStyle name="Input 3 4 6 7" xfId="13029"/>
    <cellStyle name="Input 3 4 7" xfId="13030"/>
    <cellStyle name="Input 3 4 8" xfId="13031"/>
    <cellStyle name="Input 3 4 9" xfId="13032"/>
    <cellStyle name="Input 3 5" xfId="13033"/>
    <cellStyle name="Input 3 5 10" xfId="13034"/>
    <cellStyle name="Input 3 5 11" xfId="13035"/>
    <cellStyle name="Input 3 5 12" xfId="13036"/>
    <cellStyle name="Input 3 5 2" xfId="13037"/>
    <cellStyle name="Input 3 5 2 2" xfId="13038"/>
    <cellStyle name="Input 3 5 2 3" xfId="13039"/>
    <cellStyle name="Input 3 5 2 4" xfId="13040"/>
    <cellStyle name="Input 3 5 2 5" xfId="13041"/>
    <cellStyle name="Input 3 5 2 6" xfId="13042"/>
    <cellStyle name="Input 3 5 2 7" xfId="13043"/>
    <cellStyle name="Input 3 5 3" xfId="13044"/>
    <cellStyle name="Input 3 5 3 2" xfId="13045"/>
    <cellStyle name="Input 3 5 3 3" xfId="13046"/>
    <cellStyle name="Input 3 5 3 4" xfId="13047"/>
    <cellStyle name="Input 3 5 3 5" xfId="13048"/>
    <cellStyle name="Input 3 5 3 6" xfId="13049"/>
    <cellStyle name="Input 3 5 3 7" xfId="13050"/>
    <cellStyle name="Input 3 5 4" xfId="13051"/>
    <cellStyle name="Input 3 5 4 2" xfId="13052"/>
    <cellStyle name="Input 3 5 4 3" xfId="13053"/>
    <cellStyle name="Input 3 5 4 4" xfId="13054"/>
    <cellStyle name="Input 3 5 4 5" xfId="13055"/>
    <cellStyle name="Input 3 5 4 6" xfId="13056"/>
    <cellStyle name="Input 3 5 4 7" xfId="13057"/>
    <cellStyle name="Input 3 5 5" xfId="13058"/>
    <cellStyle name="Input 3 5 5 2" xfId="13059"/>
    <cellStyle name="Input 3 5 5 3" xfId="13060"/>
    <cellStyle name="Input 3 5 5 4" xfId="13061"/>
    <cellStyle name="Input 3 5 5 5" xfId="13062"/>
    <cellStyle name="Input 3 5 5 6" xfId="13063"/>
    <cellStyle name="Input 3 5 5 7" xfId="13064"/>
    <cellStyle name="Input 3 5 6" xfId="13065"/>
    <cellStyle name="Input 3 5 6 2" xfId="13066"/>
    <cellStyle name="Input 3 5 6 3" xfId="13067"/>
    <cellStyle name="Input 3 5 6 4" xfId="13068"/>
    <cellStyle name="Input 3 5 6 5" xfId="13069"/>
    <cellStyle name="Input 3 5 6 6" xfId="13070"/>
    <cellStyle name="Input 3 5 6 7" xfId="13071"/>
    <cellStyle name="Input 3 5 7" xfId="13072"/>
    <cellStyle name="Input 3 5 7 2" xfId="13073"/>
    <cellStyle name="Input 3 5 7 3" xfId="13074"/>
    <cellStyle name="Input 3 5 7 4" xfId="13075"/>
    <cellStyle name="Input 3 5 7 5" xfId="13076"/>
    <cellStyle name="Input 3 5 7 6" xfId="13077"/>
    <cellStyle name="Input 3 5 8" xfId="13078"/>
    <cellStyle name="Input 3 5 9" xfId="13079"/>
    <cellStyle name="Input 3 6" xfId="13080"/>
    <cellStyle name="Input 3 6 10" xfId="13081"/>
    <cellStyle name="Input 3 6 11" xfId="13082"/>
    <cellStyle name="Input 3 6 12" xfId="13083"/>
    <cellStyle name="Input 3 6 2" xfId="13084"/>
    <cellStyle name="Input 3 6 2 2" xfId="13085"/>
    <cellStyle name="Input 3 6 2 3" xfId="13086"/>
    <cellStyle name="Input 3 6 2 4" xfId="13087"/>
    <cellStyle name="Input 3 6 2 5" xfId="13088"/>
    <cellStyle name="Input 3 6 2 6" xfId="13089"/>
    <cellStyle name="Input 3 6 2 7" xfId="13090"/>
    <cellStyle name="Input 3 6 3" xfId="13091"/>
    <cellStyle name="Input 3 6 3 2" xfId="13092"/>
    <cellStyle name="Input 3 6 3 3" xfId="13093"/>
    <cellStyle name="Input 3 6 3 4" xfId="13094"/>
    <cellStyle name="Input 3 6 3 5" xfId="13095"/>
    <cellStyle name="Input 3 6 3 6" xfId="13096"/>
    <cellStyle name="Input 3 6 3 7" xfId="13097"/>
    <cellStyle name="Input 3 6 4" xfId="13098"/>
    <cellStyle name="Input 3 6 4 2" xfId="13099"/>
    <cellStyle name="Input 3 6 4 3" xfId="13100"/>
    <cellStyle name="Input 3 6 4 4" xfId="13101"/>
    <cellStyle name="Input 3 6 4 5" xfId="13102"/>
    <cellStyle name="Input 3 6 4 6" xfId="13103"/>
    <cellStyle name="Input 3 6 4 7" xfId="13104"/>
    <cellStyle name="Input 3 6 5" xfId="13105"/>
    <cellStyle name="Input 3 6 5 2" xfId="13106"/>
    <cellStyle name="Input 3 6 5 3" xfId="13107"/>
    <cellStyle name="Input 3 6 5 4" xfId="13108"/>
    <cellStyle name="Input 3 6 5 5" xfId="13109"/>
    <cellStyle name="Input 3 6 5 6" xfId="13110"/>
    <cellStyle name="Input 3 6 5 7" xfId="13111"/>
    <cellStyle name="Input 3 6 6" xfId="13112"/>
    <cellStyle name="Input 3 6 6 2" xfId="13113"/>
    <cellStyle name="Input 3 6 6 3" xfId="13114"/>
    <cellStyle name="Input 3 6 6 4" xfId="13115"/>
    <cellStyle name="Input 3 6 6 5" xfId="13116"/>
    <cellStyle name="Input 3 6 6 6" xfId="13117"/>
    <cellStyle name="Input 3 6 6 7" xfId="13118"/>
    <cellStyle name="Input 3 6 7" xfId="13119"/>
    <cellStyle name="Input 3 6 7 2" xfId="13120"/>
    <cellStyle name="Input 3 6 7 3" xfId="13121"/>
    <cellStyle name="Input 3 6 7 4" xfId="13122"/>
    <cellStyle name="Input 3 6 7 5" xfId="13123"/>
    <cellStyle name="Input 3 6 7 6" xfId="13124"/>
    <cellStyle name="Input 3 6 8" xfId="13125"/>
    <cellStyle name="Input 3 6 9" xfId="13126"/>
    <cellStyle name="Input 3 7" xfId="13127"/>
    <cellStyle name="Input 3 7 10" xfId="13128"/>
    <cellStyle name="Input 3 7 11" xfId="13129"/>
    <cellStyle name="Input 3 7 12" xfId="13130"/>
    <cellStyle name="Input 3 7 2" xfId="13131"/>
    <cellStyle name="Input 3 7 2 2" xfId="13132"/>
    <cellStyle name="Input 3 7 2 3" xfId="13133"/>
    <cellStyle name="Input 3 7 2 4" xfId="13134"/>
    <cellStyle name="Input 3 7 2 5" xfId="13135"/>
    <cellStyle name="Input 3 7 2 6" xfId="13136"/>
    <cellStyle name="Input 3 7 2 7" xfId="13137"/>
    <cellStyle name="Input 3 7 3" xfId="13138"/>
    <cellStyle name="Input 3 7 3 2" xfId="13139"/>
    <cellStyle name="Input 3 7 3 3" xfId="13140"/>
    <cellStyle name="Input 3 7 3 4" xfId="13141"/>
    <cellStyle name="Input 3 7 3 5" xfId="13142"/>
    <cellStyle name="Input 3 7 3 6" xfId="13143"/>
    <cellStyle name="Input 3 7 3 7" xfId="13144"/>
    <cellStyle name="Input 3 7 4" xfId="13145"/>
    <cellStyle name="Input 3 7 4 2" xfId="13146"/>
    <cellStyle name="Input 3 7 4 3" xfId="13147"/>
    <cellStyle name="Input 3 7 4 4" xfId="13148"/>
    <cellStyle name="Input 3 7 4 5" xfId="13149"/>
    <cellStyle name="Input 3 7 4 6" xfId="13150"/>
    <cellStyle name="Input 3 7 4 7" xfId="13151"/>
    <cellStyle name="Input 3 7 5" xfId="13152"/>
    <cellStyle name="Input 3 7 5 2" xfId="13153"/>
    <cellStyle name="Input 3 7 5 3" xfId="13154"/>
    <cellStyle name="Input 3 7 5 4" xfId="13155"/>
    <cellStyle name="Input 3 7 5 5" xfId="13156"/>
    <cellStyle name="Input 3 7 5 6" xfId="13157"/>
    <cellStyle name="Input 3 7 5 7" xfId="13158"/>
    <cellStyle name="Input 3 7 6" xfId="13159"/>
    <cellStyle name="Input 3 7 6 2" xfId="13160"/>
    <cellStyle name="Input 3 7 6 3" xfId="13161"/>
    <cellStyle name="Input 3 7 6 4" xfId="13162"/>
    <cellStyle name="Input 3 7 6 5" xfId="13163"/>
    <cellStyle name="Input 3 7 6 6" xfId="13164"/>
    <cellStyle name="Input 3 7 6 7" xfId="13165"/>
    <cellStyle name="Input 3 7 7" xfId="13166"/>
    <cellStyle name="Input 3 7 7 2" xfId="13167"/>
    <cellStyle name="Input 3 7 7 3" xfId="13168"/>
    <cellStyle name="Input 3 7 7 4" xfId="13169"/>
    <cellStyle name="Input 3 7 7 5" xfId="13170"/>
    <cellStyle name="Input 3 7 7 6" xfId="13171"/>
    <cellStyle name="Input 3 7 8" xfId="13172"/>
    <cellStyle name="Input 3 7 9" xfId="13173"/>
    <cellStyle name="Input 3 8" xfId="13174"/>
    <cellStyle name="Input 3 8 10" xfId="13175"/>
    <cellStyle name="Input 3 8 11" xfId="13176"/>
    <cellStyle name="Input 3 8 12" xfId="13177"/>
    <cellStyle name="Input 3 8 2" xfId="13178"/>
    <cellStyle name="Input 3 8 2 2" xfId="13179"/>
    <cellStyle name="Input 3 8 2 3" xfId="13180"/>
    <cellStyle name="Input 3 8 2 4" xfId="13181"/>
    <cellStyle name="Input 3 8 2 5" xfId="13182"/>
    <cellStyle name="Input 3 8 2 6" xfId="13183"/>
    <cellStyle name="Input 3 8 2 7" xfId="13184"/>
    <cellStyle name="Input 3 8 3" xfId="13185"/>
    <cellStyle name="Input 3 8 3 2" xfId="13186"/>
    <cellStyle name="Input 3 8 3 3" xfId="13187"/>
    <cellStyle name="Input 3 8 3 4" xfId="13188"/>
    <cellStyle name="Input 3 8 3 5" xfId="13189"/>
    <cellStyle name="Input 3 8 3 6" xfId="13190"/>
    <cellStyle name="Input 3 8 3 7" xfId="13191"/>
    <cellStyle name="Input 3 8 4" xfId="13192"/>
    <cellStyle name="Input 3 8 4 2" xfId="13193"/>
    <cellStyle name="Input 3 8 4 3" xfId="13194"/>
    <cellStyle name="Input 3 8 4 4" xfId="13195"/>
    <cellStyle name="Input 3 8 4 5" xfId="13196"/>
    <cellStyle name="Input 3 8 4 6" xfId="13197"/>
    <cellStyle name="Input 3 8 4 7" xfId="13198"/>
    <cellStyle name="Input 3 8 5" xfId="13199"/>
    <cellStyle name="Input 3 8 5 2" xfId="13200"/>
    <cellStyle name="Input 3 8 5 3" xfId="13201"/>
    <cellStyle name="Input 3 8 5 4" xfId="13202"/>
    <cellStyle name="Input 3 8 5 5" xfId="13203"/>
    <cellStyle name="Input 3 8 5 6" xfId="13204"/>
    <cellStyle name="Input 3 8 5 7" xfId="13205"/>
    <cellStyle name="Input 3 8 6" xfId="13206"/>
    <cellStyle name="Input 3 8 6 2" xfId="13207"/>
    <cellStyle name="Input 3 8 6 3" xfId="13208"/>
    <cellStyle name="Input 3 8 6 4" xfId="13209"/>
    <cellStyle name="Input 3 8 6 5" xfId="13210"/>
    <cellStyle name="Input 3 8 6 6" xfId="13211"/>
    <cellStyle name="Input 3 8 6 7" xfId="13212"/>
    <cellStyle name="Input 3 8 7" xfId="13213"/>
    <cellStyle name="Input 3 8 7 2" xfId="13214"/>
    <cellStyle name="Input 3 8 7 3" xfId="13215"/>
    <cellStyle name="Input 3 8 7 4" xfId="13216"/>
    <cellStyle name="Input 3 8 7 5" xfId="13217"/>
    <cellStyle name="Input 3 8 7 6" xfId="13218"/>
    <cellStyle name="Input 3 8 8" xfId="13219"/>
    <cellStyle name="Input 3 8 9" xfId="13220"/>
    <cellStyle name="Input 3 9" xfId="13221"/>
    <cellStyle name="Input 3 9 10" xfId="13222"/>
    <cellStyle name="Input 3 9 11" xfId="13223"/>
    <cellStyle name="Input 3 9 12" xfId="13224"/>
    <cellStyle name="Input 3 9 2" xfId="13225"/>
    <cellStyle name="Input 3 9 2 2" xfId="13226"/>
    <cellStyle name="Input 3 9 2 3" xfId="13227"/>
    <cellStyle name="Input 3 9 2 4" xfId="13228"/>
    <cellStyle name="Input 3 9 2 5" xfId="13229"/>
    <cellStyle name="Input 3 9 2 6" xfId="13230"/>
    <cellStyle name="Input 3 9 2 7" xfId="13231"/>
    <cellStyle name="Input 3 9 3" xfId="13232"/>
    <cellStyle name="Input 3 9 3 2" xfId="13233"/>
    <cellStyle name="Input 3 9 3 3" xfId="13234"/>
    <cellStyle name="Input 3 9 3 4" xfId="13235"/>
    <cellStyle name="Input 3 9 3 5" xfId="13236"/>
    <cellStyle name="Input 3 9 3 6" xfId="13237"/>
    <cellStyle name="Input 3 9 3 7" xfId="13238"/>
    <cellStyle name="Input 3 9 4" xfId="13239"/>
    <cellStyle name="Input 3 9 4 2" xfId="13240"/>
    <cellStyle name="Input 3 9 4 3" xfId="13241"/>
    <cellStyle name="Input 3 9 4 4" xfId="13242"/>
    <cellStyle name="Input 3 9 4 5" xfId="13243"/>
    <cellStyle name="Input 3 9 4 6" xfId="13244"/>
    <cellStyle name="Input 3 9 4 7" xfId="13245"/>
    <cellStyle name="Input 3 9 5" xfId="13246"/>
    <cellStyle name="Input 3 9 5 2" xfId="13247"/>
    <cellStyle name="Input 3 9 5 3" xfId="13248"/>
    <cellStyle name="Input 3 9 5 4" xfId="13249"/>
    <cellStyle name="Input 3 9 5 5" xfId="13250"/>
    <cellStyle name="Input 3 9 5 6" xfId="13251"/>
    <cellStyle name="Input 3 9 5 7" xfId="13252"/>
    <cellStyle name="Input 3 9 6" xfId="13253"/>
    <cellStyle name="Input 3 9 6 2" xfId="13254"/>
    <cellStyle name="Input 3 9 6 3" xfId="13255"/>
    <cellStyle name="Input 3 9 6 4" xfId="13256"/>
    <cellStyle name="Input 3 9 6 5" xfId="13257"/>
    <cellStyle name="Input 3 9 6 6" xfId="13258"/>
    <cellStyle name="Input 3 9 6 7" xfId="13259"/>
    <cellStyle name="Input 3 9 7" xfId="13260"/>
    <cellStyle name="Input 3 9 7 2" xfId="13261"/>
    <cellStyle name="Input 3 9 7 3" xfId="13262"/>
    <cellStyle name="Input 3 9 7 4" xfId="13263"/>
    <cellStyle name="Input 3 9 7 5" xfId="13264"/>
    <cellStyle name="Input 3 9 7 6" xfId="13265"/>
    <cellStyle name="Input 3 9 8" xfId="13266"/>
    <cellStyle name="Input 3 9 9" xfId="13267"/>
    <cellStyle name="Input 4" xfId="13268"/>
    <cellStyle name="Input 4 10" xfId="13269"/>
    <cellStyle name="Input 4 10 10" xfId="13270"/>
    <cellStyle name="Input 4 10 11" xfId="13271"/>
    <cellStyle name="Input 4 10 12" xfId="13272"/>
    <cellStyle name="Input 4 10 2" xfId="13273"/>
    <cellStyle name="Input 4 10 2 2" xfId="13274"/>
    <cellStyle name="Input 4 10 2 3" xfId="13275"/>
    <cellStyle name="Input 4 10 2 4" xfId="13276"/>
    <cellStyle name="Input 4 10 2 5" xfId="13277"/>
    <cellStyle name="Input 4 10 2 6" xfId="13278"/>
    <cellStyle name="Input 4 10 2 7" xfId="13279"/>
    <cellStyle name="Input 4 10 3" xfId="13280"/>
    <cellStyle name="Input 4 10 3 2" xfId="13281"/>
    <cellStyle name="Input 4 10 3 3" xfId="13282"/>
    <cellStyle name="Input 4 10 3 4" xfId="13283"/>
    <cellStyle name="Input 4 10 3 5" xfId="13284"/>
    <cellStyle name="Input 4 10 3 6" xfId="13285"/>
    <cellStyle name="Input 4 10 3 7" xfId="13286"/>
    <cellStyle name="Input 4 10 4" xfId="13287"/>
    <cellStyle name="Input 4 10 4 2" xfId="13288"/>
    <cellStyle name="Input 4 10 4 3" xfId="13289"/>
    <cellStyle name="Input 4 10 4 4" xfId="13290"/>
    <cellStyle name="Input 4 10 4 5" xfId="13291"/>
    <cellStyle name="Input 4 10 4 6" xfId="13292"/>
    <cellStyle name="Input 4 10 4 7" xfId="13293"/>
    <cellStyle name="Input 4 10 5" xfId="13294"/>
    <cellStyle name="Input 4 10 5 2" xfId="13295"/>
    <cellStyle name="Input 4 10 5 3" xfId="13296"/>
    <cellStyle name="Input 4 10 5 4" xfId="13297"/>
    <cellStyle name="Input 4 10 5 5" xfId="13298"/>
    <cellStyle name="Input 4 10 5 6" xfId="13299"/>
    <cellStyle name="Input 4 10 5 7" xfId="13300"/>
    <cellStyle name="Input 4 10 6" xfId="13301"/>
    <cellStyle name="Input 4 10 6 2" xfId="13302"/>
    <cellStyle name="Input 4 10 6 3" xfId="13303"/>
    <cellStyle name="Input 4 10 6 4" xfId="13304"/>
    <cellStyle name="Input 4 10 6 5" xfId="13305"/>
    <cellStyle name="Input 4 10 6 6" xfId="13306"/>
    <cellStyle name="Input 4 10 6 7" xfId="13307"/>
    <cellStyle name="Input 4 10 7" xfId="13308"/>
    <cellStyle name="Input 4 10 7 2" xfId="13309"/>
    <cellStyle name="Input 4 10 7 3" xfId="13310"/>
    <cellStyle name="Input 4 10 7 4" xfId="13311"/>
    <cellStyle name="Input 4 10 7 5" xfId="13312"/>
    <cellStyle name="Input 4 10 7 6" xfId="13313"/>
    <cellStyle name="Input 4 10 8" xfId="13314"/>
    <cellStyle name="Input 4 10 9" xfId="13315"/>
    <cellStyle name="Input 4 11" xfId="13316"/>
    <cellStyle name="Input 4 11 10" xfId="13317"/>
    <cellStyle name="Input 4 11 11" xfId="13318"/>
    <cellStyle name="Input 4 11 12" xfId="13319"/>
    <cellStyle name="Input 4 11 2" xfId="13320"/>
    <cellStyle name="Input 4 11 2 2" xfId="13321"/>
    <cellStyle name="Input 4 11 2 3" xfId="13322"/>
    <cellStyle name="Input 4 11 2 4" xfId="13323"/>
    <cellStyle name="Input 4 11 2 5" xfId="13324"/>
    <cellStyle name="Input 4 11 2 6" xfId="13325"/>
    <cellStyle name="Input 4 11 2 7" xfId="13326"/>
    <cellStyle name="Input 4 11 3" xfId="13327"/>
    <cellStyle name="Input 4 11 3 2" xfId="13328"/>
    <cellStyle name="Input 4 11 3 3" xfId="13329"/>
    <cellStyle name="Input 4 11 3 4" xfId="13330"/>
    <cellStyle name="Input 4 11 3 5" xfId="13331"/>
    <cellStyle name="Input 4 11 3 6" xfId="13332"/>
    <cellStyle name="Input 4 11 3 7" xfId="13333"/>
    <cellStyle name="Input 4 11 4" xfId="13334"/>
    <cellStyle name="Input 4 11 4 2" xfId="13335"/>
    <cellStyle name="Input 4 11 4 3" xfId="13336"/>
    <cellStyle name="Input 4 11 4 4" xfId="13337"/>
    <cellStyle name="Input 4 11 4 5" xfId="13338"/>
    <cellStyle name="Input 4 11 4 6" xfId="13339"/>
    <cellStyle name="Input 4 11 4 7" xfId="13340"/>
    <cellStyle name="Input 4 11 5" xfId="13341"/>
    <cellStyle name="Input 4 11 5 2" xfId="13342"/>
    <cellStyle name="Input 4 11 5 3" xfId="13343"/>
    <cellStyle name="Input 4 11 5 4" xfId="13344"/>
    <cellStyle name="Input 4 11 5 5" xfId="13345"/>
    <cellStyle name="Input 4 11 5 6" xfId="13346"/>
    <cellStyle name="Input 4 11 5 7" xfId="13347"/>
    <cellStyle name="Input 4 11 6" xfId="13348"/>
    <cellStyle name="Input 4 11 6 2" xfId="13349"/>
    <cellStyle name="Input 4 11 6 3" xfId="13350"/>
    <cellStyle name="Input 4 11 6 4" xfId="13351"/>
    <cellStyle name="Input 4 11 6 5" xfId="13352"/>
    <cellStyle name="Input 4 11 6 6" xfId="13353"/>
    <cellStyle name="Input 4 11 6 7" xfId="13354"/>
    <cellStyle name="Input 4 11 7" xfId="13355"/>
    <cellStyle name="Input 4 11 7 2" xfId="13356"/>
    <cellStyle name="Input 4 11 7 3" xfId="13357"/>
    <cellStyle name="Input 4 11 7 4" xfId="13358"/>
    <cellStyle name="Input 4 11 7 5" xfId="13359"/>
    <cellStyle name="Input 4 11 7 6" xfId="13360"/>
    <cellStyle name="Input 4 11 8" xfId="13361"/>
    <cellStyle name="Input 4 11 9" xfId="13362"/>
    <cellStyle name="Input 4 12" xfId="13363"/>
    <cellStyle name="Input 4 12 10" xfId="13364"/>
    <cellStyle name="Input 4 12 11" xfId="13365"/>
    <cellStyle name="Input 4 12 12" xfId="13366"/>
    <cellStyle name="Input 4 12 2" xfId="13367"/>
    <cellStyle name="Input 4 12 2 2" xfId="13368"/>
    <cellStyle name="Input 4 12 2 3" xfId="13369"/>
    <cellStyle name="Input 4 12 2 4" xfId="13370"/>
    <cellStyle name="Input 4 12 2 5" xfId="13371"/>
    <cellStyle name="Input 4 12 2 6" xfId="13372"/>
    <cellStyle name="Input 4 12 2 7" xfId="13373"/>
    <cellStyle name="Input 4 12 3" xfId="13374"/>
    <cellStyle name="Input 4 12 3 2" xfId="13375"/>
    <cellStyle name="Input 4 12 3 3" xfId="13376"/>
    <cellStyle name="Input 4 12 3 4" xfId="13377"/>
    <cellStyle name="Input 4 12 3 5" xfId="13378"/>
    <cellStyle name="Input 4 12 3 6" xfId="13379"/>
    <cellStyle name="Input 4 12 3 7" xfId="13380"/>
    <cellStyle name="Input 4 12 4" xfId="13381"/>
    <cellStyle name="Input 4 12 4 2" xfId="13382"/>
    <cellStyle name="Input 4 12 4 3" xfId="13383"/>
    <cellStyle name="Input 4 12 4 4" xfId="13384"/>
    <cellStyle name="Input 4 12 4 5" xfId="13385"/>
    <cellStyle name="Input 4 12 4 6" xfId="13386"/>
    <cellStyle name="Input 4 12 4 7" xfId="13387"/>
    <cellStyle name="Input 4 12 5" xfId="13388"/>
    <cellStyle name="Input 4 12 5 2" xfId="13389"/>
    <cellStyle name="Input 4 12 5 3" xfId="13390"/>
    <cellStyle name="Input 4 12 5 4" xfId="13391"/>
    <cellStyle name="Input 4 12 5 5" xfId="13392"/>
    <cellStyle name="Input 4 12 5 6" xfId="13393"/>
    <cellStyle name="Input 4 12 5 7" xfId="13394"/>
    <cellStyle name="Input 4 12 6" xfId="13395"/>
    <cellStyle name="Input 4 12 6 2" xfId="13396"/>
    <cellStyle name="Input 4 12 6 3" xfId="13397"/>
    <cellStyle name="Input 4 12 6 4" xfId="13398"/>
    <cellStyle name="Input 4 12 6 5" xfId="13399"/>
    <cellStyle name="Input 4 12 6 6" xfId="13400"/>
    <cellStyle name="Input 4 12 6 7" xfId="13401"/>
    <cellStyle name="Input 4 12 7" xfId="13402"/>
    <cellStyle name="Input 4 12 7 2" xfId="13403"/>
    <cellStyle name="Input 4 12 7 3" xfId="13404"/>
    <cellStyle name="Input 4 12 7 4" xfId="13405"/>
    <cellStyle name="Input 4 12 7 5" xfId="13406"/>
    <cellStyle name="Input 4 12 7 6" xfId="13407"/>
    <cellStyle name="Input 4 12 8" xfId="13408"/>
    <cellStyle name="Input 4 12 9" xfId="13409"/>
    <cellStyle name="Input 4 13" xfId="13410"/>
    <cellStyle name="Input 4 13 2" xfId="13411"/>
    <cellStyle name="Input 4 13 3" xfId="13412"/>
    <cellStyle name="Input 4 13 4" xfId="13413"/>
    <cellStyle name="Input 4 13 5" xfId="13414"/>
    <cellStyle name="Input 4 13 6" xfId="13415"/>
    <cellStyle name="Input 4 13 7" xfId="13416"/>
    <cellStyle name="Input 4 14" xfId="13417"/>
    <cellStyle name="Input 4 14 2" xfId="13418"/>
    <cellStyle name="Input 4 14 3" xfId="13419"/>
    <cellStyle name="Input 4 14 4" xfId="13420"/>
    <cellStyle name="Input 4 14 5" xfId="13421"/>
    <cellStyle name="Input 4 14 6" xfId="13422"/>
    <cellStyle name="Input 4 14 7" xfId="13423"/>
    <cellStyle name="Input 4 15" xfId="13424"/>
    <cellStyle name="Input 4 15 2" xfId="13425"/>
    <cellStyle name="Input 4 15 3" xfId="13426"/>
    <cellStyle name="Input 4 15 4" xfId="13427"/>
    <cellStyle name="Input 4 15 5" xfId="13428"/>
    <cellStyle name="Input 4 15 6" xfId="13429"/>
    <cellStyle name="Input 4 15 7" xfId="13430"/>
    <cellStyle name="Input 4 16" xfId="13431"/>
    <cellStyle name="Input 4 16 2" xfId="13432"/>
    <cellStyle name="Input 4 16 3" xfId="13433"/>
    <cellStyle name="Input 4 16 4" xfId="13434"/>
    <cellStyle name="Input 4 16 5" xfId="13435"/>
    <cellStyle name="Input 4 16 6" xfId="13436"/>
    <cellStyle name="Input 4 16 7" xfId="13437"/>
    <cellStyle name="Input 4 17" xfId="13438"/>
    <cellStyle name="Input 4 17 2" xfId="13439"/>
    <cellStyle name="Input 4 17 3" xfId="13440"/>
    <cellStyle name="Input 4 17 4" xfId="13441"/>
    <cellStyle name="Input 4 17 5" xfId="13442"/>
    <cellStyle name="Input 4 17 6" xfId="13443"/>
    <cellStyle name="Input 4 17 7" xfId="13444"/>
    <cellStyle name="Input 4 18" xfId="13445"/>
    <cellStyle name="Input 4 18 2" xfId="13446"/>
    <cellStyle name="Input 4 18 3" xfId="13447"/>
    <cellStyle name="Input 4 18 4" xfId="13448"/>
    <cellStyle name="Input 4 18 5" xfId="13449"/>
    <cellStyle name="Input 4 18 6" xfId="13450"/>
    <cellStyle name="Input 4 18 7" xfId="13451"/>
    <cellStyle name="Input 4 19" xfId="13452"/>
    <cellStyle name="Input 4 2" xfId="13453"/>
    <cellStyle name="Input 4 2 10" xfId="13454"/>
    <cellStyle name="Input 4 2 10 10" xfId="13455"/>
    <cellStyle name="Input 4 2 10 11" xfId="13456"/>
    <cellStyle name="Input 4 2 10 12" xfId="13457"/>
    <cellStyle name="Input 4 2 10 2" xfId="13458"/>
    <cellStyle name="Input 4 2 10 2 2" xfId="13459"/>
    <cellStyle name="Input 4 2 10 2 3" xfId="13460"/>
    <cellStyle name="Input 4 2 10 2 4" xfId="13461"/>
    <cellStyle name="Input 4 2 10 2 5" xfId="13462"/>
    <cellStyle name="Input 4 2 10 2 6" xfId="13463"/>
    <cellStyle name="Input 4 2 10 2 7" xfId="13464"/>
    <cellStyle name="Input 4 2 10 3" xfId="13465"/>
    <cellStyle name="Input 4 2 10 3 2" xfId="13466"/>
    <cellStyle name="Input 4 2 10 3 3" xfId="13467"/>
    <cellStyle name="Input 4 2 10 3 4" xfId="13468"/>
    <cellStyle name="Input 4 2 10 3 5" xfId="13469"/>
    <cellStyle name="Input 4 2 10 3 6" xfId="13470"/>
    <cellStyle name="Input 4 2 10 3 7" xfId="13471"/>
    <cellStyle name="Input 4 2 10 4" xfId="13472"/>
    <cellStyle name="Input 4 2 10 4 2" xfId="13473"/>
    <cellStyle name="Input 4 2 10 4 3" xfId="13474"/>
    <cellStyle name="Input 4 2 10 4 4" xfId="13475"/>
    <cellStyle name="Input 4 2 10 4 5" xfId="13476"/>
    <cellStyle name="Input 4 2 10 4 6" xfId="13477"/>
    <cellStyle name="Input 4 2 10 4 7" xfId="13478"/>
    <cellStyle name="Input 4 2 10 5" xfId="13479"/>
    <cellStyle name="Input 4 2 10 5 2" xfId="13480"/>
    <cellStyle name="Input 4 2 10 5 3" xfId="13481"/>
    <cellStyle name="Input 4 2 10 5 4" xfId="13482"/>
    <cellStyle name="Input 4 2 10 5 5" xfId="13483"/>
    <cellStyle name="Input 4 2 10 5 6" xfId="13484"/>
    <cellStyle name="Input 4 2 10 5 7" xfId="13485"/>
    <cellStyle name="Input 4 2 10 6" xfId="13486"/>
    <cellStyle name="Input 4 2 10 6 2" xfId="13487"/>
    <cellStyle name="Input 4 2 10 6 3" xfId="13488"/>
    <cellStyle name="Input 4 2 10 6 4" xfId="13489"/>
    <cellStyle name="Input 4 2 10 6 5" xfId="13490"/>
    <cellStyle name="Input 4 2 10 6 6" xfId="13491"/>
    <cellStyle name="Input 4 2 10 6 7" xfId="13492"/>
    <cellStyle name="Input 4 2 10 7" xfId="13493"/>
    <cellStyle name="Input 4 2 10 7 2" xfId="13494"/>
    <cellStyle name="Input 4 2 10 7 3" xfId="13495"/>
    <cellStyle name="Input 4 2 10 7 4" xfId="13496"/>
    <cellStyle name="Input 4 2 10 7 5" xfId="13497"/>
    <cellStyle name="Input 4 2 10 7 6" xfId="13498"/>
    <cellStyle name="Input 4 2 10 8" xfId="13499"/>
    <cellStyle name="Input 4 2 10 9" xfId="13500"/>
    <cellStyle name="Input 4 2 11" xfId="13501"/>
    <cellStyle name="Input 4 2 11 10" xfId="13502"/>
    <cellStyle name="Input 4 2 11 11" xfId="13503"/>
    <cellStyle name="Input 4 2 11 12" xfId="13504"/>
    <cellStyle name="Input 4 2 11 2" xfId="13505"/>
    <cellStyle name="Input 4 2 11 2 2" xfId="13506"/>
    <cellStyle name="Input 4 2 11 2 3" xfId="13507"/>
    <cellStyle name="Input 4 2 11 2 4" xfId="13508"/>
    <cellStyle name="Input 4 2 11 2 5" xfId="13509"/>
    <cellStyle name="Input 4 2 11 2 6" xfId="13510"/>
    <cellStyle name="Input 4 2 11 2 7" xfId="13511"/>
    <cellStyle name="Input 4 2 11 3" xfId="13512"/>
    <cellStyle name="Input 4 2 11 3 2" xfId="13513"/>
    <cellStyle name="Input 4 2 11 3 3" xfId="13514"/>
    <cellStyle name="Input 4 2 11 3 4" xfId="13515"/>
    <cellStyle name="Input 4 2 11 3 5" xfId="13516"/>
    <cellStyle name="Input 4 2 11 3 6" xfId="13517"/>
    <cellStyle name="Input 4 2 11 3 7" xfId="13518"/>
    <cellStyle name="Input 4 2 11 4" xfId="13519"/>
    <cellStyle name="Input 4 2 11 4 2" xfId="13520"/>
    <cellStyle name="Input 4 2 11 4 3" xfId="13521"/>
    <cellStyle name="Input 4 2 11 4 4" xfId="13522"/>
    <cellStyle name="Input 4 2 11 4 5" xfId="13523"/>
    <cellStyle name="Input 4 2 11 4 6" xfId="13524"/>
    <cellStyle name="Input 4 2 11 4 7" xfId="13525"/>
    <cellStyle name="Input 4 2 11 5" xfId="13526"/>
    <cellStyle name="Input 4 2 11 5 2" xfId="13527"/>
    <cellStyle name="Input 4 2 11 5 3" xfId="13528"/>
    <cellStyle name="Input 4 2 11 5 4" xfId="13529"/>
    <cellStyle name="Input 4 2 11 5 5" xfId="13530"/>
    <cellStyle name="Input 4 2 11 5 6" xfId="13531"/>
    <cellStyle name="Input 4 2 11 5 7" xfId="13532"/>
    <cellStyle name="Input 4 2 11 6" xfId="13533"/>
    <cellStyle name="Input 4 2 11 6 2" xfId="13534"/>
    <cellStyle name="Input 4 2 11 6 3" xfId="13535"/>
    <cellStyle name="Input 4 2 11 6 4" xfId="13536"/>
    <cellStyle name="Input 4 2 11 6 5" xfId="13537"/>
    <cellStyle name="Input 4 2 11 6 6" xfId="13538"/>
    <cellStyle name="Input 4 2 11 6 7" xfId="13539"/>
    <cellStyle name="Input 4 2 11 7" xfId="13540"/>
    <cellStyle name="Input 4 2 11 7 2" xfId="13541"/>
    <cellStyle name="Input 4 2 11 7 3" xfId="13542"/>
    <cellStyle name="Input 4 2 11 7 4" xfId="13543"/>
    <cellStyle name="Input 4 2 11 7 5" xfId="13544"/>
    <cellStyle name="Input 4 2 11 7 6" xfId="13545"/>
    <cellStyle name="Input 4 2 11 8" xfId="13546"/>
    <cellStyle name="Input 4 2 11 9" xfId="13547"/>
    <cellStyle name="Input 4 2 12" xfId="13548"/>
    <cellStyle name="Input 4 2 12 2" xfId="13549"/>
    <cellStyle name="Input 4 2 12 3" xfId="13550"/>
    <cellStyle name="Input 4 2 12 4" xfId="13551"/>
    <cellStyle name="Input 4 2 12 5" xfId="13552"/>
    <cellStyle name="Input 4 2 12 6" xfId="13553"/>
    <cellStyle name="Input 4 2 12 7" xfId="13554"/>
    <cellStyle name="Input 4 2 13" xfId="13555"/>
    <cellStyle name="Input 4 2 13 2" xfId="13556"/>
    <cellStyle name="Input 4 2 13 3" xfId="13557"/>
    <cellStyle name="Input 4 2 13 4" xfId="13558"/>
    <cellStyle name="Input 4 2 13 5" xfId="13559"/>
    <cellStyle name="Input 4 2 13 6" xfId="13560"/>
    <cellStyle name="Input 4 2 13 7" xfId="13561"/>
    <cellStyle name="Input 4 2 14" xfId="13562"/>
    <cellStyle name="Input 4 2 14 2" xfId="13563"/>
    <cellStyle name="Input 4 2 14 3" xfId="13564"/>
    <cellStyle name="Input 4 2 14 4" xfId="13565"/>
    <cellStyle name="Input 4 2 14 5" xfId="13566"/>
    <cellStyle name="Input 4 2 14 6" xfId="13567"/>
    <cellStyle name="Input 4 2 14 7" xfId="13568"/>
    <cellStyle name="Input 4 2 15" xfId="13569"/>
    <cellStyle name="Input 4 2 15 2" xfId="13570"/>
    <cellStyle name="Input 4 2 15 3" xfId="13571"/>
    <cellStyle name="Input 4 2 15 4" xfId="13572"/>
    <cellStyle name="Input 4 2 15 5" xfId="13573"/>
    <cellStyle name="Input 4 2 15 6" xfId="13574"/>
    <cellStyle name="Input 4 2 15 7" xfId="13575"/>
    <cellStyle name="Input 4 2 16" xfId="13576"/>
    <cellStyle name="Input 4 2 16 2" xfId="13577"/>
    <cellStyle name="Input 4 2 16 3" xfId="13578"/>
    <cellStyle name="Input 4 2 16 4" xfId="13579"/>
    <cellStyle name="Input 4 2 16 5" xfId="13580"/>
    <cellStyle name="Input 4 2 16 6" xfId="13581"/>
    <cellStyle name="Input 4 2 16 7" xfId="13582"/>
    <cellStyle name="Input 4 2 17" xfId="13583"/>
    <cellStyle name="Input 4 2 18" xfId="13584"/>
    <cellStyle name="Input 4 2 19" xfId="13585"/>
    <cellStyle name="Input 4 2 2" xfId="13586"/>
    <cellStyle name="Input 4 2 2 10" xfId="13587"/>
    <cellStyle name="Input 4 2 2 11" xfId="13588"/>
    <cellStyle name="Input 4 2 2 12" xfId="13589"/>
    <cellStyle name="Input 4 2 2 2" xfId="13590"/>
    <cellStyle name="Input 4 2 2 2 2" xfId="13591"/>
    <cellStyle name="Input 4 2 2 2 3" xfId="13592"/>
    <cellStyle name="Input 4 2 2 2 4" xfId="13593"/>
    <cellStyle name="Input 4 2 2 2 5" xfId="13594"/>
    <cellStyle name="Input 4 2 2 2 6" xfId="13595"/>
    <cellStyle name="Input 4 2 2 2 7" xfId="13596"/>
    <cellStyle name="Input 4 2 2 3" xfId="13597"/>
    <cellStyle name="Input 4 2 2 3 2" xfId="13598"/>
    <cellStyle name="Input 4 2 2 3 3" xfId="13599"/>
    <cellStyle name="Input 4 2 2 3 4" xfId="13600"/>
    <cellStyle name="Input 4 2 2 3 5" xfId="13601"/>
    <cellStyle name="Input 4 2 2 3 6" xfId="13602"/>
    <cellStyle name="Input 4 2 2 3 7" xfId="13603"/>
    <cellStyle name="Input 4 2 2 4" xfId="13604"/>
    <cellStyle name="Input 4 2 2 4 2" xfId="13605"/>
    <cellStyle name="Input 4 2 2 4 3" xfId="13606"/>
    <cellStyle name="Input 4 2 2 4 4" xfId="13607"/>
    <cellStyle name="Input 4 2 2 4 5" xfId="13608"/>
    <cellStyle name="Input 4 2 2 4 6" xfId="13609"/>
    <cellStyle name="Input 4 2 2 4 7" xfId="13610"/>
    <cellStyle name="Input 4 2 2 5" xfId="13611"/>
    <cellStyle name="Input 4 2 2 5 2" xfId="13612"/>
    <cellStyle name="Input 4 2 2 5 3" xfId="13613"/>
    <cellStyle name="Input 4 2 2 5 4" xfId="13614"/>
    <cellStyle name="Input 4 2 2 5 5" xfId="13615"/>
    <cellStyle name="Input 4 2 2 5 6" xfId="13616"/>
    <cellStyle name="Input 4 2 2 5 7" xfId="13617"/>
    <cellStyle name="Input 4 2 2 6" xfId="13618"/>
    <cellStyle name="Input 4 2 2 6 2" xfId="13619"/>
    <cellStyle name="Input 4 2 2 6 3" xfId="13620"/>
    <cellStyle name="Input 4 2 2 6 4" xfId="13621"/>
    <cellStyle name="Input 4 2 2 6 5" xfId="13622"/>
    <cellStyle name="Input 4 2 2 6 6" xfId="13623"/>
    <cellStyle name="Input 4 2 2 6 7" xfId="13624"/>
    <cellStyle name="Input 4 2 2 7" xfId="13625"/>
    <cellStyle name="Input 4 2 2 8" xfId="13626"/>
    <cellStyle name="Input 4 2 2 9" xfId="13627"/>
    <cellStyle name="Input 4 2 20" xfId="13628"/>
    <cellStyle name="Input 4 2 21" xfId="13629"/>
    <cellStyle name="Input 4 2 3" xfId="13630"/>
    <cellStyle name="Input 4 2 3 10" xfId="13631"/>
    <cellStyle name="Input 4 2 3 11" xfId="13632"/>
    <cellStyle name="Input 4 2 3 12" xfId="13633"/>
    <cellStyle name="Input 4 2 3 2" xfId="13634"/>
    <cellStyle name="Input 4 2 3 2 2" xfId="13635"/>
    <cellStyle name="Input 4 2 3 2 3" xfId="13636"/>
    <cellStyle name="Input 4 2 3 2 4" xfId="13637"/>
    <cellStyle name="Input 4 2 3 2 5" xfId="13638"/>
    <cellStyle name="Input 4 2 3 2 6" xfId="13639"/>
    <cellStyle name="Input 4 2 3 2 7" xfId="13640"/>
    <cellStyle name="Input 4 2 3 3" xfId="13641"/>
    <cellStyle name="Input 4 2 3 3 2" xfId="13642"/>
    <cellStyle name="Input 4 2 3 3 3" xfId="13643"/>
    <cellStyle name="Input 4 2 3 3 4" xfId="13644"/>
    <cellStyle name="Input 4 2 3 3 5" xfId="13645"/>
    <cellStyle name="Input 4 2 3 3 6" xfId="13646"/>
    <cellStyle name="Input 4 2 3 3 7" xfId="13647"/>
    <cellStyle name="Input 4 2 3 4" xfId="13648"/>
    <cellStyle name="Input 4 2 3 4 2" xfId="13649"/>
    <cellStyle name="Input 4 2 3 4 3" xfId="13650"/>
    <cellStyle name="Input 4 2 3 4 4" xfId="13651"/>
    <cellStyle name="Input 4 2 3 4 5" xfId="13652"/>
    <cellStyle name="Input 4 2 3 4 6" xfId="13653"/>
    <cellStyle name="Input 4 2 3 4 7" xfId="13654"/>
    <cellStyle name="Input 4 2 3 5" xfId="13655"/>
    <cellStyle name="Input 4 2 3 5 2" xfId="13656"/>
    <cellStyle name="Input 4 2 3 5 3" xfId="13657"/>
    <cellStyle name="Input 4 2 3 5 4" xfId="13658"/>
    <cellStyle name="Input 4 2 3 5 5" xfId="13659"/>
    <cellStyle name="Input 4 2 3 5 6" xfId="13660"/>
    <cellStyle name="Input 4 2 3 5 7" xfId="13661"/>
    <cellStyle name="Input 4 2 3 6" xfId="13662"/>
    <cellStyle name="Input 4 2 3 6 2" xfId="13663"/>
    <cellStyle name="Input 4 2 3 6 3" xfId="13664"/>
    <cellStyle name="Input 4 2 3 6 4" xfId="13665"/>
    <cellStyle name="Input 4 2 3 6 5" xfId="13666"/>
    <cellStyle name="Input 4 2 3 6 6" xfId="13667"/>
    <cellStyle name="Input 4 2 3 6 7" xfId="13668"/>
    <cellStyle name="Input 4 2 3 7" xfId="13669"/>
    <cellStyle name="Input 4 2 3 8" xfId="13670"/>
    <cellStyle name="Input 4 2 3 9" xfId="13671"/>
    <cellStyle name="Input 4 2 4" xfId="13672"/>
    <cellStyle name="Input 4 2 4 10" xfId="13673"/>
    <cellStyle name="Input 4 2 4 11" xfId="13674"/>
    <cellStyle name="Input 4 2 4 12" xfId="13675"/>
    <cellStyle name="Input 4 2 4 2" xfId="13676"/>
    <cellStyle name="Input 4 2 4 2 2" xfId="13677"/>
    <cellStyle name="Input 4 2 4 2 3" xfId="13678"/>
    <cellStyle name="Input 4 2 4 2 4" xfId="13679"/>
    <cellStyle name="Input 4 2 4 2 5" xfId="13680"/>
    <cellStyle name="Input 4 2 4 2 6" xfId="13681"/>
    <cellStyle name="Input 4 2 4 2 7" xfId="13682"/>
    <cellStyle name="Input 4 2 4 3" xfId="13683"/>
    <cellStyle name="Input 4 2 4 3 2" xfId="13684"/>
    <cellStyle name="Input 4 2 4 3 3" xfId="13685"/>
    <cellStyle name="Input 4 2 4 3 4" xfId="13686"/>
    <cellStyle name="Input 4 2 4 3 5" xfId="13687"/>
    <cellStyle name="Input 4 2 4 3 6" xfId="13688"/>
    <cellStyle name="Input 4 2 4 3 7" xfId="13689"/>
    <cellStyle name="Input 4 2 4 4" xfId="13690"/>
    <cellStyle name="Input 4 2 4 4 2" xfId="13691"/>
    <cellStyle name="Input 4 2 4 4 3" xfId="13692"/>
    <cellStyle name="Input 4 2 4 4 4" xfId="13693"/>
    <cellStyle name="Input 4 2 4 4 5" xfId="13694"/>
    <cellStyle name="Input 4 2 4 4 6" xfId="13695"/>
    <cellStyle name="Input 4 2 4 4 7" xfId="13696"/>
    <cellStyle name="Input 4 2 4 5" xfId="13697"/>
    <cellStyle name="Input 4 2 4 5 2" xfId="13698"/>
    <cellStyle name="Input 4 2 4 5 3" xfId="13699"/>
    <cellStyle name="Input 4 2 4 5 4" xfId="13700"/>
    <cellStyle name="Input 4 2 4 5 5" xfId="13701"/>
    <cellStyle name="Input 4 2 4 5 6" xfId="13702"/>
    <cellStyle name="Input 4 2 4 5 7" xfId="13703"/>
    <cellStyle name="Input 4 2 4 6" xfId="13704"/>
    <cellStyle name="Input 4 2 4 6 2" xfId="13705"/>
    <cellStyle name="Input 4 2 4 6 3" xfId="13706"/>
    <cellStyle name="Input 4 2 4 6 4" xfId="13707"/>
    <cellStyle name="Input 4 2 4 6 5" xfId="13708"/>
    <cellStyle name="Input 4 2 4 6 6" xfId="13709"/>
    <cellStyle name="Input 4 2 4 6 7" xfId="13710"/>
    <cellStyle name="Input 4 2 4 7" xfId="13711"/>
    <cellStyle name="Input 4 2 4 7 2" xfId="13712"/>
    <cellStyle name="Input 4 2 4 7 3" xfId="13713"/>
    <cellStyle name="Input 4 2 4 7 4" xfId="13714"/>
    <cellStyle name="Input 4 2 4 7 5" xfId="13715"/>
    <cellStyle name="Input 4 2 4 7 6" xfId="13716"/>
    <cellStyle name="Input 4 2 4 8" xfId="13717"/>
    <cellStyle name="Input 4 2 4 9" xfId="13718"/>
    <cellStyle name="Input 4 2 5" xfId="13719"/>
    <cellStyle name="Input 4 2 5 10" xfId="13720"/>
    <cellStyle name="Input 4 2 5 11" xfId="13721"/>
    <cellStyle name="Input 4 2 5 12" xfId="13722"/>
    <cellStyle name="Input 4 2 5 2" xfId="13723"/>
    <cellStyle name="Input 4 2 5 2 2" xfId="13724"/>
    <cellStyle name="Input 4 2 5 2 3" xfId="13725"/>
    <cellStyle name="Input 4 2 5 2 4" xfId="13726"/>
    <cellStyle name="Input 4 2 5 2 5" xfId="13727"/>
    <cellStyle name="Input 4 2 5 2 6" xfId="13728"/>
    <cellStyle name="Input 4 2 5 2 7" xfId="13729"/>
    <cellStyle name="Input 4 2 5 3" xfId="13730"/>
    <cellStyle name="Input 4 2 5 3 2" xfId="13731"/>
    <cellStyle name="Input 4 2 5 3 3" xfId="13732"/>
    <cellStyle name="Input 4 2 5 3 4" xfId="13733"/>
    <cellStyle name="Input 4 2 5 3 5" xfId="13734"/>
    <cellStyle name="Input 4 2 5 3 6" xfId="13735"/>
    <cellStyle name="Input 4 2 5 3 7" xfId="13736"/>
    <cellStyle name="Input 4 2 5 4" xfId="13737"/>
    <cellStyle name="Input 4 2 5 4 2" xfId="13738"/>
    <cellStyle name="Input 4 2 5 4 3" xfId="13739"/>
    <cellStyle name="Input 4 2 5 4 4" xfId="13740"/>
    <cellStyle name="Input 4 2 5 4 5" xfId="13741"/>
    <cellStyle name="Input 4 2 5 4 6" xfId="13742"/>
    <cellStyle name="Input 4 2 5 4 7" xfId="13743"/>
    <cellStyle name="Input 4 2 5 5" xfId="13744"/>
    <cellStyle name="Input 4 2 5 5 2" xfId="13745"/>
    <cellStyle name="Input 4 2 5 5 3" xfId="13746"/>
    <cellStyle name="Input 4 2 5 5 4" xfId="13747"/>
    <cellStyle name="Input 4 2 5 5 5" xfId="13748"/>
    <cellStyle name="Input 4 2 5 5 6" xfId="13749"/>
    <cellStyle name="Input 4 2 5 5 7" xfId="13750"/>
    <cellStyle name="Input 4 2 5 6" xfId="13751"/>
    <cellStyle name="Input 4 2 5 6 2" xfId="13752"/>
    <cellStyle name="Input 4 2 5 6 3" xfId="13753"/>
    <cellStyle name="Input 4 2 5 6 4" xfId="13754"/>
    <cellStyle name="Input 4 2 5 6 5" xfId="13755"/>
    <cellStyle name="Input 4 2 5 6 6" xfId="13756"/>
    <cellStyle name="Input 4 2 5 6 7" xfId="13757"/>
    <cellStyle name="Input 4 2 5 7" xfId="13758"/>
    <cellStyle name="Input 4 2 5 7 2" xfId="13759"/>
    <cellStyle name="Input 4 2 5 7 3" xfId="13760"/>
    <cellStyle name="Input 4 2 5 7 4" xfId="13761"/>
    <cellStyle name="Input 4 2 5 7 5" xfId="13762"/>
    <cellStyle name="Input 4 2 5 7 6" xfId="13763"/>
    <cellStyle name="Input 4 2 5 8" xfId="13764"/>
    <cellStyle name="Input 4 2 5 9" xfId="13765"/>
    <cellStyle name="Input 4 2 6" xfId="13766"/>
    <cellStyle name="Input 4 2 6 10" xfId="13767"/>
    <cellStyle name="Input 4 2 6 11" xfId="13768"/>
    <cellStyle name="Input 4 2 6 12" xfId="13769"/>
    <cellStyle name="Input 4 2 6 2" xfId="13770"/>
    <cellStyle name="Input 4 2 6 2 2" xfId="13771"/>
    <cellStyle name="Input 4 2 6 2 3" xfId="13772"/>
    <cellStyle name="Input 4 2 6 2 4" xfId="13773"/>
    <cellStyle name="Input 4 2 6 2 5" xfId="13774"/>
    <cellStyle name="Input 4 2 6 2 6" xfId="13775"/>
    <cellStyle name="Input 4 2 6 2 7" xfId="13776"/>
    <cellStyle name="Input 4 2 6 3" xfId="13777"/>
    <cellStyle name="Input 4 2 6 3 2" xfId="13778"/>
    <cellStyle name="Input 4 2 6 3 3" xfId="13779"/>
    <cellStyle name="Input 4 2 6 3 4" xfId="13780"/>
    <cellStyle name="Input 4 2 6 3 5" xfId="13781"/>
    <cellStyle name="Input 4 2 6 3 6" xfId="13782"/>
    <cellStyle name="Input 4 2 6 3 7" xfId="13783"/>
    <cellStyle name="Input 4 2 6 4" xfId="13784"/>
    <cellStyle name="Input 4 2 6 4 2" xfId="13785"/>
    <cellStyle name="Input 4 2 6 4 3" xfId="13786"/>
    <cellStyle name="Input 4 2 6 4 4" xfId="13787"/>
    <cellStyle name="Input 4 2 6 4 5" xfId="13788"/>
    <cellStyle name="Input 4 2 6 4 6" xfId="13789"/>
    <cellStyle name="Input 4 2 6 4 7" xfId="13790"/>
    <cellStyle name="Input 4 2 6 5" xfId="13791"/>
    <cellStyle name="Input 4 2 6 5 2" xfId="13792"/>
    <cellStyle name="Input 4 2 6 5 3" xfId="13793"/>
    <cellStyle name="Input 4 2 6 5 4" xfId="13794"/>
    <cellStyle name="Input 4 2 6 5 5" xfId="13795"/>
    <cellStyle name="Input 4 2 6 5 6" xfId="13796"/>
    <cellStyle name="Input 4 2 6 5 7" xfId="13797"/>
    <cellStyle name="Input 4 2 6 6" xfId="13798"/>
    <cellStyle name="Input 4 2 6 6 2" xfId="13799"/>
    <cellStyle name="Input 4 2 6 6 3" xfId="13800"/>
    <cellStyle name="Input 4 2 6 6 4" xfId="13801"/>
    <cellStyle name="Input 4 2 6 6 5" xfId="13802"/>
    <cellStyle name="Input 4 2 6 6 6" xfId="13803"/>
    <cellStyle name="Input 4 2 6 6 7" xfId="13804"/>
    <cellStyle name="Input 4 2 6 7" xfId="13805"/>
    <cellStyle name="Input 4 2 6 7 2" xfId="13806"/>
    <cellStyle name="Input 4 2 6 7 3" xfId="13807"/>
    <cellStyle name="Input 4 2 6 7 4" xfId="13808"/>
    <cellStyle name="Input 4 2 6 7 5" xfId="13809"/>
    <cellStyle name="Input 4 2 6 7 6" xfId="13810"/>
    <cellStyle name="Input 4 2 6 8" xfId="13811"/>
    <cellStyle name="Input 4 2 6 9" xfId="13812"/>
    <cellStyle name="Input 4 2 7" xfId="13813"/>
    <cellStyle name="Input 4 2 7 10" xfId="13814"/>
    <cellStyle name="Input 4 2 7 11" xfId="13815"/>
    <cellStyle name="Input 4 2 7 12" xfId="13816"/>
    <cellStyle name="Input 4 2 7 2" xfId="13817"/>
    <cellStyle name="Input 4 2 7 2 2" xfId="13818"/>
    <cellStyle name="Input 4 2 7 2 3" xfId="13819"/>
    <cellStyle name="Input 4 2 7 2 4" xfId="13820"/>
    <cellStyle name="Input 4 2 7 2 5" xfId="13821"/>
    <cellStyle name="Input 4 2 7 2 6" xfId="13822"/>
    <cellStyle name="Input 4 2 7 2 7" xfId="13823"/>
    <cellStyle name="Input 4 2 7 3" xfId="13824"/>
    <cellStyle name="Input 4 2 7 3 2" xfId="13825"/>
    <cellStyle name="Input 4 2 7 3 3" xfId="13826"/>
    <cellStyle name="Input 4 2 7 3 4" xfId="13827"/>
    <cellStyle name="Input 4 2 7 3 5" xfId="13828"/>
    <cellStyle name="Input 4 2 7 3 6" xfId="13829"/>
    <cellStyle name="Input 4 2 7 3 7" xfId="13830"/>
    <cellStyle name="Input 4 2 7 4" xfId="13831"/>
    <cellStyle name="Input 4 2 7 4 2" xfId="13832"/>
    <cellStyle name="Input 4 2 7 4 3" xfId="13833"/>
    <cellStyle name="Input 4 2 7 4 4" xfId="13834"/>
    <cellStyle name="Input 4 2 7 4 5" xfId="13835"/>
    <cellStyle name="Input 4 2 7 4 6" xfId="13836"/>
    <cellStyle name="Input 4 2 7 4 7" xfId="13837"/>
    <cellStyle name="Input 4 2 7 5" xfId="13838"/>
    <cellStyle name="Input 4 2 7 5 2" xfId="13839"/>
    <cellStyle name="Input 4 2 7 5 3" xfId="13840"/>
    <cellStyle name="Input 4 2 7 5 4" xfId="13841"/>
    <cellStyle name="Input 4 2 7 5 5" xfId="13842"/>
    <cellStyle name="Input 4 2 7 5 6" xfId="13843"/>
    <cellStyle name="Input 4 2 7 5 7" xfId="13844"/>
    <cellStyle name="Input 4 2 7 6" xfId="13845"/>
    <cellStyle name="Input 4 2 7 6 2" xfId="13846"/>
    <cellStyle name="Input 4 2 7 6 3" xfId="13847"/>
    <cellStyle name="Input 4 2 7 6 4" xfId="13848"/>
    <cellStyle name="Input 4 2 7 6 5" xfId="13849"/>
    <cellStyle name="Input 4 2 7 6 6" xfId="13850"/>
    <cellStyle name="Input 4 2 7 6 7" xfId="13851"/>
    <cellStyle name="Input 4 2 7 7" xfId="13852"/>
    <cellStyle name="Input 4 2 7 7 2" xfId="13853"/>
    <cellStyle name="Input 4 2 7 7 3" xfId="13854"/>
    <cellStyle name="Input 4 2 7 7 4" xfId="13855"/>
    <cellStyle name="Input 4 2 7 7 5" xfId="13856"/>
    <cellStyle name="Input 4 2 7 7 6" xfId="13857"/>
    <cellStyle name="Input 4 2 7 8" xfId="13858"/>
    <cellStyle name="Input 4 2 7 9" xfId="13859"/>
    <cellStyle name="Input 4 2 8" xfId="13860"/>
    <cellStyle name="Input 4 2 8 10" xfId="13861"/>
    <cellStyle name="Input 4 2 8 11" xfId="13862"/>
    <cellStyle name="Input 4 2 8 12" xfId="13863"/>
    <cellStyle name="Input 4 2 8 2" xfId="13864"/>
    <cellStyle name="Input 4 2 8 2 2" xfId="13865"/>
    <cellStyle name="Input 4 2 8 2 3" xfId="13866"/>
    <cellStyle name="Input 4 2 8 2 4" xfId="13867"/>
    <cellStyle name="Input 4 2 8 2 5" xfId="13868"/>
    <cellStyle name="Input 4 2 8 2 6" xfId="13869"/>
    <cellStyle name="Input 4 2 8 2 7" xfId="13870"/>
    <cellStyle name="Input 4 2 8 3" xfId="13871"/>
    <cellStyle name="Input 4 2 8 3 2" xfId="13872"/>
    <cellStyle name="Input 4 2 8 3 3" xfId="13873"/>
    <cellStyle name="Input 4 2 8 3 4" xfId="13874"/>
    <cellStyle name="Input 4 2 8 3 5" xfId="13875"/>
    <cellStyle name="Input 4 2 8 3 6" xfId="13876"/>
    <cellStyle name="Input 4 2 8 3 7" xfId="13877"/>
    <cellStyle name="Input 4 2 8 4" xfId="13878"/>
    <cellStyle name="Input 4 2 8 4 2" xfId="13879"/>
    <cellStyle name="Input 4 2 8 4 3" xfId="13880"/>
    <cellStyle name="Input 4 2 8 4 4" xfId="13881"/>
    <cellStyle name="Input 4 2 8 4 5" xfId="13882"/>
    <cellStyle name="Input 4 2 8 4 6" xfId="13883"/>
    <cellStyle name="Input 4 2 8 4 7" xfId="13884"/>
    <cellStyle name="Input 4 2 8 5" xfId="13885"/>
    <cellStyle name="Input 4 2 8 5 2" xfId="13886"/>
    <cellStyle name="Input 4 2 8 5 3" xfId="13887"/>
    <cellStyle name="Input 4 2 8 5 4" xfId="13888"/>
    <cellStyle name="Input 4 2 8 5 5" xfId="13889"/>
    <cellStyle name="Input 4 2 8 5 6" xfId="13890"/>
    <cellStyle name="Input 4 2 8 5 7" xfId="13891"/>
    <cellStyle name="Input 4 2 8 6" xfId="13892"/>
    <cellStyle name="Input 4 2 8 6 2" xfId="13893"/>
    <cellStyle name="Input 4 2 8 6 3" xfId="13894"/>
    <cellStyle name="Input 4 2 8 6 4" xfId="13895"/>
    <cellStyle name="Input 4 2 8 6 5" xfId="13896"/>
    <cellStyle name="Input 4 2 8 6 6" xfId="13897"/>
    <cellStyle name="Input 4 2 8 6 7" xfId="13898"/>
    <cellStyle name="Input 4 2 8 7" xfId="13899"/>
    <cellStyle name="Input 4 2 8 7 2" xfId="13900"/>
    <cellStyle name="Input 4 2 8 7 3" xfId="13901"/>
    <cellStyle name="Input 4 2 8 7 4" xfId="13902"/>
    <cellStyle name="Input 4 2 8 7 5" xfId="13903"/>
    <cellStyle name="Input 4 2 8 7 6" xfId="13904"/>
    <cellStyle name="Input 4 2 8 8" xfId="13905"/>
    <cellStyle name="Input 4 2 8 9" xfId="13906"/>
    <cellStyle name="Input 4 2 9" xfId="13907"/>
    <cellStyle name="Input 4 2 9 10" xfId="13908"/>
    <cellStyle name="Input 4 2 9 11" xfId="13909"/>
    <cellStyle name="Input 4 2 9 12" xfId="13910"/>
    <cellStyle name="Input 4 2 9 2" xfId="13911"/>
    <cellStyle name="Input 4 2 9 2 2" xfId="13912"/>
    <cellStyle name="Input 4 2 9 2 3" xfId="13913"/>
    <cellStyle name="Input 4 2 9 2 4" xfId="13914"/>
    <cellStyle name="Input 4 2 9 2 5" xfId="13915"/>
    <cellStyle name="Input 4 2 9 2 6" xfId="13916"/>
    <cellStyle name="Input 4 2 9 2 7" xfId="13917"/>
    <cellStyle name="Input 4 2 9 3" xfId="13918"/>
    <cellStyle name="Input 4 2 9 3 2" xfId="13919"/>
    <cellStyle name="Input 4 2 9 3 3" xfId="13920"/>
    <cellStyle name="Input 4 2 9 3 4" xfId="13921"/>
    <cellStyle name="Input 4 2 9 3 5" xfId="13922"/>
    <cellStyle name="Input 4 2 9 3 6" xfId="13923"/>
    <cellStyle name="Input 4 2 9 3 7" xfId="13924"/>
    <cellStyle name="Input 4 2 9 4" xfId="13925"/>
    <cellStyle name="Input 4 2 9 4 2" xfId="13926"/>
    <cellStyle name="Input 4 2 9 4 3" xfId="13927"/>
    <cellStyle name="Input 4 2 9 4 4" xfId="13928"/>
    <cellStyle name="Input 4 2 9 4 5" xfId="13929"/>
    <cellStyle name="Input 4 2 9 4 6" xfId="13930"/>
    <cellStyle name="Input 4 2 9 4 7" xfId="13931"/>
    <cellStyle name="Input 4 2 9 5" xfId="13932"/>
    <cellStyle name="Input 4 2 9 5 2" xfId="13933"/>
    <cellStyle name="Input 4 2 9 5 3" xfId="13934"/>
    <cellStyle name="Input 4 2 9 5 4" xfId="13935"/>
    <cellStyle name="Input 4 2 9 5 5" xfId="13936"/>
    <cellStyle name="Input 4 2 9 5 6" xfId="13937"/>
    <cellStyle name="Input 4 2 9 5 7" xfId="13938"/>
    <cellStyle name="Input 4 2 9 6" xfId="13939"/>
    <cellStyle name="Input 4 2 9 6 2" xfId="13940"/>
    <cellStyle name="Input 4 2 9 6 3" xfId="13941"/>
    <cellStyle name="Input 4 2 9 6 4" xfId="13942"/>
    <cellStyle name="Input 4 2 9 6 5" xfId="13943"/>
    <cellStyle name="Input 4 2 9 6 6" xfId="13944"/>
    <cellStyle name="Input 4 2 9 6 7" xfId="13945"/>
    <cellStyle name="Input 4 2 9 7" xfId="13946"/>
    <cellStyle name="Input 4 2 9 7 2" xfId="13947"/>
    <cellStyle name="Input 4 2 9 7 3" xfId="13948"/>
    <cellStyle name="Input 4 2 9 7 4" xfId="13949"/>
    <cellStyle name="Input 4 2 9 7 5" xfId="13950"/>
    <cellStyle name="Input 4 2 9 7 6" xfId="13951"/>
    <cellStyle name="Input 4 2 9 8" xfId="13952"/>
    <cellStyle name="Input 4 2 9 9" xfId="13953"/>
    <cellStyle name="Input 4 20" xfId="13954"/>
    <cellStyle name="Input 4 21" xfId="13955"/>
    <cellStyle name="Input 4 22" xfId="13956"/>
    <cellStyle name="Input 4 23" xfId="13957"/>
    <cellStyle name="Input 4 3" xfId="13958"/>
    <cellStyle name="Input 4 3 10" xfId="13959"/>
    <cellStyle name="Input 4 3 11" xfId="13960"/>
    <cellStyle name="Input 4 3 12" xfId="13961"/>
    <cellStyle name="Input 4 3 2" xfId="13962"/>
    <cellStyle name="Input 4 3 2 2" xfId="13963"/>
    <cellStyle name="Input 4 3 2 3" xfId="13964"/>
    <cellStyle name="Input 4 3 2 4" xfId="13965"/>
    <cellStyle name="Input 4 3 2 5" xfId="13966"/>
    <cellStyle name="Input 4 3 2 6" xfId="13967"/>
    <cellStyle name="Input 4 3 2 7" xfId="13968"/>
    <cellStyle name="Input 4 3 3" xfId="13969"/>
    <cellStyle name="Input 4 3 3 2" xfId="13970"/>
    <cellStyle name="Input 4 3 3 3" xfId="13971"/>
    <cellStyle name="Input 4 3 3 4" xfId="13972"/>
    <cellStyle name="Input 4 3 3 5" xfId="13973"/>
    <cellStyle name="Input 4 3 3 6" xfId="13974"/>
    <cellStyle name="Input 4 3 3 7" xfId="13975"/>
    <cellStyle name="Input 4 3 4" xfId="13976"/>
    <cellStyle name="Input 4 3 4 2" xfId="13977"/>
    <cellStyle name="Input 4 3 4 3" xfId="13978"/>
    <cellStyle name="Input 4 3 4 4" xfId="13979"/>
    <cellStyle name="Input 4 3 4 5" xfId="13980"/>
    <cellStyle name="Input 4 3 4 6" xfId="13981"/>
    <cellStyle name="Input 4 3 4 7" xfId="13982"/>
    <cellStyle name="Input 4 3 5" xfId="13983"/>
    <cellStyle name="Input 4 3 5 2" xfId="13984"/>
    <cellStyle name="Input 4 3 5 3" xfId="13985"/>
    <cellStyle name="Input 4 3 5 4" xfId="13986"/>
    <cellStyle name="Input 4 3 5 5" xfId="13987"/>
    <cellStyle name="Input 4 3 5 6" xfId="13988"/>
    <cellStyle name="Input 4 3 5 7" xfId="13989"/>
    <cellStyle name="Input 4 3 6" xfId="13990"/>
    <cellStyle name="Input 4 3 6 2" xfId="13991"/>
    <cellStyle name="Input 4 3 6 3" xfId="13992"/>
    <cellStyle name="Input 4 3 6 4" xfId="13993"/>
    <cellStyle name="Input 4 3 6 5" xfId="13994"/>
    <cellStyle name="Input 4 3 6 6" xfId="13995"/>
    <cellStyle name="Input 4 3 6 7" xfId="13996"/>
    <cellStyle name="Input 4 3 7" xfId="13997"/>
    <cellStyle name="Input 4 3 8" xfId="13998"/>
    <cellStyle name="Input 4 3 9" xfId="13999"/>
    <cellStyle name="Input 4 4" xfId="14000"/>
    <cellStyle name="Input 4 4 10" xfId="14001"/>
    <cellStyle name="Input 4 4 11" xfId="14002"/>
    <cellStyle name="Input 4 4 12" xfId="14003"/>
    <cellStyle name="Input 4 4 2" xfId="14004"/>
    <cellStyle name="Input 4 4 2 2" xfId="14005"/>
    <cellStyle name="Input 4 4 2 3" xfId="14006"/>
    <cellStyle name="Input 4 4 2 4" xfId="14007"/>
    <cellStyle name="Input 4 4 2 5" xfId="14008"/>
    <cellStyle name="Input 4 4 2 6" xfId="14009"/>
    <cellStyle name="Input 4 4 2 7" xfId="14010"/>
    <cellStyle name="Input 4 4 3" xfId="14011"/>
    <cellStyle name="Input 4 4 3 2" xfId="14012"/>
    <cellStyle name="Input 4 4 3 3" xfId="14013"/>
    <cellStyle name="Input 4 4 3 4" xfId="14014"/>
    <cellStyle name="Input 4 4 3 5" xfId="14015"/>
    <cellStyle name="Input 4 4 3 6" xfId="14016"/>
    <cellStyle name="Input 4 4 3 7" xfId="14017"/>
    <cellStyle name="Input 4 4 4" xfId="14018"/>
    <cellStyle name="Input 4 4 4 2" xfId="14019"/>
    <cellStyle name="Input 4 4 4 3" xfId="14020"/>
    <cellStyle name="Input 4 4 4 4" xfId="14021"/>
    <cellStyle name="Input 4 4 4 5" xfId="14022"/>
    <cellStyle name="Input 4 4 4 6" xfId="14023"/>
    <cellStyle name="Input 4 4 4 7" xfId="14024"/>
    <cellStyle name="Input 4 4 5" xfId="14025"/>
    <cellStyle name="Input 4 4 5 2" xfId="14026"/>
    <cellStyle name="Input 4 4 5 3" xfId="14027"/>
    <cellStyle name="Input 4 4 5 4" xfId="14028"/>
    <cellStyle name="Input 4 4 5 5" xfId="14029"/>
    <cellStyle name="Input 4 4 5 6" xfId="14030"/>
    <cellStyle name="Input 4 4 5 7" xfId="14031"/>
    <cellStyle name="Input 4 4 6" xfId="14032"/>
    <cellStyle name="Input 4 4 6 2" xfId="14033"/>
    <cellStyle name="Input 4 4 6 3" xfId="14034"/>
    <cellStyle name="Input 4 4 6 4" xfId="14035"/>
    <cellStyle name="Input 4 4 6 5" xfId="14036"/>
    <cellStyle name="Input 4 4 6 6" xfId="14037"/>
    <cellStyle name="Input 4 4 6 7" xfId="14038"/>
    <cellStyle name="Input 4 4 7" xfId="14039"/>
    <cellStyle name="Input 4 4 8" xfId="14040"/>
    <cellStyle name="Input 4 4 9" xfId="14041"/>
    <cellStyle name="Input 4 5" xfId="14042"/>
    <cellStyle name="Input 4 5 10" xfId="14043"/>
    <cellStyle name="Input 4 5 11" xfId="14044"/>
    <cellStyle name="Input 4 5 12" xfId="14045"/>
    <cellStyle name="Input 4 5 2" xfId="14046"/>
    <cellStyle name="Input 4 5 2 2" xfId="14047"/>
    <cellStyle name="Input 4 5 2 3" xfId="14048"/>
    <cellStyle name="Input 4 5 2 4" xfId="14049"/>
    <cellStyle name="Input 4 5 2 5" xfId="14050"/>
    <cellStyle name="Input 4 5 2 6" xfId="14051"/>
    <cellStyle name="Input 4 5 2 7" xfId="14052"/>
    <cellStyle name="Input 4 5 3" xfId="14053"/>
    <cellStyle name="Input 4 5 3 2" xfId="14054"/>
    <cellStyle name="Input 4 5 3 3" xfId="14055"/>
    <cellStyle name="Input 4 5 3 4" xfId="14056"/>
    <cellStyle name="Input 4 5 3 5" xfId="14057"/>
    <cellStyle name="Input 4 5 3 6" xfId="14058"/>
    <cellStyle name="Input 4 5 3 7" xfId="14059"/>
    <cellStyle name="Input 4 5 4" xfId="14060"/>
    <cellStyle name="Input 4 5 4 2" xfId="14061"/>
    <cellStyle name="Input 4 5 4 3" xfId="14062"/>
    <cellStyle name="Input 4 5 4 4" xfId="14063"/>
    <cellStyle name="Input 4 5 4 5" xfId="14064"/>
    <cellStyle name="Input 4 5 4 6" xfId="14065"/>
    <cellStyle name="Input 4 5 4 7" xfId="14066"/>
    <cellStyle name="Input 4 5 5" xfId="14067"/>
    <cellStyle name="Input 4 5 5 2" xfId="14068"/>
    <cellStyle name="Input 4 5 5 3" xfId="14069"/>
    <cellStyle name="Input 4 5 5 4" xfId="14070"/>
    <cellStyle name="Input 4 5 5 5" xfId="14071"/>
    <cellStyle name="Input 4 5 5 6" xfId="14072"/>
    <cellStyle name="Input 4 5 5 7" xfId="14073"/>
    <cellStyle name="Input 4 5 6" xfId="14074"/>
    <cellStyle name="Input 4 5 6 2" xfId="14075"/>
    <cellStyle name="Input 4 5 6 3" xfId="14076"/>
    <cellStyle name="Input 4 5 6 4" xfId="14077"/>
    <cellStyle name="Input 4 5 6 5" xfId="14078"/>
    <cellStyle name="Input 4 5 6 6" xfId="14079"/>
    <cellStyle name="Input 4 5 6 7" xfId="14080"/>
    <cellStyle name="Input 4 5 7" xfId="14081"/>
    <cellStyle name="Input 4 5 7 2" xfId="14082"/>
    <cellStyle name="Input 4 5 7 3" xfId="14083"/>
    <cellStyle name="Input 4 5 7 4" xfId="14084"/>
    <cellStyle name="Input 4 5 7 5" xfId="14085"/>
    <cellStyle name="Input 4 5 7 6" xfId="14086"/>
    <cellStyle name="Input 4 5 8" xfId="14087"/>
    <cellStyle name="Input 4 5 9" xfId="14088"/>
    <cellStyle name="Input 4 6" xfId="14089"/>
    <cellStyle name="Input 4 6 10" xfId="14090"/>
    <cellStyle name="Input 4 6 11" xfId="14091"/>
    <cellStyle name="Input 4 6 12" xfId="14092"/>
    <cellStyle name="Input 4 6 2" xfId="14093"/>
    <cellStyle name="Input 4 6 2 2" xfId="14094"/>
    <cellStyle name="Input 4 6 2 3" xfId="14095"/>
    <cellStyle name="Input 4 6 2 4" xfId="14096"/>
    <cellStyle name="Input 4 6 2 5" xfId="14097"/>
    <cellStyle name="Input 4 6 2 6" xfId="14098"/>
    <cellStyle name="Input 4 6 2 7" xfId="14099"/>
    <cellStyle name="Input 4 6 3" xfId="14100"/>
    <cellStyle name="Input 4 6 3 2" xfId="14101"/>
    <cellStyle name="Input 4 6 3 3" xfId="14102"/>
    <cellStyle name="Input 4 6 3 4" xfId="14103"/>
    <cellStyle name="Input 4 6 3 5" xfId="14104"/>
    <cellStyle name="Input 4 6 3 6" xfId="14105"/>
    <cellStyle name="Input 4 6 3 7" xfId="14106"/>
    <cellStyle name="Input 4 6 4" xfId="14107"/>
    <cellStyle name="Input 4 6 4 2" xfId="14108"/>
    <cellStyle name="Input 4 6 4 3" xfId="14109"/>
    <cellStyle name="Input 4 6 4 4" xfId="14110"/>
    <cellStyle name="Input 4 6 4 5" xfId="14111"/>
    <cellStyle name="Input 4 6 4 6" xfId="14112"/>
    <cellStyle name="Input 4 6 4 7" xfId="14113"/>
    <cellStyle name="Input 4 6 5" xfId="14114"/>
    <cellStyle name="Input 4 6 5 2" xfId="14115"/>
    <cellStyle name="Input 4 6 5 3" xfId="14116"/>
    <cellStyle name="Input 4 6 5 4" xfId="14117"/>
    <cellStyle name="Input 4 6 5 5" xfId="14118"/>
    <cellStyle name="Input 4 6 5 6" xfId="14119"/>
    <cellStyle name="Input 4 6 5 7" xfId="14120"/>
    <cellStyle name="Input 4 6 6" xfId="14121"/>
    <cellStyle name="Input 4 6 6 2" xfId="14122"/>
    <cellStyle name="Input 4 6 6 3" xfId="14123"/>
    <cellStyle name="Input 4 6 6 4" xfId="14124"/>
    <cellStyle name="Input 4 6 6 5" xfId="14125"/>
    <cellStyle name="Input 4 6 6 6" xfId="14126"/>
    <cellStyle name="Input 4 6 6 7" xfId="14127"/>
    <cellStyle name="Input 4 6 7" xfId="14128"/>
    <cellStyle name="Input 4 6 7 2" xfId="14129"/>
    <cellStyle name="Input 4 6 7 3" xfId="14130"/>
    <cellStyle name="Input 4 6 7 4" xfId="14131"/>
    <cellStyle name="Input 4 6 7 5" xfId="14132"/>
    <cellStyle name="Input 4 6 7 6" xfId="14133"/>
    <cellStyle name="Input 4 6 8" xfId="14134"/>
    <cellStyle name="Input 4 6 9" xfId="14135"/>
    <cellStyle name="Input 4 7" xfId="14136"/>
    <cellStyle name="Input 4 7 10" xfId="14137"/>
    <cellStyle name="Input 4 7 11" xfId="14138"/>
    <cellStyle name="Input 4 7 12" xfId="14139"/>
    <cellStyle name="Input 4 7 2" xfId="14140"/>
    <cellStyle name="Input 4 7 2 2" xfId="14141"/>
    <cellStyle name="Input 4 7 2 3" xfId="14142"/>
    <cellStyle name="Input 4 7 2 4" xfId="14143"/>
    <cellStyle name="Input 4 7 2 5" xfId="14144"/>
    <cellStyle name="Input 4 7 2 6" xfId="14145"/>
    <cellStyle name="Input 4 7 2 7" xfId="14146"/>
    <cellStyle name="Input 4 7 3" xfId="14147"/>
    <cellStyle name="Input 4 7 3 2" xfId="14148"/>
    <cellStyle name="Input 4 7 3 3" xfId="14149"/>
    <cellStyle name="Input 4 7 3 4" xfId="14150"/>
    <cellStyle name="Input 4 7 3 5" xfId="14151"/>
    <cellStyle name="Input 4 7 3 6" xfId="14152"/>
    <cellStyle name="Input 4 7 3 7" xfId="14153"/>
    <cellStyle name="Input 4 7 4" xfId="14154"/>
    <cellStyle name="Input 4 7 4 2" xfId="14155"/>
    <cellStyle name="Input 4 7 4 3" xfId="14156"/>
    <cellStyle name="Input 4 7 4 4" xfId="14157"/>
    <cellStyle name="Input 4 7 4 5" xfId="14158"/>
    <cellStyle name="Input 4 7 4 6" xfId="14159"/>
    <cellStyle name="Input 4 7 4 7" xfId="14160"/>
    <cellStyle name="Input 4 7 5" xfId="14161"/>
    <cellStyle name="Input 4 7 5 2" xfId="14162"/>
    <cellStyle name="Input 4 7 5 3" xfId="14163"/>
    <cellStyle name="Input 4 7 5 4" xfId="14164"/>
    <cellStyle name="Input 4 7 5 5" xfId="14165"/>
    <cellStyle name="Input 4 7 5 6" xfId="14166"/>
    <cellStyle name="Input 4 7 5 7" xfId="14167"/>
    <cellStyle name="Input 4 7 6" xfId="14168"/>
    <cellStyle name="Input 4 7 6 2" xfId="14169"/>
    <cellStyle name="Input 4 7 6 3" xfId="14170"/>
    <cellStyle name="Input 4 7 6 4" xfId="14171"/>
    <cellStyle name="Input 4 7 6 5" xfId="14172"/>
    <cellStyle name="Input 4 7 6 6" xfId="14173"/>
    <cellStyle name="Input 4 7 6 7" xfId="14174"/>
    <cellStyle name="Input 4 7 7" xfId="14175"/>
    <cellStyle name="Input 4 7 7 2" xfId="14176"/>
    <cellStyle name="Input 4 7 7 3" xfId="14177"/>
    <cellStyle name="Input 4 7 7 4" xfId="14178"/>
    <cellStyle name="Input 4 7 7 5" xfId="14179"/>
    <cellStyle name="Input 4 7 7 6" xfId="14180"/>
    <cellStyle name="Input 4 7 8" xfId="14181"/>
    <cellStyle name="Input 4 7 9" xfId="14182"/>
    <cellStyle name="Input 4 8" xfId="14183"/>
    <cellStyle name="Input 4 8 10" xfId="14184"/>
    <cellStyle name="Input 4 8 11" xfId="14185"/>
    <cellStyle name="Input 4 8 12" xfId="14186"/>
    <cellStyle name="Input 4 8 2" xfId="14187"/>
    <cellStyle name="Input 4 8 2 2" xfId="14188"/>
    <cellStyle name="Input 4 8 2 3" xfId="14189"/>
    <cellStyle name="Input 4 8 2 4" xfId="14190"/>
    <cellStyle name="Input 4 8 2 5" xfId="14191"/>
    <cellStyle name="Input 4 8 2 6" xfId="14192"/>
    <cellStyle name="Input 4 8 2 7" xfId="14193"/>
    <cellStyle name="Input 4 8 3" xfId="14194"/>
    <cellStyle name="Input 4 8 3 2" xfId="14195"/>
    <cellStyle name="Input 4 8 3 3" xfId="14196"/>
    <cellStyle name="Input 4 8 3 4" xfId="14197"/>
    <cellStyle name="Input 4 8 3 5" xfId="14198"/>
    <cellStyle name="Input 4 8 3 6" xfId="14199"/>
    <cellStyle name="Input 4 8 3 7" xfId="14200"/>
    <cellStyle name="Input 4 8 4" xfId="14201"/>
    <cellStyle name="Input 4 8 4 2" xfId="14202"/>
    <cellStyle name="Input 4 8 4 3" xfId="14203"/>
    <cellStyle name="Input 4 8 4 4" xfId="14204"/>
    <cellStyle name="Input 4 8 4 5" xfId="14205"/>
    <cellStyle name="Input 4 8 4 6" xfId="14206"/>
    <cellStyle name="Input 4 8 4 7" xfId="14207"/>
    <cellStyle name="Input 4 8 5" xfId="14208"/>
    <cellStyle name="Input 4 8 5 2" xfId="14209"/>
    <cellStyle name="Input 4 8 5 3" xfId="14210"/>
    <cellStyle name="Input 4 8 5 4" xfId="14211"/>
    <cellStyle name="Input 4 8 5 5" xfId="14212"/>
    <cellStyle name="Input 4 8 5 6" xfId="14213"/>
    <cellStyle name="Input 4 8 5 7" xfId="14214"/>
    <cellStyle name="Input 4 8 6" xfId="14215"/>
    <cellStyle name="Input 4 8 6 2" xfId="14216"/>
    <cellStyle name="Input 4 8 6 3" xfId="14217"/>
    <cellStyle name="Input 4 8 6 4" xfId="14218"/>
    <cellStyle name="Input 4 8 6 5" xfId="14219"/>
    <cellStyle name="Input 4 8 6 6" xfId="14220"/>
    <cellStyle name="Input 4 8 6 7" xfId="14221"/>
    <cellStyle name="Input 4 8 7" xfId="14222"/>
    <cellStyle name="Input 4 8 7 2" xfId="14223"/>
    <cellStyle name="Input 4 8 7 3" xfId="14224"/>
    <cellStyle name="Input 4 8 7 4" xfId="14225"/>
    <cellStyle name="Input 4 8 7 5" xfId="14226"/>
    <cellStyle name="Input 4 8 7 6" xfId="14227"/>
    <cellStyle name="Input 4 8 8" xfId="14228"/>
    <cellStyle name="Input 4 8 9" xfId="14229"/>
    <cellStyle name="Input 4 9" xfId="14230"/>
    <cellStyle name="Input 4 9 10" xfId="14231"/>
    <cellStyle name="Input 4 9 11" xfId="14232"/>
    <cellStyle name="Input 4 9 12" xfId="14233"/>
    <cellStyle name="Input 4 9 2" xfId="14234"/>
    <cellStyle name="Input 4 9 2 2" xfId="14235"/>
    <cellStyle name="Input 4 9 2 3" xfId="14236"/>
    <cellStyle name="Input 4 9 2 4" xfId="14237"/>
    <cellStyle name="Input 4 9 2 5" xfId="14238"/>
    <cellStyle name="Input 4 9 2 6" xfId="14239"/>
    <cellStyle name="Input 4 9 2 7" xfId="14240"/>
    <cellStyle name="Input 4 9 3" xfId="14241"/>
    <cellStyle name="Input 4 9 3 2" xfId="14242"/>
    <cellStyle name="Input 4 9 3 3" xfId="14243"/>
    <cellStyle name="Input 4 9 3 4" xfId="14244"/>
    <cellStyle name="Input 4 9 3 5" xfId="14245"/>
    <cellStyle name="Input 4 9 3 6" xfId="14246"/>
    <cellStyle name="Input 4 9 3 7" xfId="14247"/>
    <cellStyle name="Input 4 9 4" xfId="14248"/>
    <cellStyle name="Input 4 9 4 2" xfId="14249"/>
    <cellStyle name="Input 4 9 4 3" xfId="14250"/>
    <cellStyle name="Input 4 9 4 4" xfId="14251"/>
    <cellStyle name="Input 4 9 4 5" xfId="14252"/>
    <cellStyle name="Input 4 9 4 6" xfId="14253"/>
    <cellStyle name="Input 4 9 4 7" xfId="14254"/>
    <cellStyle name="Input 4 9 5" xfId="14255"/>
    <cellStyle name="Input 4 9 5 2" xfId="14256"/>
    <cellStyle name="Input 4 9 5 3" xfId="14257"/>
    <cellStyle name="Input 4 9 5 4" xfId="14258"/>
    <cellStyle name="Input 4 9 5 5" xfId="14259"/>
    <cellStyle name="Input 4 9 5 6" xfId="14260"/>
    <cellStyle name="Input 4 9 5 7" xfId="14261"/>
    <cellStyle name="Input 4 9 6" xfId="14262"/>
    <cellStyle name="Input 4 9 6 2" xfId="14263"/>
    <cellStyle name="Input 4 9 6 3" xfId="14264"/>
    <cellStyle name="Input 4 9 6 4" xfId="14265"/>
    <cellStyle name="Input 4 9 6 5" xfId="14266"/>
    <cellStyle name="Input 4 9 6 6" xfId="14267"/>
    <cellStyle name="Input 4 9 6 7" xfId="14268"/>
    <cellStyle name="Input 4 9 7" xfId="14269"/>
    <cellStyle name="Input 4 9 7 2" xfId="14270"/>
    <cellStyle name="Input 4 9 7 3" xfId="14271"/>
    <cellStyle name="Input 4 9 7 4" xfId="14272"/>
    <cellStyle name="Input 4 9 7 5" xfId="14273"/>
    <cellStyle name="Input 4 9 7 6" xfId="14274"/>
    <cellStyle name="Input 4 9 8" xfId="14275"/>
    <cellStyle name="Input 4 9 9" xfId="14276"/>
    <cellStyle name="Input 5" xfId="14277"/>
    <cellStyle name="Input 5 10" xfId="14278"/>
    <cellStyle name="Input 5 10 10" xfId="14279"/>
    <cellStyle name="Input 5 10 11" xfId="14280"/>
    <cellStyle name="Input 5 10 12" xfId="14281"/>
    <cellStyle name="Input 5 10 2" xfId="14282"/>
    <cellStyle name="Input 5 10 2 2" xfId="14283"/>
    <cellStyle name="Input 5 10 2 3" xfId="14284"/>
    <cellStyle name="Input 5 10 2 4" xfId="14285"/>
    <cellStyle name="Input 5 10 2 5" xfId="14286"/>
    <cellStyle name="Input 5 10 2 6" xfId="14287"/>
    <cellStyle name="Input 5 10 2 7" xfId="14288"/>
    <cellStyle name="Input 5 10 3" xfId="14289"/>
    <cellStyle name="Input 5 10 3 2" xfId="14290"/>
    <cellStyle name="Input 5 10 3 3" xfId="14291"/>
    <cellStyle name="Input 5 10 3 4" xfId="14292"/>
    <cellStyle name="Input 5 10 3 5" xfId="14293"/>
    <cellStyle name="Input 5 10 3 6" xfId="14294"/>
    <cellStyle name="Input 5 10 3 7" xfId="14295"/>
    <cellStyle name="Input 5 10 4" xfId="14296"/>
    <cellStyle name="Input 5 10 4 2" xfId="14297"/>
    <cellStyle name="Input 5 10 4 3" xfId="14298"/>
    <cellStyle name="Input 5 10 4 4" xfId="14299"/>
    <cellStyle name="Input 5 10 4 5" xfId="14300"/>
    <cellStyle name="Input 5 10 4 6" xfId="14301"/>
    <cellStyle name="Input 5 10 4 7" xfId="14302"/>
    <cellStyle name="Input 5 10 5" xfId="14303"/>
    <cellStyle name="Input 5 10 5 2" xfId="14304"/>
    <cellStyle name="Input 5 10 5 3" xfId="14305"/>
    <cellStyle name="Input 5 10 5 4" xfId="14306"/>
    <cellStyle name="Input 5 10 5 5" xfId="14307"/>
    <cellStyle name="Input 5 10 5 6" xfId="14308"/>
    <cellStyle name="Input 5 10 5 7" xfId="14309"/>
    <cellStyle name="Input 5 10 6" xfId="14310"/>
    <cellStyle name="Input 5 10 6 2" xfId="14311"/>
    <cellStyle name="Input 5 10 6 3" xfId="14312"/>
    <cellStyle name="Input 5 10 6 4" xfId="14313"/>
    <cellStyle name="Input 5 10 6 5" xfId="14314"/>
    <cellStyle name="Input 5 10 6 6" xfId="14315"/>
    <cellStyle name="Input 5 10 6 7" xfId="14316"/>
    <cellStyle name="Input 5 10 7" xfId="14317"/>
    <cellStyle name="Input 5 10 7 2" xfId="14318"/>
    <cellStyle name="Input 5 10 7 3" xfId="14319"/>
    <cellStyle name="Input 5 10 7 4" xfId="14320"/>
    <cellStyle name="Input 5 10 7 5" xfId="14321"/>
    <cellStyle name="Input 5 10 7 6" xfId="14322"/>
    <cellStyle name="Input 5 10 8" xfId="14323"/>
    <cellStyle name="Input 5 10 9" xfId="14324"/>
    <cellStyle name="Input 5 11" xfId="14325"/>
    <cellStyle name="Input 5 11 10" xfId="14326"/>
    <cellStyle name="Input 5 11 11" xfId="14327"/>
    <cellStyle name="Input 5 11 12" xfId="14328"/>
    <cellStyle name="Input 5 11 2" xfId="14329"/>
    <cellStyle name="Input 5 11 2 2" xfId="14330"/>
    <cellStyle name="Input 5 11 2 3" xfId="14331"/>
    <cellStyle name="Input 5 11 2 4" xfId="14332"/>
    <cellStyle name="Input 5 11 2 5" xfId="14333"/>
    <cellStyle name="Input 5 11 2 6" xfId="14334"/>
    <cellStyle name="Input 5 11 2 7" xfId="14335"/>
    <cellStyle name="Input 5 11 3" xfId="14336"/>
    <cellStyle name="Input 5 11 3 2" xfId="14337"/>
    <cellStyle name="Input 5 11 3 3" xfId="14338"/>
    <cellStyle name="Input 5 11 3 4" xfId="14339"/>
    <cellStyle name="Input 5 11 3 5" xfId="14340"/>
    <cellStyle name="Input 5 11 3 6" xfId="14341"/>
    <cellStyle name="Input 5 11 3 7" xfId="14342"/>
    <cellStyle name="Input 5 11 4" xfId="14343"/>
    <cellStyle name="Input 5 11 4 2" xfId="14344"/>
    <cellStyle name="Input 5 11 4 3" xfId="14345"/>
    <cellStyle name="Input 5 11 4 4" xfId="14346"/>
    <cellStyle name="Input 5 11 4 5" xfId="14347"/>
    <cellStyle name="Input 5 11 4 6" xfId="14348"/>
    <cellStyle name="Input 5 11 4 7" xfId="14349"/>
    <cellStyle name="Input 5 11 5" xfId="14350"/>
    <cellStyle name="Input 5 11 5 2" xfId="14351"/>
    <cellStyle name="Input 5 11 5 3" xfId="14352"/>
    <cellStyle name="Input 5 11 5 4" xfId="14353"/>
    <cellStyle name="Input 5 11 5 5" xfId="14354"/>
    <cellStyle name="Input 5 11 5 6" xfId="14355"/>
    <cellStyle name="Input 5 11 5 7" xfId="14356"/>
    <cellStyle name="Input 5 11 6" xfId="14357"/>
    <cellStyle name="Input 5 11 6 2" xfId="14358"/>
    <cellStyle name="Input 5 11 6 3" xfId="14359"/>
    <cellStyle name="Input 5 11 6 4" xfId="14360"/>
    <cellStyle name="Input 5 11 6 5" xfId="14361"/>
    <cellStyle name="Input 5 11 6 6" xfId="14362"/>
    <cellStyle name="Input 5 11 6 7" xfId="14363"/>
    <cellStyle name="Input 5 11 7" xfId="14364"/>
    <cellStyle name="Input 5 11 7 2" xfId="14365"/>
    <cellStyle name="Input 5 11 7 3" xfId="14366"/>
    <cellStyle name="Input 5 11 7 4" xfId="14367"/>
    <cellStyle name="Input 5 11 7 5" xfId="14368"/>
    <cellStyle name="Input 5 11 7 6" xfId="14369"/>
    <cellStyle name="Input 5 11 8" xfId="14370"/>
    <cellStyle name="Input 5 11 9" xfId="14371"/>
    <cellStyle name="Input 5 12" xfId="14372"/>
    <cellStyle name="Input 5 12 2" xfId="14373"/>
    <cellStyle name="Input 5 12 3" xfId="14374"/>
    <cellStyle name="Input 5 12 4" xfId="14375"/>
    <cellStyle name="Input 5 12 5" xfId="14376"/>
    <cellStyle name="Input 5 12 6" xfId="14377"/>
    <cellStyle name="Input 5 12 7" xfId="14378"/>
    <cellStyle name="Input 5 13" xfId="14379"/>
    <cellStyle name="Input 5 13 2" xfId="14380"/>
    <cellStyle name="Input 5 13 3" xfId="14381"/>
    <cellStyle name="Input 5 13 4" xfId="14382"/>
    <cellStyle name="Input 5 13 5" xfId="14383"/>
    <cellStyle name="Input 5 13 6" xfId="14384"/>
    <cellStyle name="Input 5 13 7" xfId="14385"/>
    <cellStyle name="Input 5 14" xfId="14386"/>
    <cellStyle name="Input 5 14 2" xfId="14387"/>
    <cellStyle name="Input 5 14 3" xfId="14388"/>
    <cellStyle name="Input 5 14 4" xfId="14389"/>
    <cellStyle name="Input 5 14 5" xfId="14390"/>
    <cellStyle name="Input 5 14 6" xfId="14391"/>
    <cellStyle name="Input 5 14 7" xfId="14392"/>
    <cellStyle name="Input 5 15" xfId="14393"/>
    <cellStyle name="Input 5 15 2" xfId="14394"/>
    <cellStyle name="Input 5 15 3" xfId="14395"/>
    <cellStyle name="Input 5 15 4" xfId="14396"/>
    <cellStyle name="Input 5 15 5" xfId="14397"/>
    <cellStyle name="Input 5 15 6" xfId="14398"/>
    <cellStyle name="Input 5 15 7" xfId="14399"/>
    <cellStyle name="Input 5 16" xfId="14400"/>
    <cellStyle name="Input 5 16 2" xfId="14401"/>
    <cellStyle name="Input 5 16 3" xfId="14402"/>
    <cellStyle name="Input 5 16 4" xfId="14403"/>
    <cellStyle name="Input 5 16 5" xfId="14404"/>
    <cellStyle name="Input 5 16 6" xfId="14405"/>
    <cellStyle name="Input 5 16 7" xfId="14406"/>
    <cellStyle name="Input 5 17" xfId="14407"/>
    <cellStyle name="Input 5 18" xfId="14408"/>
    <cellStyle name="Input 5 19" xfId="14409"/>
    <cellStyle name="Input 5 2" xfId="14410"/>
    <cellStyle name="Input 5 2 10" xfId="14411"/>
    <cellStyle name="Input 5 2 11" xfId="14412"/>
    <cellStyle name="Input 5 2 12" xfId="14413"/>
    <cellStyle name="Input 5 2 2" xfId="14414"/>
    <cellStyle name="Input 5 2 2 2" xfId="14415"/>
    <cellStyle name="Input 5 2 2 3" xfId="14416"/>
    <cellStyle name="Input 5 2 2 4" xfId="14417"/>
    <cellStyle name="Input 5 2 2 5" xfId="14418"/>
    <cellStyle name="Input 5 2 2 6" xfId="14419"/>
    <cellStyle name="Input 5 2 2 7" xfId="14420"/>
    <cellStyle name="Input 5 2 3" xfId="14421"/>
    <cellStyle name="Input 5 2 3 2" xfId="14422"/>
    <cellStyle name="Input 5 2 3 3" xfId="14423"/>
    <cellStyle name="Input 5 2 3 4" xfId="14424"/>
    <cellStyle name="Input 5 2 3 5" xfId="14425"/>
    <cellStyle name="Input 5 2 3 6" xfId="14426"/>
    <cellStyle name="Input 5 2 3 7" xfId="14427"/>
    <cellStyle name="Input 5 2 4" xfId="14428"/>
    <cellStyle name="Input 5 2 4 2" xfId="14429"/>
    <cellStyle name="Input 5 2 4 3" xfId="14430"/>
    <cellStyle name="Input 5 2 4 4" xfId="14431"/>
    <cellStyle name="Input 5 2 4 5" xfId="14432"/>
    <cellStyle name="Input 5 2 4 6" xfId="14433"/>
    <cellStyle name="Input 5 2 4 7" xfId="14434"/>
    <cellStyle name="Input 5 2 5" xfId="14435"/>
    <cellStyle name="Input 5 2 5 2" xfId="14436"/>
    <cellStyle name="Input 5 2 5 3" xfId="14437"/>
    <cellStyle name="Input 5 2 5 4" xfId="14438"/>
    <cellStyle name="Input 5 2 5 5" xfId="14439"/>
    <cellStyle name="Input 5 2 5 6" xfId="14440"/>
    <cellStyle name="Input 5 2 5 7" xfId="14441"/>
    <cellStyle name="Input 5 2 6" xfId="14442"/>
    <cellStyle name="Input 5 2 6 2" xfId="14443"/>
    <cellStyle name="Input 5 2 6 3" xfId="14444"/>
    <cellStyle name="Input 5 2 6 4" xfId="14445"/>
    <cellStyle name="Input 5 2 6 5" xfId="14446"/>
    <cellStyle name="Input 5 2 6 6" xfId="14447"/>
    <cellStyle name="Input 5 2 6 7" xfId="14448"/>
    <cellStyle name="Input 5 2 7" xfId="14449"/>
    <cellStyle name="Input 5 2 8" xfId="14450"/>
    <cellStyle name="Input 5 2 9" xfId="14451"/>
    <cellStyle name="Input 5 20" xfId="14452"/>
    <cellStyle name="Input 5 21" xfId="14453"/>
    <cellStyle name="Input 5 3" xfId="14454"/>
    <cellStyle name="Input 5 3 10" xfId="14455"/>
    <cellStyle name="Input 5 3 11" xfId="14456"/>
    <cellStyle name="Input 5 3 12" xfId="14457"/>
    <cellStyle name="Input 5 3 2" xfId="14458"/>
    <cellStyle name="Input 5 3 2 2" xfId="14459"/>
    <cellStyle name="Input 5 3 2 3" xfId="14460"/>
    <cellStyle name="Input 5 3 2 4" xfId="14461"/>
    <cellStyle name="Input 5 3 2 5" xfId="14462"/>
    <cellStyle name="Input 5 3 2 6" xfId="14463"/>
    <cellStyle name="Input 5 3 2 7" xfId="14464"/>
    <cellStyle name="Input 5 3 3" xfId="14465"/>
    <cellStyle name="Input 5 3 3 2" xfId="14466"/>
    <cellStyle name="Input 5 3 3 3" xfId="14467"/>
    <cellStyle name="Input 5 3 3 4" xfId="14468"/>
    <cellStyle name="Input 5 3 3 5" xfId="14469"/>
    <cellStyle name="Input 5 3 3 6" xfId="14470"/>
    <cellStyle name="Input 5 3 3 7" xfId="14471"/>
    <cellStyle name="Input 5 3 4" xfId="14472"/>
    <cellStyle name="Input 5 3 4 2" xfId="14473"/>
    <cellStyle name="Input 5 3 4 3" xfId="14474"/>
    <cellStyle name="Input 5 3 4 4" xfId="14475"/>
    <cellStyle name="Input 5 3 4 5" xfId="14476"/>
    <cellStyle name="Input 5 3 4 6" xfId="14477"/>
    <cellStyle name="Input 5 3 4 7" xfId="14478"/>
    <cellStyle name="Input 5 3 5" xfId="14479"/>
    <cellStyle name="Input 5 3 5 2" xfId="14480"/>
    <cellStyle name="Input 5 3 5 3" xfId="14481"/>
    <cellStyle name="Input 5 3 5 4" xfId="14482"/>
    <cellStyle name="Input 5 3 5 5" xfId="14483"/>
    <cellStyle name="Input 5 3 5 6" xfId="14484"/>
    <cellStyle name="Input 5 3 5 7" xfId="14485"/>
    <cellStyle name="Input 5 3 6" xfId="14486"/>
    <cellStyle name="Input 5 3 6 2" xfId="14487"/>
    <cellStyle name="Input 5 3 6 3" xfId="14488"/>
    <cellStyle name="Input 5 3 6 4" xfId="14489"/>
    <cellStyle name="Input 5 3 6 5" xfId="14490"/>
    <cellStyle name="Input 5 3 6 6" xfId="14491"/>
    <cellStyle name="Input 5 3 6 7" xfId="14492"/>
    <cellStyle name="Input 5 3 7" xfId="14493"/>
    <cellStyle name="Input 5 3 8" xfId="14494"/>
    <cellStyle name="Input 5 3 9" xfId="14495"/>
    <cellStyle name="Input 5 4" xfId="14496"/>
    <cellStyle name="Input 5 4 10" xfId="14497"/>
    <cellStyle name="Input 5 4 11" xfId="14498"/>
    <cellStyle name="Input 5 4 12" xfId="14499"/>
    <cellStyle name="Input 5 4 2" xfId="14500"/>
    <cellStyle name="Input 5 4 2 2" xfId="14501"/>
    <cellStyle name="Input 5 4 2 3" xfId="14502"/>
    <cellStyle name="Input 5 4 2 4" xfId="14503"/>
    <cellStyle name="Input 5 4 2 5" xfId="14504"/>
    <cellStyle name="Input 5 4 2 6" xfId="14505"/>
    <cellStyle name="Input 5 4 2 7" xfId="14506"/>
    <cellStyle name="Input 5 4 3" xfId="14507"/>
    <cellStyle name="Input 5 4 3 2" xfId="14508"/>
    <cellStyle name="Input 5 4 3 3" xfId="14509"/>
    <cellStyle name="Input 5 4 3 4" xfId="14510"/>
    <cellStyle name="Input 5 4 3 5" xfId="14511"/>
    <cellStyle name="Input 5 4 3 6" xfId="14512"/>
    <cellStyle name="Input 5 4 3 7" xfId="14513"/>
    <cellStyle name="Input 5 4 4" xfId="14514"/>
    <cellStyle name="Input 5 4 4 2" xfId="14515"/>
    <cellStyle name="Input 5 4 4 3" xfId="14516"/>
    <cellStyle name="Input 5 4 4 4" xfId="14517"/>
    <cellStyle name="Input 5 4 4 5" xfId="14518"/>
    <cellStyle name="Input 5 4 4 6" xfId="14519"/>
    <cellStyle name="Input 5 4 4 7" xfId="14520"/>
    <cellStyle name="Input 5 4 5" xfId="14521"/>
    <cellStyle name="Input 5 4 5 2" xfId="14522"/>
    <cellStyle name="Input 5 4 5 3" xfId="14523"/>
    <cellStyle name="Input 5 4 5 4" xfId="14524"/>
    <cellStyle name="Input 5 4 5 5" xfId="14525"/>
    <cellStyle name="Input 5 4 5 6" xfId="14526"/>
    <cellStyle name="Input 5 4 5 7" xfId="14527"/>
    <cellStyle name="Input 5 4 6" xfId="14528"/>
    <cellStyle name="Input 5 4 6 2" xfId="14529"/>
    <cellStyle name="Input 5 4 6 3" xfId="14530"/>
    <cellStyle name="Input 5 4 6 4" xfId="14531"/>
    <cellStyle name="Input 5 4 6 5" xfId="14532"/>
    <cellStyle name="Input 5 4 6 6" xfId="14533"/>
    <cellStyle name="Input 5 4 6 7" xfId="14534"/>
    <cellStyle name="Input 5 4 7" xfId="14535"/>
    <cellStyle name="Input 5 4 7 2" xfId="14536"/>
    <cellStyle name="Input 5 4 7 3" xfId="14537"/>
    <cellStyle name="Input 5 4 7 4" xfId="14538"/>
    <cellStyle name="Input 5 4 7 5" xfId="14539"/>
    <cellStyle name="Input 5 4 7 6" xfId="14540"/>
    <cellStyle name="Input 5 4 8" xfId="14541"/>
    <cellStyle name="Input 5 4 9" xfId="14542"/>
    <cellStyle name="Input 5 5" xfId="14543"/>
    <cellStyle name="Input 5 5 10" xfId="14544"/>
    <cellStyle name="Input 5 5 11" xfId="14545"/>
    <cellStyle name="Input 5 5 12" xfId="14546"/>
    <cellStyle name="Input 5 5 2" xfId="14547"/>
    <cellStyle name="Input 5 5 2 2" xfId="14548"/>
    <cellStyle name="Input 5 5 2 3" xfId="14549"/>
    <cellStyle name="Input 5 5 2 4" xfId="14550"/>
    <cellStyle name="Input 5 5 2 5" xfId="14551"/>
    <cellStyle name="Input 5 5 2 6" xfId="14552"/>
    <cellStyle name="Input 5 5 2 7" xfId="14553"/>
    <cellStyle name="Input 5 5 3" xfId="14554"/>
    <cellStyle name="Input 5 5 3 2" xfId="14555"/>
    <cellStyle name="Input 5 5 3 3" xfId="14556"/>
    <cellStyle name="Input 5 5 3 4" xfId="14557"/>
    <cellStyle name="Input 5 5 3 5" xfId="14558"/>
    <cellStyle name="Input 5 5 3 6" xfId="14559"/>
    <cellStyle name="Input 5 5 3 7" xfId="14560"/>
    <cellStyle name="Input 5 5 4" xfId="14561"/>
    <cellStyle name="Input 5 5 4 2" xfId="14562"/>
    <cellStyle name="Input 5 5 4 3" xfId="14563"/>
    <cellStyle name="Input 5 5 4 4" xfId="14564"/>
    <cellStyle name="Input 5 5 4 5" xfId="14565"/>
    <cellStyle name="Input 5 5 4 6" xfId="14566"/>
    <cellStyle name="Input 5 5 4 7" xfId="14567"/>
    <cellStyle name="Input 5 5 5" xfId="14568"/>
    <cellStyle name="Input 5 5 5 2" xfId="14569"/>
    <cellStyle name="Input 5 5 5 3" xfId="14570"/>
    <cellStyle name="Input 5 5 5 4" xfId="14571"/>
    <cellStyle name="Input 5 5 5 5" xfId="14572"/>
    <cellStyle name="Input 5 5 5 6" xfId="14573"/>
    <cellStyle name="Input 5 5 5 7" xfId="14574"/>
    <cellStyle name="Input 5 5 6" xfId="14575"/>
    <cellStyle name="Input 5 5 6 2" xfId="14576"/>
    <cellStyle name="Input 5 5 6 3" xfId="14577"/>
    <cellStyle name="Input 5 5 6 4" xfId="14578"/>
    <cellStyle name="Input 5 5 6 5" xfId="14579"/>
    <cellStyle name="Input 5 5 6 6" xfId="14580"/>
    <cellStyle name="Input 5 5 6 7" xfId="14581"/>
    <cellStyle name="Input 5 5 7" xfId="14582"/>
    <cellStyle name="Input 5 5 7 2" xfId="14583"/>
    <cellStyle name="Input 5 5 7 3" xfId="14584"/>
    <cellStyle name="Input 5 5 7 4" xfId="14585"/>
    <cellStyle name="Input 5 5 7 5" xfId="14586"/>
    <cellStyle name="Input 5 5 7 6" xfId="14587"/>
    <cellStyle name="Input 5 5 8" xfId="14588"/>
    <cellStyle name="Input 5 5 9" xfId="14589"/>
    <cellStyle name="Input 5 6" xfId="14590"/>
    <cellStyle name="Input 5 6 10" xfId="14591"/>
    <cellStyle name="Input 5 6 11" xfId="14592"/>
    <cellStyle name="Input 5 6 12" xfId="14593"/>
    <cellStyle name="Input 5 6 2" xfId="14594"/>
    <cellStyle name="Input 5 6 2 2" xfId="14595"/>
    <cellStyle name="Input 5 6 2 3" xfId="14596"/>
    <cellStyle name="Input 5 6 2 4" xfId="14597"/>
    <cellStyle name="Input 5 6 2 5" xfId="14598"/>
    <cellStyle name="Input 5 6 2 6" xfId="14599"/>
    <cellStyle name="Input 5 6 2 7" xfId="14600"/>
    <cellStyle name="Input 5 6 3" xfId="14601"/>
    <cellStyle name="Input 5 6 3 2" xfId="14602"/>
    <cellStyle name="Input 5 6 3 3" xfId="14603"/>
    <cellStyle name="Input 5 6 3 4" xfId="14604"/>
    <cellStyle name="Input 5 6 3 5" xfId="14605"/>
    <cellStyle name="Input 5 6 3 6" xfId="14606"/>
    <cellStyle name="Input 5 6 3 7" xfId="14607"/>
    <cellStyle name="Input 5 6 4" xfId="14608"/>
    <cellStyle name="Input 5 6 4 2" xfId="14609"/>
    <cellStyle name="Input 5 6 4 3" xfId="14610"/>
    <cellStyle name="Input 5 6 4 4" xfId="14611"/>
    <cellStyle name="Input 5 6 4 5" xfId="14612"/>
    <cellStyle name="Input 5 6 4 6" xfId="14613"/>
    <cellStyle name="Input 5 6 4 7" xfId="14614"/>
    <cellStyle name="Input 5 6 5" xfId="14615"/>
    <cellStyle name="Input 5 6 5 2" xfId="14616"/>
    <cellStyle name="Input 5 6 5 3" xfId="14617"/>
    <cellStyle name="Input 5 6 5 4" xfId="14618"/>
    <cellStyle name="Input 5 6 5 5" xfId="14619"/>
    <cellStyle name="Input 5 6 5 6" xfId="14620"/>
    <cellStyle name="Input 5 6 5 7" xfId="14621"/>
    <cellStyle name="Input 5 6 6" xfId="14622"/>
    <cellStyle name="Input 5 6 6 2" xfId="14623"/>
    <cellStyle name="Input 5 6 6 3" xfId="14624"/>
    <cellStyle name="Input 5 6 6 4" xfId="14625"/>
    <cellStyle name="Input 5 6 6 5" xfId="14626"/>
    <cellStyle name="Input 5 6 6 6" xfId="14627"/>
    <cellStyle name="Input 5 6 6 7" xfId="14628"/>
    <cellStyle name="Input 5 6 7" xfId="14629"/>
    <cellStyle name="Input 5 6 7 2" xfId="14630"/>
    <cellStyle name="Input 5 6 7 3" xfId="14631"/>
    <cellStyle name="Input 5 6 7 4" xfId="14632"/>
    <cellStyle name="Input 5 6 7 5" xfId="14633"/>
    <cellStyle name="Input 5 6 7 6" xfId="14634"/>
    <cellStyle name="Input 5 6 8" xfId="14635"/>
    <cellStyle name="Input 5 6 9" xfId="14636"/>
    <cellStyle name="Input 5 7" xfId="14637"/>
    <cellStyle name="Input 5 7 10" xfId="14638"/>
    <cellStyle name="Input 5 7 11" xfId="14639"/>
    <cellStyle name="Input 5 7 12" xfId="14640"/>
    <cellStyle name="Input 5 7 2" xfId="14641"/>
    <cellStyle name="Input 5 7 2 2" xfId="14642"/>
    <cellStyle name="Input 5 7 2 3" xfId="14643"/>
    <cellStyle name="Input 5 7 2 4" xfId="14644"/>
    <cellStyle name="Input 5 7 2 5" xfId="14645"/>
    <cellStyle name="Input 5 7 2 6" xfId="14646"/>
    <cellStyle name="Input 5 7 2 7" xfId="14647"/>
    <cellStyle name="Input 5 7 3" xfId="14648"/>
    <cellStyle name="Input 5 7 3 2" xfId="14649"/>
    <cellStyle name="Input 5 7 3 3" xfId="14650"/>
    <cellStyle name="Input 5 7 3 4" xfId="14651"/>
    <cellStyle name="Input 5 7 3 5" xfId="14652"/>
    <cellStyle name="Input 5 7 3 6" xfId="14653"/>
    <cellStyle name="Input 5 7 3 7" xfId="14654"/>
    <cellStyle name="Input 5 7 4" xfId="14655"/>
    <cellStyle name="Input 5 7 4 2" xfId="14656"/>
    <cellStyle name="Input 5 7 4 3" xfId="14657"/>
    <cellStyle name="Input 5 7 4 4" xfId="14658"/>
    <cellStyle name="Input 5 7 4 5" xfId="14659"/>
    <cellStyle name="Input 5 7 4 6" xfId="14660"/>
    <cellStyle name="Input 5 7 4 7" xfId="14661"/>
    <cellStyle name="Input 5 7 5" xfId="14662"/>
    <cellStyle name="Input 5 7 5 2" xfId="14663"/>
    <cellStyle name="Input 5 7 5 3" xfId="14664"/>
    <cellStyle name="Input 5 7 5 4" xfId="14665"/>
    <cellStyle name="Input 5 7 5 5" xfId="14666"/>
    <cellStyle name="Input 5 7 5 6" xfId="14667"/>
    <cellStyle name="Input 5 7 5 7" xfId="14668"/>
    <cellStyle name="Input 5 7 6" xfId="14669"/>
    <cellStyle name="Input 5 7 6 2" xfId="14670"/>
    <cellStyle name="Input 5 7 6 3" xfId="14671"/>
    <cellStyle name="Input 5 7 6 4" xfId="14672"/>
    <cellStyle name="Input 5 7 6 5" xfId="14673"/>
    <cellStyle name="Input 5 7 6 6" xfId="14674"/>
    <cellStyle name="Input 5 7 6 7" xfId="14675"/>
    <cellStyle name="Input 5 7 7" xfId="14676"/>
    <cellStyle name="Input 5 7 7 2" xfId="14677"/>
    <cellStyle name="Input 5 7 7 3" xfId="14678"/>
    <cellStyle name="Input 5 7 7 4" xfId="14679"/>
    <cellStyle name="Input 5 7 7 5" xfId="14680"/>
    <cellStyle name="Input 5 7 7 6" xfId="14681"/>
    <cellStyle name="Input 5 7 8" xfId="14682"/>
    <cellStyle name="Input 5 7 9" xfId="14683"/>
    <cellStyle name="Input 5 8" xfId="14684"/>
    <cellStyle name="Input 5 8 10" xfId="14685"/>
    <cellStyle name="Input 5 8 11" xfId="14686"/>
    <cellStyle name="Input 5 8 12" xfId="14687"/>
    <cellStyle name="Input 5 8 2" xfId="14688"/>
    <cellStyle name="Input 5 8 2 2" xfId="14689"/>
    <cellStyle name="Input 5 8 2 3" xfId="14690"/>
    <cellStyle name="Input 5 8 2 4" xfId="14691"/>
    <cellStyle name="Input 5 8 2 5" xfId="14692"/>
    <cellStyle name="Input 5 8 2 6" xfId="14693"/>
    <cellStyle name="Input 5 8 2 7" xfId="14694"/>
    <cellStyle name="Input 5 8 3" xfId="14695"/>
    <cellStyle name="Input 5 8 3 2" xfId="14696"/>
    <cellStyle name="Input 5 8 3 3" xfId="14697"/>
    <cellStyle name="Input 5 8 3 4" xfId="14698"/>
    <cellStyle name="Input 5 8 3 5" xfId="14699"/>
    <cellStyle name="Input 5 8 3 6" xfId="14700"/>
    <cellStyle name="Input 5 8 3 7" xfId="14701"/>
    <cellStyle name="Input 5 8 4" xfId="14702"/>
    <cellStyle name="Input 5 8 4 2" xfId="14703"/>
    <cellStyle name="Input 5 8 4 3" xfId="14704"/>
    <cellStyle name="Input 5 8 4 4" xfId="14705"/>
    <cellStyle name="Input 5 8 4 5" xfId="14706"/>
    <cellStyle name="Input 5 8 4 6" xfId="14707"/>
    <cellStyle name="Input 5 8 4 7" xfId="14708"/>
    <cellStyle name="Input 5 8 5" xfId="14709"/>
    <cellStyle name="Input 5 8 5 2" xfId="14710"/>
    <cellStyle name="Input 5 8 5 3" xfId="14711"/>
    <cellStyle name="Input 5 8 5 4" xfId="14712"/>
    <cellStyle name="Input 5 8 5 5" xfId="14713"/>
    <cellStyle name="Input 5 8 5 6" xfId="14714"/>
    <cellStyle name="Input 5 8 5 7" xfId="14715"/>
    <cellStyle name="Input 5 8 6" xfId="14716"/>
    <cellStyle name="Input 5 8 6 2" xfId="14717"/>
    <cellStyle name="Input 5 8 6 3" xfId="14718"/>
    <cellStyle name="Input 5 8 6 4" xfId="14719"/>
    <cellStyle name="Input 5 8 6 5" xfId="14720"/>
    <cellStyle name="Input 5 8 6 6" xfId="14721"/>
    <cellStyle name="Input 5 8 6 7" xfId="14722"/>
    <cellStyle name="Input 5 8 7" xfId="14723"/>
    <cellStyle name="Input 5 8 7 2" xfId="14724"/>
    <cellStyle name="Input 5 8 7 3" xfId="14725"/>
    <cellStyle name="Input 5 8 7 4" xfId="14726"/>
    <cellStyle name="Input 5 8 7 5" xfId="14727"/>
    <cellStyle name="Input 5 8 7 6" xfId="14728"/>
    <cellStyle name="Input 5 8 8" xfId="14729"/>
    <cellStyle name="Input 5 8 9" xfId="14730"/>
    <cellStyle name="Input 5 9" xfId="14731"/>
    <cellStyle name="Input 5 9 10" xfId="14732"/>
    <cellStyle name="Input 5 9 11" xfId="14733"/>
    <cellStyle name="Input 5 9 12" xfId="14734"/>
    <cellStyle name="Input 5 9 2" xfId="14735"/>
    <cellStyle name="Input 5 9 2 2" xfId="14736"/>
    <cellStyle name="Input 5 9 2 3" xfId="14737"/>
    <cellStyle name="Input 5 9 2 4" xfId="14738"/>
    <cellStyle name="Input 5 9 2 5" xfId="14739"/>
    <cellStyle name="Input 5 9 2 6" xfId="14740"/>
    <cellStyle name="Input 5 9 2 7" xfId="14741"/>
    <cellStyle name="Input 5 9 3" xfId="14742"/>
    <cellStyle name="Input 5 9 3 2" xfId="14743"/>
    <cellStyle name="Input 5 9 3 3" xfId="14744"/>
    <cellStyle name="Input 5 9 3 4" xfId="14745"/>
    <cellStyle name="Input 5 9 3 5" xfId="14746"/>
    <cellStyle name="Input 5 9 3 6" xfId="14747"/>
    <cellStyle name="Input 5 9 3 7" xfId="14748"/>
    <cellStyle name="Input 5 9 4" xfId="14749"/>
    <cellStyle name="Input 5 9 4 2" xfId="14750"/>
    <cellStyle name="Input 5 9 4 3" xfId="14751"/>
    <cellStyle name="Input 5 9 4 4" xfId="14752"/>
    <cellStyle name="Input 5 9 4 5" xfId="14753"/>
    <cellStyle name="Input 5 9 4 6" xfId="14754"/>
    <cellStyle name="Input 5 9 4 7" xfId="14755"/>
    <cellStyle name="Input 5 9 5" xfId="14756"/>
    <cellStyle name="Input 5 9 5 2" xfId="14757"/>
    <cellStyle name="Input 5 9 5 3" xfId="14758"/>
    <cellStyle name="Input 5 9 5 4" xfId="14759"/>
    <cellStyle name="Input 5 9 5 5" xfId="14760"/>
    <cellStyle name="Input 5 9 5 6" xfId="14761"/>
    <cellStyle name="Input 5 9 5 7" xfId="14762"/>
    <cellStyle name="Input 5 9 6" xfId="14763"/>
    <cellStyle name="Input 5 9 6 2" xfId="14764"/>
    <cellStyle name="Input 5 9 6 3" xfId="14765"/>
    <cellStyle name="Input 5 9 6 4" xfId="14766"/>
    <cellStyle name="Input 5 9 6 5" xfId="14767"/>
    <cellStyle name="Input 5 9 6 6" xfId="14768"/>
    <cellStyle name="Input 5 9 6 7" xfId="14769"/>
    <cellStyle name="Input 5 9 7" xfId="14770"/>
    <cellStyle name="Input 5 9 7 2" xfId="14771"/>
    <cellStyle name="Input 5 9 7 3" xfId="14772"/>
    <cellStyle name="Input 5 9 7 4" xfId="14773"/>
    <cellStyle name="Input 5 9 7 5" xfId="14774"/>
    <cellStyle name="Input 5 9 7 6" xfId="14775"/>
    <cellStyle name="Input 5 9 8" xfId="14776"/>
    <cellStyle name="Input 5 9 9" xfId="14777"/>
    <cellStyle name="Input 6" xfId="14778"/>
    <cellStyle name="Input 6 10" xfId="14779"/>
    <cellStyle name="Input 6 10 10" xfId="14780"/>
    <cellStyle name="Input 6 10 11" xfId="14781"/>
    <cellStyle name="Input 6 10 12" xfId="14782"/>
    <cellStyle name="Input 6 10 2" xfId="14783"/>
    <cellStyle name="Input 6 10 2 2" xfId="14784"/>
    <cellStyle name="Input 6 10 2 3" xfId="14785"/>
    <cellStyle name="Input 6 10 2 4" xfId="14786"/>
    <cellStyle name="Input 6 10 2 5" xfId="14787"/>
    <cellStyle name="Input 6 10 2 6" xfId="14788"/>
    <cellStyle name="Input 6 10 2 7" xfId="14789"/>
    <cellStyle name="Input 6 10 3" xfId="14790"/>
    <cellStyle name="Input 6 10 3 2" xfId="14791"/>
    <cellStyle name="Input 6 10 3 3" xfId="14792"/>
    <cellStyle name="Input 6 10 3 4" xfId="14793"/>
    <cellStyle name="Input 6 10 3 5" xfId="14794"/>
    <cellStyle name="Input 6 10 3 6" xfId="14795"/>
    <cellStyle name="Input 6 10 3 7" xfId="14796"/>
    <cellStyle name="Input 6 10 4" xfId="14797"/>
    <cellStyle name="Input 6 10 4 2" xfId="14798"/>
    <cellStyle name="Input 6 10 4 3" xfId="14799"/>
    <cellStyle name="Input 6 10 4 4" xfId="14800"/>
    <cellStyle name="Input 6 10 4 5" xfId="14801"/>
    <cellStyle name="Input 6 10 4 6" xfId="14802"/>
    <cellStyle name="Input 6 10 4 7" xfId="14803"/>
    <cellStyle name="Input 6 10 5" xfId="14804"/>
    <cellStyle name="Input 6 10 5 2" xfId="14805"/>
    <cellStyle name="Input 6 10 5 3" xfId="14806"/>
    <cellStyle name="Input 6 10 5 4" xfId="14807"/>
    <cellStyle name="Input 6 10 5 5" xfId="14808"/>
    <cellStyle name="Input 6 10 5 6" xfId="14809"/>
    <cellStyle name="Input 6 10 5 7" xfId="14810"/>
    <cellStyle name="Input 6 10 6" xfId="14811"/>
    <cellStyle name="Input 6 10 6 2" xfId="14812"/>
    <cellStyle name="Input 6 10 6 3" xfId="14813"/>
    <cellStyle name="Input 6 10 6 4" xfId="14814"/>
    <cellStyle name="Input 6 10 6 5" xfId="14815"/>
    <cellStyle name="Input 6 10 6 6" xfId="14816"/>
    <cellStyle name="Input 6 10 6 7" xfId="14817"/>
    <cellStyle name="Input 6 10 7" xfId="14818"/>
    <cellStyle name="Input 6 10 7 2" xfId="14819"/>
    <cellStyle name="Input 6 10 7 3" xfId="14820"/>
    <cellStyle name="Input 6 10 7 4" xfId="14821"/>
    <cellStyle name="Input 6 10 7 5" xfId="14822"/>
    <cellStyle name="Input 6 10 7 6" xfId="14823"/>
    <cellStyle name="Input 6 10 8" xfId="14824"/>
    <cellStyle name="Input 6 10 9" xfId="14825"/>
    <cellStyle name="Input 6 11" xfId="14826"/>
    <cellStyle name="Input 6 11 2" xfId="14827"/>
    <cellStyle name="Input 6 11 3" xfId="14828"/>
    <cellStyle name="Input 6 11 4" xfId="14829"/>
    <cellStyle name="Input 6 11 5" xfId="14830"/>
    <cellStyle name="Input 6 11 6" xfId="14831"/>
    <cellStyle name="Input 6 11 7" xfId="14832"/>
    <cellStyle name="Input 6 12" xfId="14833"/>
    <cellStyle name="Input 6 12 2" xfId="14834"/>
    <cellStyle name="Input 6 12 3" xfId="14835"/>
    <cellStyle name="Input 6 12 4" xfId="14836"/>
    <cellStyle name="Input 6 12 5" xfId="14837"/>
    <cellStyle name="Input 6 12 6" xfId="14838"/>
    <cellStyle name="Input 6 12 7" xfId="14839"/>
    <cellStyle name="Input 6 13" xfId="14840"/>
    <cellStyle name="Input 6 13 2" xfId="14841"/>
    <cellStyle name="Input 6 13 3" xfId="14842"/>
    <cellStyle name="Input 6 13 4" xfId="14843"/>
    <cellStyle name="Input 6 13 5" xfId="14844"/>
    <cellStyle name="Input 6 13 6" xfId="14845"/>
    <cellStyle name="Input 6 13 7" xfId="14846"/>
    <cellStyle name="Input 6 14" xfId="14847"/>
    <cellStyle name="Input 6 14 2" xfId="14848"/>
    <cellStyle name="Input 6 14 3" xfId="14849"/>
    <cellStyle name="Input 6 14 4" xfId="14850"/>
    <cellStyle name="Input 6 14 5" xfId="14851"/>
    <cellStyle name="Input 6 14 6" xfId="14852"/>
    <cellStyle name="Input 6 14 7" xfId="14853"/>
    <cellStyle name="Input 6 15" xfId="14854"/>
    <cellStyle name="Input 6 15 2" xfId="14855"/>
    <cellStyle name="Input 6 15 3" xfId="14856"/>
    <cellStyle name="Input 6 15 4" xfId="14857"/>
    <cellStyle name="Input 6 15 5" xfId="14858"/>
    <cellStyle name="Input 6 15 6" xfId="14859"/>
    <cellStyle name="Input 6 15 7" xfId="14860"/>
    <cellStyle name="Input 6 16" xfId="14861"/>
    <cellStyle name="Input 6 17" xfId="14862"/>
    <cellStyle name="Input 6 18" xfId="14863"/>
    <cellStyle name="Input 6 19" xfId="14864"/>
    <cellStyle name="Input 6 2" xfId="14865"/>
    <cellStyle name="Input 6 2 10" xfId="14866"/>
    <cellStyle name="Input 6 2 11" xfId="14867"/>
    <cellStyle name="Input 6 2 12" xfId="14868"/>
    <cellStyle name="Input 6 2 2" xfId="14869"/>
    <cellStyle name="Input 6 2 2 2" xfId="14870"/>
    <cellStyle name="Input 6 2 2 3" xfId="14871"/>
    <cellStyle name="Input 6 2 2 4" xfId="14872"/>
    <cellStyle name="Input 6 2 2 5" xfId="14873"/>
    <cellStyle name="Input 6 2 2 6" xfId="14874"/>
    <cellStyle name="Input 6 2 2 7" xfId="14875"/>
    <cellStyle name="Input 6 2 3" xfId="14876"/>
    <cellStyle name="Input 6 2 3 2" xfId="14877"/>
    <cellStyle name="Input 6 2 3 3" xfId="14878"/>
    <cellStyle name="Input 6 2 3 4" xfId="14879"/>
    <cellStyle name="Input 6 2 3 5" xfId="14880"/>
    <cellStyle name="Input 6 2 3 6" xfId="14881"/>
    <cellStyle name="Input 6 2 3 7" xfId="14882"/>
    <cellStyle name="Input 6 2 4" xfId="14883"/>
    <cellStyle name="Input 6 2 4 2" xfId="14884"/>
    <cellStyle name="Input 6 2 4 3" xfId="14885"/>
    <cellStyle name="Input 6 2 4 4" xfId="14886"/>
    <cellStyle name="Input 6 2 4 5" xfId="14887"/>
    <cellStyle name="Input 6 2 4 6" xfId="14888"/>
    <cellStyle name="Input 6 2 4 7" xfId="14889"/>
    <cellStyle name="Input 6 2 5" xfId="14890"/>
    <cellStyle name="Input 6 2 5 2" xfId="14891"/>
    <cellStyle name="Input 6 2 5 3" xfId="14892"/>
    <cellStyle name="Input 6 2 5 4" xfId="14893"/>
    <cellStyle name="Input 6 2 5 5" xfId="14894"/>
    <cellStyle name="Input 6 2 5 6" xfId="14895"/>
    <cellStyle name="Input 6 2 5 7" xfId="14896"/>
    <cellStyle name="Input 6 2 6" xfId="14897"/>
    <cellStyle name="Input 6 2 6 2" xfId="14898"/>
    <cellStyle name="Input 6 2 6 3" xfId="14899"/>
    <cellStyle name="Input 6 2 6 4" xfId="14900"/>
    <cellStyle name="Input 6 2 6 5" xfId="14901"/>
    <cellStyle name="Input 6 2 6 6" xfId="14902"/>
    <cellStyle name="Input 6 2 6 7" xfId="14903"/>
    <cellStyle name="Input 6 2 7" xfId="14904"/>
    <cellStyle name="Input 6 2 8" xfId="14905"/>
    <cellStyle name="Input 6 2 9" xfId="14906"/>
    <cellStyle name="Input 6 20" xfId="14907"/>
    <cellStyle name="Input 6 3" xfId="14908"/>
    <cellStyle name="Input 6 3 10" xfId="14909"/>
    <cellStyle name="Input 6 3 11" xfId="14910"/>
    <cellStyle name="Input 6 3 12" xfId="14911"/>
    <cellStyle name="Input 6 3 2" xfId="14912"/>
    <cellStyle name="Input 6 3 2 2" xfId="14913"/>
    <cellStyle name="Input 6 3 2 3" xfId="14914"/>
    <cellStyle name="Input 6 3 2 4" xfId="14915"/>
    <cellStyle name="Input 6 3 2 5" xfId="14916"/>
    <cellStyle name="Input 6 3 2 6" xfId="14917"/>
    <cellStyle name="Input 6 3 2 7" xfId="14918"/>
    <cellStyle name="Input 6 3 3" xfId="14919"/>
    <cellStyle name="Input 6 3 3 2" xfId="14920"/>
    <cellStyle name="Input 6 3 3 3" xfId="14921"/>
    <cellStyle name="Input 6 3 3 4" xfId="14922"/>
    <cellStyle name="Input 6 3 3 5" xfId="14923"/>
    <cellStyle name="Input 6 3 3 6" xfId="14924"/>
    <cellStyle name="Input 6 3 3 7" xfId="14925"/>
    <cellStyle name="Input 6 3 4" xfId="14926"/>
    <cellStyle name="Input 6 3 4 2" xfId="14927"/>
    <cellStyle name="Input 6 3 4 3" xfId="14928"/>
    <cellStyle name="Input 6 3 4 4" xfId="14929"/>
    <cellStyle name="Input 6 3 4 5" xfId="14930"/>
    <cellStyle name="Input 6 3 4 6" xfId="14931"/>
    <cellStyle name="Input 6 3 4 7" xfId="14932"/>
    <cellStyle name="Input 6 3 5" xfId="14933"/>
    <cellStyle name="Input 6 3 5 2" xfId="14934"/>
    <cellStyle name="Input 6 3 5 3" xfId="14935"/>
    <cellStyle name="Input 6 3 5 4" xfId="14936"/>
    <cellStyle name="Input 6 3 5 5" xfId="14937"/>
    <cellStyle name="Input 6 3 5 6" xfId="14938"/>
    <cellStyle name="Input 6 3 5 7" xfId="14939"/>
    <cellStyle name="Input 6 3 6" xfId="14940"/>
    <cellStyle name="Input 6 3 6 2" xfId="14941"/>
    <cellStyle name="Input 6 3 6 3" xfId="14942"/>
    <cellStyle name="Input 6 3 6 4" xfId="14943"/>
    <cellStyle name="Input 6 3 6 5" xfId="14944"/>
    <cellStyle name="Input 6 3 6 6" xfId="14945"/>
    <cellStyle name="Input 6 3 6 7" xfId="14946"/>
    <cellStyle name="Input 6 3 7" xfId="14947"/>
    <cellStyle name="Input 6 3 7 2" xfId="14948"/>
    <cellStyle name="Input 6 3 7 3" xfId="14949"/>
    <cellStyle name="Input 6 3 7 4" xfId="14950"/>
    <cellStyle name="Input 6 3 7 5" xfId="14951"/>
    <cellStyle name="Input 6 3 7 6" xfId="14952"/>
    <cellStyle name="Input 6 3 8" xfId="14953"/>
    <cellStyle name="Input 6 3 9" xfId="14954"/>
    <cellStyle name="Input 6 4" xfId="14955"/>
    <cellStyle name="Input 6 4 10" xfId="14956"/>
    <cellStyle name="Input 6 4 11" xfId="14957"/>
    <cellStyle name="Input 6 4 12" xfId="14958"/>
    <cellStyle name="Input 6 4 2" xfId="14959"/>
    <cellStyle name="Input 6 4 2 2" xfId="14960"/>
    <cellStyle name="Input 6 4 2 3" xfId="14961"/>
    <cellStyle name="Input 6 4 2 4" xfId="14962"/>
    <cellStyle name="Input 6 4 2 5" xfId="14963"/>
    <cellStyle name="Input 6 4 2 6" xfId="14964"/>
    <cellStyle name="Input 6 4 2 7" xfId="14965"/>
    <cellStyle name="Input 6 4 3" xfId="14966"/>
    <cellStyle name="Input 6 4 3 2" xfId="14967"/>
    <cellStyle name="Input 6 4 3 3" xfId="14968"/>
    <cellStyle name="Input 6 4 3 4" xfId="14969"/>
    <cellStyle name="Input 6 4 3 5" xfId="14970"/>
    <cellStyle name="Input 6 4 3 6" xfId="14971"/>
    <cellStyle name="Input 6 4 3 7" xfId="14972"/>
    <cellStyle name="Input 6 4 4" xfId="14973"/>
    <cellStyle name="Input 6 4 4 2" xfId="14974"/>
    <cellStyle name="Input 6 4 4 3" xfId="14975"/>
    <cellStyle name="Input 6 4 4 4" xfId="14976"/>
    <cellStyle name="Input 6 4 4 5" xfId="14977"/>
    <cellStyle name="Input 6 4 4 6" xfId="14978"/>
    <cellStyle name="Input 6 4 4 7" xfId="14979"/>
    <cellStyle name="Input 6 4 5" xfId="14980"/>
    <cellStyle name="Input 6 4 5 2" xfId="14981"/>
    <cellStyle name="Input 6 4 5 3" xfId="14982"/>
    <cellStyle name="Input 6 4 5 4" xfId="14983"/>
    <cellStyle name="Input 6 4 5 5" xfId="14984"/>
    <cellStyle name="Input 6 4 5 6" xfId="14985"/>
    <cellStyle name="Input 6 4 5 7" xfId="14986"/>
    <cellStyle name="Input 6 4 6" xfId="14987"/>
    <cellStyle name="Input 6 4 6 2" xfId="14988"/>
    <cellStyle name="Input 6 4 6 3" xfId="14989"/>
    <cellStyle name="Input 6 4 6 4" xfId="14990"/>
    <cellStyle name="Input 6 4 6 5" xfId="14991"/>
    <cellStyle name="Input 6 4 6 6" xfId="14992"/>
    <cellStyle name="Input 6 4 6 7" xfId="14993"/>
    <cellStyle name="Input 6 4 7" xfId="14994"/>
    <cellStyle name="Input 6 4 7 2" xfId="14995"/>
    <cellStyle name="Input 6 4 7 3" xfId="14996"/>
    <cellStyle name="Input 6 4 7 4" xfId="14997"/>
    <cellStyle name="Input 6 4 7 5" xfId="14998"/>
    <cellStyle name="Input 6 4 7 6" xfId="14999"/>
    <cellStyle name="Input 6 4 8" xfId="15000"/>
    <cellStyle name="Input 6 4 9" xfId="15001"/>
    <cellStyle name="Input 6 5" xfId="15002"/>
    <cellStyle name="Input 6 5 10" xfId="15003"/>
    <cellStyle name="Input 6 5 11" xfId="15004"/>
    <cellStyle name="Input 6 5 12" xfId="15005"/>
    <cellStyle name="Input 6 5 2" xfId="15006"/>
    <cellStyle name="Input 6 5 2 2" xfId="15007"/>
    <cellStyle name="Input 6 5 2 3" xfId="15008"/>
    <cellStyle name="Input 6 5 2 4" xfId="15009"/>
    <cellStyle name="Input 6 5 2 5" xfId="15010"/>
    <cellStyle name="Input 6 5 2 6" xfId="15011"/>
    <cellStyle name="Input 6 5 2 7" xfId="15012"/>
    <cellStyle name="Input 6 5 3" xfId="15013"/>
    <cellStyle name="Input 6 5 3 2" xfId="15014"/>
    <cellStyle name="Input 6 5 3 3" xfId="15015"/>
    <cellStyle name="Input 6 5 3 4" xfId="15016"/>
    <cellStyle name="Input 6 5 3 5" xfId="15017"/>
    <cellStyle name="Input 6 5 3 6" xfId="15018"/>
    <cellStyle name="Input 6 5 3 7" xfId="15019"/>
    <cellStyle name="Input 6 5 4" xfId="15020"/>
    <cellStyle name="Input 6 5 4 2" xfId="15021"/>
    <cellStyle name="Input 6 5 4 3" xfId="15022"/>
    <cellStyle name="Input 6 5 4 4" xfId="15023"/>
    <cellStyle name="Input 6 5 4 5" xfId="15024"/>
    <cellStyle name="Input 6 5 4 6" xfId="15025"/>
    <cellStyle name="Input 6 5 4 7" xfId="15026"/>
    <cellStyle name="Input 6 5 5" xfId="15027"/>
    <cellStyle name="Input 6 5 5 2" xfId="15028"/>
    <cellStyle name="Input 6 5 5 3" xfId="15029"/>
    <cellStyle name="Input 6 5 5 4" xfId="15030"/>
    <cellStyle name="Input 6 5 5 5" xfId="15031"/>
    <cellStyle name="Input 6 5 5 6" xfId="15032"/>
    <cellStyle name="Input 6 5 5 7" xfId="15033"/>
    <cellStyle name="Input 6 5 6" xfId="15034"/>
    <cellStyle name="Input 6 5 6 2" xfId="15035"/>
    <cellStyle name="Input 6 5 6 3" xfId="15036"/>
    <cellStyle name="Input 6 5 6 4" xfId="15037"/>
    <cellStyle name="Input 6 5 6 5" xfId="15038"/>
    <cellStyle name="Input 6 5 6 6" xfId="15039"/>
    <cellStyle name="Input 6 5 6 7" xfId="15040"/>
    <cellStyle name="Input 6 5 7" xfId="15041"/>
    <cellStyle name="Input 6 5 7 2" xfId="15042"/>
    <cellStyle name="Input 6 5 7 3" xfId="15043"/>
    <cellStyle name="Input 6 5 7 4" xfId="15044"/>
    <cellStyle name="Input 6 5 7 5" xfId="15045"/>
    <cellStyle name="Input 6 5 7 6" xfId="15046"/>
    <cellStyle name="Input 6 5 8" xfId="15047"/>
    <cellStyle name="Input 6 5 9" xfId="15048"/>
    <cellStyle name="Input 6 6" xfId="15049"/>
    <cellStyle name="Input 6 6 10" xfId="15050"/>
    <cellStyle name="Input 6 6 11" xfId="15051"/>
    <cellStyle name="Input 6 6 12" xfId="15052"/>
    <cellStyle name="Input 6 6 2" xfId="15053"/>
    <cellStyle name="Input 6 6 2 2" xfId="15054"/>
    <cellStyle name="Input 6 6 2 3" xfId="15055"/>
    <cellStyle name="Input 6 6 2 4" xfId="15056"/>
    <cellStyle name="Input 6 6 2 5" xfId="15057"/>
    <cellStyle name="Input 6 6 2 6" xfId="15058"/>
    <cellStyle name="Input 6 6 2 7" xfId="15059"/>
    <cellStyle name="Input 6 6 3" xfId="15060"/>
    <cellStyle name="Input 6 6 3 2" xfId="15061"/>
    <cellStyle name="Input 6 6 3 3" xfId="15062"/>
    <cellStyle name="Input 6 6 3 4" xfId="15063"/>
    <cellStyle name="Input 6 6 3 5" xfId="15064"/>
    <cellStyle name="Input 6 6 3 6" xfId="15065"/>
    <cellStyle name="Input 6 6 3 7" xfId="15066"/>
    <cellStyle name="Input 6 6 4" xfId="15067"/>
    <cellStyle name="Input 6 6 4 2" xfId="15068"/>
    <cellStyle name="Input 6 6 4 3" xfId="15069"/>
    <cellStyle name="Input 6 6 4 4" xfId="15070"/>
    <cellStyle name="Input 6 6 4 5" xfId="15071"/>
    <cellStyle name="Input 6 6 4 6" xfId="15072"/>
    <cellStyle name="Input 6 6 4 7" xfId="15073"/>
    <cellStyle name="Input 6 6 5" xfId="15074"/>
    <cellStyle name="Input 6 6 5 2" xfId="15075"/>
    <cellStyle name="Input 6 6 5 3" xfId="15076"/>
    <cellStyle name="Input 6 6 5 4" xfId="15077"/>
    <cellStyle name="Input 6 6 5 5" xfId="15078"/>
    <cellStyle name="Input 6 6 5 6" xfId="15079"/>
    <cellStyle name="Input 6 6 5 7" xfId="15080"/>
    <cellStyle name="Input 6 6 6" xfId="15081"/>
    <cellStyle name="Input 6 6 6 2" xfId="15082"/>
    <cellStyle name="Input 6 6 6 3" xfId="15083"/>
    <cellStyle name="Input 6 6 6 4" xfId="15084"/>
    <cellStyle name="Input 6 6 6 5" xfId="15085"/>
    <cellStyle name="Input 6 6 6 6" xfId="15086"/>
    <cellStyle name="Input 6 6 6 7" xfId="15087"/>
    <cellStyle name="Input 6 6 7" xfId="15088"/>
    <cellStyle name="Input 6 6 7 2" xfId="15089"/>
    <cellStyle name="Input 6 6 7 3" xfId="15090"/>
    <cellStyle name="Input 6 6 7 4" xfId="15091"/>
    <cellStyle name="Input 6 6 7 5" xfId="15092"/>
    <cellStyle name="Input 6 6 7 6" xfId="15093"/>
    <cellStyle name="Input 6 6 8" xfId="15094"/>
    <cellStyle name="Input 6 6 9" xfId="15095"/>
    <cellStyle name="Input 6 7" xfId="15096"/>
    <cellStyle name="Input 6 7 10" xfId="15097"/>
    <cellStyle name="Input 6 7 11" xfId="15098"/>
    <cellStyle name="Input 6 7 12" xfId="15099"/>
    <cellStyle name="Input 6 7 2" xfId="15100"/>
    <cellStyle name="Input 6 7 2 2" xfId="15101"/>
    <cellStyle name="Input 6 7 2 3" xfId="15102"/>
    <cellStyle name="Input 6 7 2 4" xfId="15103"/>
    <cellStyle name="Input 6 7 2 5" xfId="15104"/>
    <cellStyle name="Input 6 7 2 6" xfId="15105"/>
    <cellStyle name="Input 6 7 2 7" xfId="15106"/>
    <cellStyle name="Input 6 7 3" xfId="15107"/>
    <cellStyle name="Input 6 7 3 2" xfId="15108"/>
    <cellStyle name="Input 6 7 3 3" xfId="15109"/>
    <cellStyle name="Input 6 7 3 4" xfId="15110"/>
    <cellStyle name="Input 6 7 3 5" xfId="15111"/>
    <cellStyle name="Input 6 7 3 6" xfId="15112"/>
    <cellStyle name="Input 6 7 3 7" xfId="15113"/>
    <cellStyle name="Input 6 7 4" xfId="15114"/>
    <cellStyle name="Input 6 7 4 2" xfId="15115"/>
    <cellStyle name="Input 6 7 4 3" xfId="15116"/>
    <cellStyle name="Input 6 7 4 4" xfId="15117"/>
    <cellStyle name="Input 6 7 4 5" xfId="15118"/>
    <cellStyle name="Input 6 7 4 6" xfId="15119"/>
    <cellStyle name="Input 6 7 4 7" xfId="15120"/>
    <cellStyle name="Input 6 7 5" xfId="15121"/>
    <cellStyle name="Input 6 7 5 2" xfId="15122"/>
    <cellStyle name="Input 6 7 5 3" xfId="15123"/>
    <cellStyle name="Input 6 7 5 4" xfId="15124"/>
    <cellStyle name="Input 6 7 5 5" xfId="15125"/>
    <cellStyle name="Input 6 7 5 6" xfId="15126"/>
    <cellStyle name="Input 6 7 5 7" xfId="15127"/>
    <cellStyle name="Input 6 7 6" xfId="15128"/>
    <cellStyle name="Input 6 7 6 2" xfId="15129"/>
    <cellStyle name="Input 6 7 6 3" xfId="15130"/>
    <cellStyle name="Input 6 7 6 4" xfId="15131"/>
    <cellStyle name="Input 6 7 6 5" xfId="15132"/>
    <cellStyle name="Input 6 7 6 6" xfId="15133"/>
    <cellStyle name="Input 6 7 6 7" xfId="15134"/>
    <cellStyle name="Input 6 7 7" xfId="15135"/>
    <cellStyle name="Input 6 7 7 2" xfId="15136"/>
    <cellStyle name="Input 6 7 7 3" xfId="15137"/>
    <cellStyle name="Input 6 7 7 4" xfId="15138"/>
    <cellStyle name="Input 6 7 7 5" xfId="15139"/>
    <cellStyle name="Input 6 7 7 6" xfId="15140"/>
    <cellStyle name="Input 6 7 8" xfId="15141"/>
    <cellStyle name="Input 6 7 9" xfId="15142"/>
    <cellStyle name="Input 6 8" xfId="15143"/>
    <cellStyle name="Input 6 8 10" xfId="15144"/>
    <cellStyle name="Input 6 8 11" xfId="15145"/>
    <cellStyle name="Input 6 8 12" xfId="15146"/>
    <cellStyle name="Input 6 8 2" xfId="15147"/>
    <cellStyle name="Input 6 8 2 2" xfId="15148"/>
    <cellStyle name="Input 6 8 2 3" xfId="15149"/>
    <cellStyle name="Input 6 8 2 4" xfId="15150"/>
    <cellStyle name="Input 6 8 2 5" xfId="15151"/>
    <cellStyle name="Input 6 8 2 6" xfId="15152"/>
    <cellStyle name="Input 6 8 2 7" xfId="15153"/>
    <cellStyle name="Input 6 8 3" xfId="15154"/>
    <cellStyle name="Input 6 8 3 2" xfId="15155"/>
    <cellStyle name="Input 6 8 3 3" xfId="15156"/>
    <cellStyle name="Input 6 8 3 4" xfId="15157"/>
    <cellStyle name="Input 6 8 3 5" xfId="15158"/>
    <cellStyle name="Input 6 8 3 6" xfId="15159"/>
    <cellStyle name="Input 6 8 3 7" xfId="15160"/>
    <cellStyle name="Input 6 8 4" xfId="15161"/>
    <cellStyle name="Input 6 8 4 2" xfId="15162"/>
    <cellStyle name="Input 6 8 4 3" xfId="15163"/>
    <cellStyle name="Input 6 8 4 4" xfId="15164"/>
    <cellStyle name="Input 6 8 4 5" xfId="15165"/>
    <cellStyle name="Input 6 8 4 6" xfId="15166"/>
    <cellStyle name="Input 6 8 4 7" xfId="15167"/>
    <cellStyle name="Input 6 8 5" xfId="15168"/>
    <cellStyle name="Input 6 8 5 2" xfId="15169"/>
    <cellStyle name="Input 6 8 5 3" xfId="15170"/>
    <cellStyle name="Input 6 8 5 4" xfId="15171"/>
    <cellStyle name="Input 6 8 5 5" xfId="15172"/>
    <cellStyle name="Input 6 8 5 6" xfId="15173"/>
    <cellStyle name="Input 6 8 5 7" xfId="15174"/>
    <cellStyle name="Input 6 8 6" xfId="15175"/>
    <cellStyle name="Input 6 8 6 2" xfId="15176"/>
    <cellStyle name="Input 6 8 6 3" xfId="15177"/>
    <cellStyle name="Input 6 8 6 4" xfId="15178"/>
    <cellStyle name="Input 6 8 6 5" xfId="15179"/>
    <cellStyle name="Input 6 8 6 6" xfId="15180"/>
    <cellStyle name="Input 6 8 6 7" xfId="15181"/>
    <cellStyle name="Input 6 8 7" xfId="15182"/>
    <cellStyle name="Input 6 8 7 2" xfId="15183"/>
    <cellStyle name="Input 6 8 7 3" xfId="15184"/>
    <cellStyle name="Input 6 8 7 4" xfId="15185"/>
    <cellStyle name="Input 6 8 7 5" xfId="15186"/>
    <cellStyle name="Input 6 8 7 6" xfId="15187"/>
    <cellStyle name="Input 6 8 8" xfId="15188"/>
    <cellStyle name="Input 6 8 9" xfId="15189"/>
    <cellStyle name="Input 6 9" xfId="15190"/>
    <cellStyle name="Input 6 9 10" xfId="15191"/>
    <cellStyle name="Input 6 9 11" xfId="15192"/>
    <cellStyle name="Input 6 9 12" xfId="15193"/>
    <cellStyle name="Input 6 9 2" xfId="15194"/>
    <cellStyle name="Input 6 9 2 2" xfId="15195"/>
    <cellStyle name="Input 6 9 2 3" xfId="15196"/>
    <cellStyle name="Input 6 9 2 4" xfId="15197"/>
    <cellStyle name="Input 6 9 2 5" xfId="15198"/>
    <cellStyle name="Input 6 9 2 6" xfId="15199"/>
    <cellStyle name="Input 6 9 2 7" xfId="15200"/>
    <cellStyle name="Input 6 9 3" xfId="15201"/>
    <cellStyle name="Input 6 9 3 2" xfId="15202"/>
    <cellStyle name="Input 6 9 3 3" xfId="15203"/>
    <cellStyle name="Input 6 9 3 4" xfId="15204"/>
    <cellStyle name="Input 6 9 3 5" xfId="15205"/>
    <cellStyle name="Input 6 9 3 6" xfId="15206"/>
    <cellStyle name="Input 6 9 3 7" xfId="15207"/>
    <cellStyle name="Input 6 9 4" xfId="15208"/>
    <cellStyle name="Input 6 9 4 2" xfId="15209"/>
    <cellStyle name="Input 6 9 4 3" xfId="15210"/>
    <cellStyle name="Input 6 9 4 4" xfId="15211"/>
    <cellStyle name="Input 6 9 4 5" xfId="15212"/>
    <cellStyle name="Input 6 9 4 6" xfId="15213"/>
    <cellStyle name="Input 6 9 4 7" xfId="15214"/>
    <cellStyle name="Input 6 9 5" xfId="15215"/>
    <cellStyle name="Input 6 9 5 2" xfId="15216"/>
    <cellStyle name="Input 6 9 5 3" xfId="15217"/>
    <cellStyle name="Input 6 9 5 4" xfId="15218"/>
    <cellStyle name="Input 6 9 5 5" xfId="15219"/>
    <cellStyle name="Input 6 9 5 6" xfId="15220"/>
    <cellStyle name="Input 6 9 5 7" xfId="15221"/>
    <cellStyle name="Input 6 9 6" xfId="15222"/>
    <cellStyle name="Input 6 9 6 2" xfId="15223"/>
    <cellStyle name="Input 6 9 6 3" xfId="15224"/>
    <cellStyle name="Input 6 9 6 4" xfId="15225"/>
    <cellStyle name="Input 6 9 6 5" xfId="15226"/>
    <cellStyle name="Input 6 9 6 6" xfId="15227"/>
    <cellStyle name="Input 6 9 6 7" xfId="15228"/>
    <cellStyle name="Input 6 9 7" xfId="15229"/>
    <cellStyle name="Input 6 9 7 2" xfId="15230"/>
    <cellStyle name="Input 6 9 7 3" xfId="15231"/>
    <cellStyle name="Input 6 9 7 4" xfId="15232"/>
    <cellStyle name="Input 6 9 7 5" xfId="15233"/>
    <cellStyle name="Input 6 9 7 6" xfId="15234"/>
    <cellStyle name="Input 6 9 8" xfId="15235"/>
    <cellStyle name="Input 6 9 9" xfId="15236"/>
    <cellStyle name="Input 7" xfId="15237"/>
    <cellStyle name="Input 7 10" xfId="15238"/>
    <cellStyle name="Input 7 11" xfId="15239"/>
    <cellStyle name="Input 7 12" xfId="15240"/>
    <cellStyle name="Input 7 2" xfId="15241"/>
    <cellStyle name="Input 7 2 2" xfId="15242"/>
    <cellStyle name="Input 7 2 3" xfId="15243"/>
    <cellStyle name="Input 7 2 4" xfId="15244"/>
    <cellStyle name="Input 7 2 5" xfId="15245"/>
    <cellStyle name="Input 7 2 6" xfId="15246"/>
    <cellStyle name="Input 7 2 7" xfId="15247"/>
    <cellStyle name="Input 7 3" xfId="15248"/>
    <cellStyle name="Input 7 3 2" xfId="15249"/>
    <cellStyle name="Input 7 3 3" xfId="15250"/>
    <cellStyle name="Input 7 3 4" xfId="15251"/>
    <cellStyle name="Input 7 3 5" xfId="15252"/>
    <cellStyle name="Input 7 3 6" xfId="15253"/>
    <cellStyle name="Input 7 3 7" xfId="15254"/>
    <cellStyle name="Input 7 4" xfId="15255"/>
    <cellStyle name="Input 7 4 2" xfId="15256"/>
    <cellStyle name="Input 7 4 3" xfId="15257"/>
    <cellStyle name="Input 7 4 4" xfId="15258"/>
    <cellStyle name="Input 7 4 5" xfId="15259"/>
    <cellStyle name="Input 7 4 6" xfId="15260"/>
    <cellStyle name="Input 7 4 7" xfId="15261"/>
    <cellStyle name="Input 7 5" xfId="15262"/>
    <cellStyle name="Input 7 5 2" xfId="15263"/>
    <cellStyle name="Input 7 5 3" xfId="15264"/>
    <cellStyle name="Input 7 5 4" xfId="15265"/>
    <cellStyle name="Input 7 5 5" xfId="15266"/>
    <cellStyle name="Input 7 5 6" xfId="15267"/>
    <cellStyle name="Input 7 5 7" xfId="15268"/>
    <cellStyle name="Input 7 6" xfId="15269"/>
    <cellStyle name="Input 7 6 2" xfId="15270"/>
    <cellStyle name="Input 7 6 3" xfId="15271"/>
    <cellStyle name="Input 7 6 4" xfId="15272"/>
    <cellStyle name="Input 7 6 5" xfId="15273"/>
    <cellStyle name="Input 7 6 6" xfId="15274"/>
    <cellStyle name="Input 7 6 7" xfId="15275"/>
    <cellStyle name="Input 7 7" xfId="15276"/>
    <cellStyle name="Input 7 8" xfId="15277"/>
    <cellStyle name="Input 7 9" xfId="15278"/>
    <cellStyle name="Input 8" xfId="15279"/>
    <cellStyle name="Input 8 10" xfId="15280"/>
    <cellStyle name="Input 8 11" xfId="15281"/>
    <cellStyle name="Input 8 12" xfId="15282"/>
    <cellStyle name="Input 8 2" xfId="15283"/>
    <cellStyle name="Input 8 2 2" xfId="15284"/>
    <cellStyle name="Input 8 2 3" xfId="15285"/>
    <cellStyle name="Input 8 2 4" xfId="15286"/>
    <cellStyle name="Input 8 2 5" xfId="15287"/>
    <cellStyle name="Input 8 2 6" xfId="15288"/>
    <cellStyle name="Input 8 2 7" xfId="15289"/>
    <cellStyle name="Input 8 3" xfId="15290"/>
    <cellStyle name="Input 8 3 2" xfId="15291"/>
    <cellStyle name="Input 8 3 3" xfId="15292"/>
    <cellStyle name="Input 8 3 4" xfId="15293"/>
    <cellStyle name="Input 8 3 5" xfId="15294"/>
    <cellStyle name="Input 8 3 6" xfId="15295"/>
    <cellStyle name="Input 8 3 7" xfId="15296"/>
    <cellStyle name="Input 8 4" xfId="15297"/>
    <cellStyle name="Input 8 4 2" xfId="15298"/>
    <cellStyle name="Input 8 4 3" xfId="15299"/>
    <cellStyle name="Input 8 4 4" xfId="15300"/>
    <cellStyle name="Input 8 4 5" xfId="15301"/>
    <cellStyle name="Input 8 4 6" xfId="15302"/>
    <cellStyle name="Input 8 4 7" xfId="15303"/>
    <cellStyle name="Input 8 5" xfId="15304"/>
    <cellStyle name="Input 8 5 2" xfId="15305"/>
    <cellStyle name="Input 8 5 3" xfId="15306"/>
    <cellStyle name="Input 8 5 4" xfId="15307"/>
    <cellStyle name="Input 8 5 5" xfId="15308"/>
    <cellStyle name="Input 8 5 6" xfId="15309"/>
    <cellStyle name="Input 8 5 7" xfId="15310"/>
    <cellStyle name="Input 8 6" xfId="15311"/>
    <cellStyle name="Input 8 6 2" xfId="15312"/>
    <cellStyle name="Input 8 6 3" xfId="15313"/>
    <cellStyle name="Input 8 6 4" xfId="15314"/>
    <cellStyle name="Input 8 6 5" xfId="15315"/>
    <cellStyle name="Input 8 6 6" xfId="15316"/>
    <cellStyle name="Input 8 6 7" xfId="15317"/>
    <cellStyle name="Input 8 7" xfId="15318"/>
    <cellStyle name="Input 8 7 2" xfId="15319"/>
    <cellStyle name="Input 8 7 3" xfId="15320"/>
    <cellStyle name="Input 8 7 4" xfId="15321"/>
    <cellStyle name="Input 8 7 5" xfId="15322"/>
    <cellStyle name="Input 8 7 6" xfId="15323"/>
    <cellStyle name="Input 8 8" xfId="15324"/>
    <cellStyle name="Input 8 9" xfId="15325"/>
    <cellStyle name="Input 9" xfId="15326"/>
    <cellStyle name="Input 9 10" xfId="15327"/>
    <cellStyle name="Input 9 11" xfId="15328"/>
    <cellStyle name="Input 9 12" xfId="15329"/>
    <cellStyle name="Input 9 2" xfId="15330"/>
    <cellStyle name="Input 9 2 2" xfId="15331"/>
    <cellStyle name="Input 9 2 3" xfId="15332"/>
    <cellStyle name="Input 9 2 4" xfId="15333"/>
    <cellStyle name="Input 9 2 5" xfId="15334"/>
    <cellStyle name="Input 9 2 6" xfId="15335"/>
    <cellStyle name="Input 9 2 7" xfId="15336"/>
    <cellStyle name="Input 9 3" xfId="15337"/>
    <cellStyle name="Input 9 3 2" xfId="15338"/>
    <cellStyle name="Input 9 3 3" xfId="15339"/>
    <cellStyle name="Input 9 3 4" xfId="15340"/>
    <cellStyle name="Input 9 3 5" xfId="15341"/>
    <cellStyle name="Input 9 3 6" xfId="15342"/>
    <cellStyle name="Input 9 3 7" xfId="15343"/>
    <cellStyle name="Input 9 4" xfId="15344"/>
    <cellStyle name="Input 9 4 2" xfId="15345"/>
    <cellStyle name="Input 9 4 3" xfId="15346"/>
    <cellStyle name="Input 9 4 4" xfId="15347"/>
    <cellStyle name="Input 9 4 5" xfId="15348"/>
    <cellStyle name="Input 9 4 6" xfId="15349"/>
    <cellStyle name="Input 9 4 7" xfId="15350"/>
    <cellStyle name="Input 9 5" xfId="15351"/>
    <cellStyle name="Input 9 5 2" xfId="15352"/>
    <cellStyle name="Input 9 5 3" xfId="15353"/>
    <cellStyle name="Input 9 5 4" xfId="15354"/>
    <cellStyle name="Input 9 5 5" xfId="15355"/>
    <cellStyle name="Input 9 5 6" xfId="15356"/>
    <cellStyle name="Input 9 5 7" xfId="15357"/>
    <cellStyle name="Input 9 6" xfId="15358"/>
    <cellStyle name="Input 9 6 2" xfId="15359"/>
    <cellStyle name="Input 9 6 3" xfId="15360"/>
    <cellStyle name="Input 9 6 4" xfId="15361"/>
    <cellStyle name="Input 9 6 5" xfId="15362"/>
    <cellStyle name="Input 9 6 6" xfId="15363"/>
    <cellStyle name="Input 9 6 7" xfId="15364"/>
    <cellStyle name="Input 9 7" xfId="15365"/>
    <cellStyle name="Input 9 7 2" xfId="15366"/>
    <cellStyle name="Input 9 7 3" xfId="15367"/>
    <cellStyle name="Input 9 7 4" xfId="15368"/>
    <cellStyle name="Input 9 7 5" xfId="15369"/>
    <cellStyle name="Input 9 7 6" xfId="15370"/>
    <cellStyle name="Input 9 8" xfId="15371"/>
    <cellStyle name="Input 9 9" xfId="15372"/>
    <cellStyle name="Linked Cell" xfId="15373"/>
    <cellStyle name="MainTitle" xfId="24"/>
    <cellStyle name="MainTitle 2" xfId="65"/>
    <cellStyle name="MainTitle 2 2" xfId="51865"/>
    <cellStyle name="MainTitle 3" xfId="127"/>
    <cellStyle name="MainTitle 3 2" xfId="51878"/>
    <cellStyle name="MainTitle 4" xfId="100"/>
    <cellStyle name="MainTitle 4 2" xfId="179"/>
    <cellStyle name="MainTitle 4 2 2" xfId="51885"/>
    <cellStyle name="MainTitle 4 3" xfId="51871"/>
    <cellStyle name="MainTitle 5" xfId="51815"/>
    <cellStyle name="MainTitle 6" xfId="51858"/>
    <cellStyle name="Millares" xfId="51899" builtinId="3"/>
    <cellStyle name="Millares [0] 2" xfId="14"/>
    <cellStyle name="Millares [0] 2 2" xfId="15375"/>
    <cellStyle name="Millares [0] 2 3" xfId="15376"/>
    <cellStyle name="Millares [0] 2 3 2" xfId="15377"/>
    <cellStyle name="Millares [0] 2 4" xfId="15378"/>
    <cellStyle name="Millares [0] 2 5" xfId="15374"/>
    <cellStyle name="Millares [0] 3" xfId="15379"/>
    <cellStyle name="Millares [0] 3 2" xfId="15380"/>
    <cellStyle name="Millares [0] 4" xfId="15381"/>
    <cellStyle name="Millares 10" xfId="15382"/>
    <cellStyle name="Millares 10 2" xfId="15383"/>
    <cellStyle name="Millares 10 2 2" xfId="15384"/>
    <cellStyle name="Millares 11" xfId="15385"/>
    <cellStyle name="Millares 11 2" xfId="15386"/>
    <cellStyle name="Millares 11 2 2" xfId="15387"/>
    <cellStyle name="Millares 11 2 2 2" xfId="15388"/>
    <cellStyle name="Millares 11 3" xfId="15389"/>
    <cellStyle name="Millares 11 3 2" xfId="15390"/>
    <cellStyle name="Millares 12" xfId="15391"/>
    <cellStyle name="Millares 12 2" xfId="15392"/>
    <cellStyle name="Millares 12 2 2" xfId="15393"/>
    <cellStyle name="Millares 13" xfId="15394"/>
    <cellStyle name="Millares 13 2" xfId="15395"/>
    <cellStyle name="Millares 13 2 2" xfId="15396"/>
    <cellStyle name="Millares 14" xfId="15397"/>
    <cellStyle name="Millares 14 2" xfId="15398"/>
    <cellStyle name="Millares 14 2 2" xfId="15399"/>
    <cellStyle name="Millares 15" xfId="15400"/>
    <cellStyle name="Millares 15 2" xfId="15401"/>
    <cellStyle name="Millares 15 2 2" xfId="15402"/>
    <cellStyle name="Millares 15 2 2 2" xfId="15403"/>
    <cellStyle name="Millares 15 3" xfId="15404"/>
    <cellStyle name="Millares 15 4" xfId="15405"/>
    <cellStyle name="Millares 15 4 2" xfId="15406"/>
    <cellStyle name="Millares 15 4 2 2" xfId="15407"/>
    <cellStyle name="Millares 15 5" xfId="15408"/>
    <cellStyle name="Millares 15 5 2" xfId="15409"/>
    <cellStyle name="Millares 16" xfId="15410"/>
    <cellStyle name="Millares 16 2" xfId="15411"/>
    <cellStyle name="Millares 16 2 2" xfId="15412"/>
    <cellStyle name="Millares 16 2 2 2" xfId="15413"/>
    <cellStyle name="Millares 16 3" xfId="15414"/>
    <cellStyle name="Millares 16 3 2" xfId="15415"/>
    <cellStyle name="Millares 16 3 2 2" xfId="15416"/>
    <cellStyle name="Millares 16 4" xfId="15417"/>
    <cellStyle name="Millares 16 4 2" xfId="15418"/>
    <cellStyle name="Millares 17" xfId="15419"/>
    <cellStyle name="Millares 17 2" xfId="15420"/>
    <cellStyle name="Millares 17 2 2" xfId="15421"/>
    <cellStyle name="Millares 18" xfId="15422"/>
    <cellStyle name="Millares 18 2" xfId="15423"/>
    <cellStyle name="Millares 18 2 2" xfId="15424"/>
    <cellStyle name="Millares 19" xfId="15425"/>
    <cellStyle name="Millares 19 2" xfId="15426"/>
    <cellStyle name="Millares 19 2 2" xfId="15427"/>
    <cellStyle name="Millares 2" xfId="5"/>
    <cellStyle name="Millares 2 2" xfId="45"/>
    <cellStyle name="Millares 2 2 2" xfId="15430"/>
    <cellStyle name="Millares 2 2 2 2" xfId="15431"/>
    <cellStyle name="Millares 2 2 2 2 2" xfId="15432"/>
    <cellStyle name="Millares 2 2 2 2 2 2" xfId="15433"/>
    <cellStyle name="Millares 2 2 2 3" xfId="15434"/>
    <cellStyle name="Millares 2 2 2 3 2" xfId="15435"/>
    <cellStyle name="Millares 2 2 3" xfId="15429"/>
    <cellStyle name="Millares 2 2 5" xfId="15436"/>
    <cellStyle name="Millares 2 2 5 2" xfId="15437"/>
    <cellStyle name="Millares 2 2 5 2 2" xfId="15438"/>
    <cellStyle name="Millares 2 2 5 2 2 2" xfId="15439"/>
    <cellStyle name="Millares 2 2 5 2 3" xfId="15440"/>
    <cellStyle name="Millares 2 2 5 2 3 2" xfId="15441"/>
    <cellStyle name="Millares 2 2 5 3" xfId="15442"/>
    <cellStyle name="Millares 2 2 5 3 2" xfId="15443"/>
    <cellStyle name="Millares 2 2 5 4" xfId="15444"/>
    <cellStyle name="Millares 2 2 5 4 2" xfId="15445"/>
    <cellStyle name="Millares 2 3" xfId="15446"/>
    <cellStyle name="Millares 2 3 2" xfId="15447"/>
    <cellStyle name="Millares 2 3 2 2" xfId="15448"/>
    <cellStyle name="Millares 2 4" xfId="15449"/>
    <cellStyle name="Millares 2 4 2" xfId="15450"/>
    <cellStyle name="Millares 2 4 2 2" xfId="15451"/>
    <cellStyle name="Millares 2 4 2 2 2" xfId="15452"/>
    <cellStyle name="Millares 2 4 3" xfId="15453"/>
    <cellStyle name="Millares 2 4 3 2" xfId="15454"/>
    <cellStyle name="Millares 2 5" xfId="15455"/>
    <cellStyle name="Millares 2 5 2" xfId="15456"/>
    <cellStyle name="Millares 2 5 2 2" xfId="15457"/>
    <cellStyle name="Millares 2 6" xfId="15458"/>
    <cellStyle name="Millares 2 7" xfId="15459"/>
    <cellStyle name="Millares 2 7 2" xfId="15460"/>
    <cellStyle name="Millares 2 7 2 2" xfId="15461"/>
    <cellStyle name="Millares 2 7 2 2 2" xfId="15462"/>
    <cellStyle name="Millares 2 7 2 3" xfId="15463"/>
    <cellStyle name="Millares 2 7 2 3 2" xfId="15464"/>
    <cellStyle name="Millares 2 7 3" xfId="15465"/>
    <cellStyle name="Millares 2 7 3 2" xfId="15466"/>
    <cellStyle name="Millares 2 7 4" xfId="15467"/>
    <cellStyle name="Millares 2 7 4 2" xfId="15468"/>
    <cellStyle name="Millares 2 8" xfId="15469"/>
    <cellStyle name="Millares 2 8 2" xfId="15470"/>
    <cellStyle name="Millares 2 9" xfId="15428"/>
    <cellStyle name="Millares 2_CONSOLIDADO OLA INVERNAL PARA IMPRIMIR(1)" xfId="15471"/>
    <cellStyle name="Millares 20" xfId="15472"/>
    <cellStyle name="Millares 20 2" xfId="15473"/>
    <cellStyle name="Millares 20 2 2" xfId="15474"/>
    <cellStyle name="Millares 21" xfId="15475"/>
    <cellStyle name="Millares 21 2" xfId="15476"/>
    <cellStyle name="Millares 21 2 2" xfId="15477"/>
    <cellStyle name="Millares 22" xfId="15478"/>
    <cellStyle name="Millares 22 2" xfId="15479"/>
    <cellStyle name="Millares 22 2 2" xfId="15480"/>
    <cellStyle name="Millares 23" xfId="15481"/>
    <cellStyle name="Millares 23 2" xfId="15482"/>
    <cellStyle name="Millares 23 2 2" xfId="15483"/>
    <cellStyle name="Millares 24" xfId="15484"/>
    <cellStyle name="Millares 24 2" xfId="15485"/>
    <cellStyle name="Millares 24 2 2" xfId="15486"/>
    <cellStyle name="Millares 25" xfId="15487"/>
    <cellStyle name="Millares 25 2" xfId="15488"/>
    <cellStyle name="Millares 25 2 2" xfId="15489"/>
    <cellStyle name="Millares 26" xfId="15490"/>
    <cellStyle name="Millares 26 2" xfId="15491"/>
    <cellStyle name="Millares 26 2 2" xfId="15492"/>
    <cellStyle name="Millares 27" xfId="15493"/>
    <cellStyle name="Millares 27 2" xfId="15494"/>
    <cellStyle name="Millares 27 2 2" xfId="15495"/>
    <cellStyle name="Millares 28" xfId="15496"/>
    <cellStyle name="Millares 28 2" xfId="15497"/>
    <cellStyle name="Millares 28 2 2" xfId="15498"/>
    <cellStyle name="Millares 29" xfId="15499"/>
    <cellStyle name="Millares 29 2" xfId="15500"/>
    <cellStyle name="Millares 29 2 2" xfId="15501"/>
    <cellStyle name="Millares 3" xfId="15"/>
    <cellStyle name="Millares 3 2" xfId="562"/>
    <cellStyle name="Millares 3 2 2" xfId="15504"/>
    <cellStyle name="Millares 3 2 2 2" xfId="15505"/>
    <cellStyle name="Millares 3 2 3" xfId="15506"/>
    <cellStyle name="Millares 3 2 4" xfId="15503"/>
    <cellStyle name="Millares 3 3" xfId="15507"/>
    <cellStyle name="Millares 3 3 2" xfId="15508"/>
    <cellStyle name="Millares 3 3 2 2" xfId="15509"/>
    <cellStyle name="Millares 3 4" xfId="15510"/>
    <cellStyle name="Millares 3 4 2" xfId="15511"/>
    <cellStyle name="Millares 3 4 2 2" xfId="15512"/>
    <cellStyle name="Millares 3 5" xfId="15513"/>
    <cellStyle name="Millares 3 5 2" xfId="15514"/>
    <cellStyle name="Millares 3 5 2 2" xfId="15515"/>
    <cellStyle name="Millares 3 6" xfId="15516"/>
    <cellStyle name="Millares 3 6 2" xfId="15517"/>
    <cellStyle name="Millares 3 6 2 2" xfId="15518"/>
    <cellStyle name="Millares 3 7" xfId="15519"/>
    <cellStyle name="Millares 3 7 2" xfId="15520"/>
    <cellStyle name="Millares 3 7 2 2" xfId="15521"/>
    <cellStyle name="Millares 3 7 3" xfId="15522"/>
    <cellStyle name="Millares 3 8" xfId="15523"/>
    <cellStyle name="Millares 3 8 2" xfId="15524"/>
    <cellStyle name="Millares 3 9" xfId="15502"/>
    <cellStyle name="Millares 30" xfId="15525"/>
    <cellStyle name="Millares 30 2" xfId="15526"/>
    <cellStyle name="Millares 30 2 2" xfId="15527"/>
    <cellStyle name="Millares 31" xfId="15528"/>
    <cellStyle name="Millares 31 2" xfId="15529"/>
    <cellStyle name="Millares 31 2 2" xfId="15530"/>
    <cellStyle name="Millares 32" xfId="15531"/>
    <cellStyle name="Millares 32 2" xfId="15532"/>
    <cellStyle name="Millares 32 2 2" xfId="15533"/>
    <cellStyle name="Millares 33" xfId="15534"/>
    <cellStyle name="Millares 33 2" xfId="15535"/>
    <cellStyle name="Millares 33 2 2" xfId="15536"/>
    <cellStyle name="Millares 34" xfId="15537"/>
    <cellStyle name="Millares 34 2" xfId="15538"/>
    <cellStyle name="Millares 34 2 2" xfId="15539"/>
    <cellStyle name="Millares 35" xfId="15540"/>
    <cellStyle name="Millares 35 2" xfId="15541"/>
    <cellStyle name="Millares 35 2 2" xfId="15542"/>
    <cellStyle name="Millares 36" xfId="15543"/>
    <cellStyle name="Millares 36 2" xfId="15544"/>
    <cellStyle name="Millares 36 2 2" xfId="15545"/>
    <cellStyle name="Millares 37" xfId="15546"/>
    <cellStyle name="Millares 37 2" xfId="15547"/>
    <cellStyle name="Millares 37 2 2" xfId="15548"/>
    <cellStyle name="Millares 38" xfId="15549"/>
    <cellStyle name="Millares 38 2" xfId="15550"/>
    <cellStyle name="Millares 38 2 2" xfId="15551"/>
    <cellStyle name="Millares 39" xfId="15552"/>
    <cellStyle name="Millares 39 2" xfId="15553"/>
    <cellStyle name="Millares 39 2 2" xfId="15554"/>
    <cellStyle name="Millares 4" xfId="16"/>
    <cellStyle name="Millares 4 10" xfId="15555"/>
    <cellStyle name="Millares 4 10 2" xfId="15556"/>
    <cellStyle name="Millares 4 10 2 2" xfId="15557"/>
    <cellStyle name="Millares 4 11" xfId="15558"/>
    <cellStyle name="Millares 4 11 2" xfId="15559"/>
    <cellStyle name="Millares 4 11 2 2" xfId="15560"/>
    <cellStyle name="Millares 4 11 3" xfId="15561"/>
    <cellStyle name="Millares 4 12" xfId="15562"/>
    <cellStyle name="Millares 4 12 2" xfId="15563"/>
    <cellStyle name="Millares 4 2" xfId="15564"/>
    <cellStyle name="Millares 4 2 2" xfId="15565"/>
    <cellStyle name="Millares 4 2 2 2" xfId="15566"/>
    <cellStyle name="Millares 4 2 3" xfId="15567"/>
    <cellStyle name="Millares 4 2 3 2" xfId="15568"/>
    <cellStyle name="Millares 4 3" xfId="15569"/>
    <cellStyle name="Millares 4 3 2" xfId="15570"/>
    <cellStyle name="Millares 4 3 2 2" xfId="15571"/>
    <cellStyle name="Millares 4 4" xfId="15572"/>
    <cellStyle name="Millares 4 4 2" xfId="15573"/>
    <cellStyle name="Millares 4 4 2 2" xfId="15574"/>
    <cellStyle name="Millares 4 5" xfId="15575"/>
    <cellStyle name="Millares 4 5 2" xfId="15576"/>
    <cellStyle name="Millares 4 5 2 2" xfId="15577"/>
    <cellStyle name="Millares 4 6" xfId="15578"/>
    <cellStyle name="Millares 4 6 2" xfId="15579"/>
    <cellStyle name="Millares 4 6 2 2" xfId="15580"/>
    <cellStyle name="Millares 4 7" xfId="15581"/>
    <cellStyle name="Millares 4 7 2" xfId="15582"/>
    <cellStyle name="Millares 4 7 2 2" xfId="15583"/>
    <cellStyle name="Millares 4 8" xfId="15584"/>
    <cellStyle name="Millares 4 8 2" xfId="15585"/>
    <cellStyle name="Millares 4 8 2 2" xfId="15586"/>
    <cellStyle name="Millares 4 9" xfId="15587"/>
    <cellStyle name="Millares 4 9 2" xfId="15588"/>
    <cellStyle name="Millares 4 9 2 2" xfId="15589"/>
    <cellStyle name="Millares 40" xfId="15590"/>
    <cellStyle name="Millares 40 2" xfId="15591"/>
    <cellStyle name="Millares 40 2 2" xfId="15592"/>
    <cellStyle name="Millares 41" xfId="15593"/>
    <cellStyle name="Millares 41 2" xfId="15594"/>
    <cellStyle name="Millares 41 2 2" xfId="15595"/>
    <cellStyle name="Millares 42" xfId="15596"/>
    <cellStyle name="Millares 42 2" xfId="15597"/>
    <cellStyle name="Millares 42 2 2" xfId="15598"/>
    <cellStyle name="Millares 42 3" xfId="15599"/>
    <cellStyle name="Millares 43" xfId="15600"/>
    <cellStyle name="Millares 43 2" xfId="15601"/>
    <cellStyle name="Millares 44" xfId="15602"/>
    <cellStyle name="Millares 44 2" xfId="15603"/>
    <cellStyle name="Millares 45" xfId="15604"/>
    <cellStyle name="Millares 45 2" xfId="15605"/>
    <cellStyle name="Millares 46" xfId="15606"/>
    <cellStyle name="Millares 46 2" xfId="15607"/>
    <cellStyle name="Millares 47" xfId="15608"/>
    <cellStyle name="Millares 47 2" xfId="15609"/>
    <cellStyle name="Millares 48" xfId="15610"/>
    <cellStyle name="Millares 49" xfId="15611"/>
    <cellStyle name="Millares 5" xfId="17"/>
    <cellStyle name="Millares 5 2" xfId="15613"/>
    <cellStyle name="Millares 5 2 2" xfId="15614"/>
    <cellStyle name="Millares 5 2 2 2" xfId="15615"/>
    <cellStyle name="Millares 5 2 2 2 2" xfId="15616"/>
    <cellStyle name="Millares 5 2 2 2 2 2" xfId="15617"/>
    <cellStyle name="Millares 5 2 2 2 2 2 2" xfId="15618"/>
    <cellStyle name="Millares 5 2 2 2 3" xfId="15619"/>
    <cellStyle name="Millares 5 2 2 2 3 2" xfId="15620"/>
    <cellStyle name="Millares 5 2 2 2 3 2 2" xfId="15621"/>
    <cellStyle name="Millares 5 2 2 2 4" xfId="15622"/>
    <cellStyle name="Millares 5 2 2 2 4 2" xfId="15623"/>
    <cellStyle name="Millares 5 2 2 3" xfId="15624"/>
    <cellStyle name="Millares 5 2 2 3 2" xfId="15625"/>
    <cellStyle name="Millares 5 2 2 3 2 2" xfId="15626"/>
    <cellStyle name="Millares 5 2 2 3 2 2 2" xfId="15627"/>
    <cellStyle name="Millares 5 2 2 3 3" xfId="15628"/>
    <cellStyle name="Millares 5 2 2 3 3 2" xfId="15629"/>
    <cellStyle name="Millares 5 2 2 4" xfId="15630"/>
    <cellStyle name="Millares 5 2 2 4 2" xfId="15631"/>
    <cellStyle name="Millares 5 2 2 4 2 2" xfId="15632"/>
    <cellStyle name="Millares 5 2 2 4 2 2 2" xfId="15633"/>
    <cellStyle name="Millares 5 2 2 4 2 2 2 2" xfId="15634"/>
    <cellStyle name="Millares 5 2 2 4 2 3" xfId="15635"/>
    <cellStyle name="Millares 5 2 2 4 2 3 2" xfId="15636"/>
    <cellStyle name="Millares 5 2 2 4 3" xfId="15637"/>
    <cellStyle name="Millares 5 2 2 4 3 2" xfId="15638"/>
    <cellStyle name="Millares 5 2 2 5" xfId="15639"/>
    <cellStyle name="Millares 5 2 2 5 2" xfId="15640"/>
    <cellStyle name="Millares 5 2 3" xfId="15641"/>
    <cellStyle name="Millares 5 2 3 2" xfId="15642"/>
    <cellStyle name="Millares 5 2 3 2 2" xfId="15643"/>
    <cellStyle name="Millares 5 2 4" xfId="15644"/>
    <cellStyle name="Millares 5 2 5" xfId="15645"/>
    <cellStyle name="Millares 5 2 5 2" xfId="15646"/>
    <cellStyle name="Millares 5 3" xfId="15647"/>
    <cellStyle name="Millares 5 3 2" xfId="15648"/>
    <cellStyle name="Millares 5 3 2 2" xfId="15649"/>
    <cellStyle name="Millares 5 4" xfId="15650"/>
    <cellStyle name="Millares 5 5" xfId="15651"/>
    <cellStyle name="Millares 5 5 2" xfId="15652"/>
    <cellStyle name="Millares 5 5 2 2" xfId="15653"/>
    <cellStyle name="Millares 5 5 3" xfId="15654"/>
    <cellStyle name="Millares 5 6" xfId="15612"/>
    <cellStyle name="Millares 50" xfId="15655"/>
    <cellStyle name="Millares 51" xfId="15656"/>
    <cellStyle name="Millares 52" xfId="15657"/>
    <cellStyle name="Millares 53" xfId="15658"/>
    <cellStyle name="Millares 54" xfId="51808"/>
    <cellStyle name="Millares 55" xfId="51836"/>
    <cellStyle name="Millares 56" xfId="51837"/>
    <cellStyle name="Millares 57" xfId="51840"/>
    <cellStyle name="Millares 58" xfId="51842"/>
    <cellStyle name="Millares 59" xfId="51838"/>
    <cellStyle name="Millares 6" xfId="44"/>
    <cellStyle name="Millares 6 2" xfId="15660"/>
    <cellStyle name="Millares 6 2 2" xfId="15661"/>
    <cellStyle name="Millares 6 2 2 2" xfId="15662"/>
    <cellStyle name="Millares 6 3" xfId="15663"/>
    <cellStyle name="Millares 6 3 2" xfId="15664"/>
    <cellStyle name="Millares 6 3 2 2" xfId="15665"/>
    <cellStyle name="Millares 6 4" xfId="15666"/>
    <cellStyle name="Millares 6 4 2" xfId="15667"/>
    <cellStyle name="Millares 6 4 2 2" xfId="15668"/>
    <cellStyle name="Millares 6 4 3" xfId="15669"/>
    <cellStyle name="Millares 6 5" xfId="15670"/>
    <cellStyle name="Millares 6 5 2" xfId="15671"/>
    <cellStyle name="Millares 6 6" xfId="15659"/>
    <cellStyle name="Millares 60" xfId="51843"/>
    <cellStyle name="Millares 61" xfId="51850"/>
    <cellStyle name="Millares 62" xfId="51841"/>
    <cellStyle name="Millares 63" xfId="51845"/>
    <cellStyle name="Millares 64" xfId="51835"/>
    <cellStyle name="Millares 65" xfId="51839"/>
    <cellStyle name="Millares 66" xfId="51856"/>
    <cellStyle name="Millares 67" xfId="51891"/>
    <cellStyle name="Millares 68" xfId="51892"/>
    <cellStyle name="Millares 69" xfId="15672"/>
    <cellStyle name="Millares 69 2" xfId="15673"/>
    <cellStyle name="Millares 69 2 2" xfId="15674"/>
    <cellStyle name="Millares 7" xfId="15675"/>
    <cellStyle name="Millares 7 2" xfId="15676"/>
    <cellStyle name="Millares 7 2 2" xfId="15677"/>
    <cellStyle name="Millares 7 2 2 2" xfId="15678"/>
    <cellStyle name="Millares 7 3" xfId="15679"/>
    <cellStyle name="Millares 7 3 2" xfId="15680"/>
    <cellStyle name="Millares 8" xfId="15681"/>
    <cellStyle name="Millares 8 2" xfId="15682"/>
    <cellStyle name="Millares 8 3" xfId="15683"/>
    <cellStyle name="Millares 8 3 2" xfId="15684"/>
    <cellStyle name="Millares 9" xfId="15685"/>
    <cellStyle name="Millares 9 2" xfId="15686"/>
    <cellStyle name="Millares 9 2 2" xfId="15687"/>
    <cellStyle name="Moneda" xfId="51900" builtinId="4"/>
    <cellStyle name="Moneda [0] 2" xfId="11"/>
    <cellStyle name="Moneda [0] 2 2" xfId="46"/>
    <cellStyle name="Moneda [0] 2 2 2" xfId="147"/>
    <cellStyle name="Moneda [0] 2 2 2 2" xfId="15691"/>
    <cellStyle name="Moneda [0] 2 2 2 3" xfId="15690"/>
    <cellStyle name="Moneda [0] 2 2 2 4" xfId="51884"/>
    <cellStyle name="Moneda [0] 2 2 3" xfId="15689"/>
    <cellStyle name="Moneda [0] 2 3" xfId="15692"/>
    <cellStyle name="Moneda [0] 2 3 2" xfId="15693"/>
    <cellStyle name="Moneda [0] 2 4" xfId="15688"/>
    <cellStyle name="Moneda [0] 2 5" xfId="51895"/>
    <cellStyle name="Moneda [0] 3" xfId="12"/>
    <cellStyle name="Moneda [0] 3 2" xfId="15694"/>
    <cellStyle name="Moneda [0] 4" xfId="801"/>
    <cellStyle name="Moneda 10" xfId="155"/>
    <cellStyle name="Moneda 10 2" xfId="15696"/>
    <cellStyle name="Moneda 10 2 2" xfId="15697"/>
    <cellStyle name="Moneda 10 3" xfId="15698"/>
    <cellStyle name="Moneda 10 4" xfId="15695"/>
    <cellStyle name="Moneda 11" xfId="156"/>
    <cellStyle name="Moneda 11 2" xfId="15700"/>
    <cellStyle name="Moneda 11 2 2" xfId="15701"/>
    <cellStyle name="Moneda 11 3" xfId="15702"/>
    <cellStyle name="Moneda 11 4" xfId="15699"/>
    <cellStyle name="Moneda 12" xfId="161"/>
    <cellStyle name="Moneda 12 2" xfId="15704"/>
    <cellStyle name="Moneda 12 2 2" xfId="15705"/>
    <cellStyle name="Moneda 12 3" xfId="15706"/>
    <cellStyle name="Moneda 12 4" xfId="15703"/>
    <cellStyle name="Moneda 13" xfId="162"/>
    <cellStyle name="Moneda 13 2" xfId="15708"/>
    <cellStyle name="Moneda 13 2 2" xfId="15709"/>
    <cellStyle name="Moneda 13 3" xfId="15710"/>
    <cellStyle name="Moneda 13 4" xfId="15707"/>
    <cellStyle name="Moneda 14" xfId="163"/>
    <cellStyle name="Moneda 14 2" xfId="15711"/>
    <cellStyle name="Moneda 15" xfId="164"/>
    <cellStyle name="Moneda 15 2" xfId="15712"/>
    <cellStyle name="Moneda 16" xfId="165"/>
    <cellStyle name="Moneda 16 2" xfId="15714"/>
    <cellStyle name="Moneda 16 3" xfId="15713"/>
    <cellStyle name="Moneda 17" xfId="166"/>
    <cellStyle name="Moneda 17 2" xfId="15715"/>
    <cellStyle name="Moneda 18" xfId="199"/>
    <cellStyle name="Moneda 18 2" xfId="15716"/>
    <cellStyle name="Moneda 19" xfId="200"/>
    <cellStyle name="Moneda 19 2" xfId="15717"/>
    <cellStyle name="Moneda 2" xfId="3"/>
    <cellStyle name="Moneda 2 2" xfId="563"/>
    <cellStyle name="Moneda 2 2 2" xfId="15720"/>
    <cellStyle name="Moneda 2 2 3" xfId="15721"/>
    <cellStyle name="Moneda 2 2 3 2" xfId="15722"/>
    <cellStyle name="Moneda 2 2 4" xfId="15723"/>
    <cellStyle name="Moneda 2 2 4 2" xfId="15724"/>
    <cellStyle name="Moneda 2 2 5" xfId="15725"/>
    <cellStyle name="Moneda 2 2 5 2" xfId="15726"/>
    <cellStyle name="Moneda 2 2 6" xfId="15719"/>
    <cellStyle name="Moneda 2 3" xfId="15727"/>
    <cellStyle name="Moneda 2 3 2" xfId="15728"/>
    <cellStyle name="Moneda 2 3 2 2" xfId="15729"/>
    <cellStyle name="Moneda 2 4" xfId="15730"/>
    <cellStyle name="Moneda 2 4 2" xfId="15731"/>
    <cellStyle name="Moneda 2 5" xfId="15732"/>
    <cellStyle name="Moneda 2 5 2" xfId="15733"/>
    <cellStyle name="Moneda 2 6" xfId="15734"/>
    <cellStyle name="Moneda 2 6 2" xfId="15735"/>
    <cellStyle name="Moneda 2 6 2 2" xfId="15736"/>
    <cellStyle name="Moneda 2 6 3" xfId="15737"/>
    <cellStyle name="Moneda 2 7" xfId="15738"/>
    <cellStyle name="Moneda 2 7 2" xfId="15739"/>
    <cellStyle name="Moneda 2 8" xfId="15740"/>
    <cellStyle name="Moneda 2 9" xfId="15718"/>
    <cellStyle name="Moneda 20" xfId="201"/>
    <cellStyle name="Moneda 20 2" xfId="15741"/>
    <cellStyle name="Moneda 21" xfId="206"/>
    <cellStyle name="Moneda 21 2" xfId="15742"/>
    <cellStyle name="Moneda 22" xfId="209"/>
    <cellStyle name="Moneda 22 2" xfId="15743"/>
    <cellStyle name="Moneda 23" xfId="212"/>
    <cellStyle name="Moneda 23 2" xfId="15744"/>
    <cellStyle name="Moneda 24" xfId="213"/>
    <cellStyle name="Moneda 24 2" xfId="15745"/>
    <cellStyle name="Moneda 25" xfId="214"/>
    <cellStyle name="Moneda 25 2" xfId="15746"/>
    <cellStyle name="Moneda 26" xfId="215"/>
    <cellStyle name="Moneda 26 2" xfId="15747"/>
    <cellStyle name="Moneda 27" xfId="216"/>
    <cellStyle name="Moneda 27 2" xfId="15748"/>
    <cellStyle name="Moneda 28" xfId="218"/>
    <cellStyle name="Moneda 28 2" xfId="15749"/>
    <cellStyle name="Moneda 29" xfId="593"/>
    <cellStyle name="Moneda 29 2" xfId="15750"/>
    <cellStyle name="Moneda 3" xfId="13"/>
    <cellStyle name="Moneda 3 10" xfId="51893"/>
    <cellStyle name="Moneda 3 2" xfId="120"/>
    <cellStyle name="Moneda 3 2 2" xfId="15753"/>
    <cellStyle name="Moneda 3 2 2 2" xfId="15754"/>
    <cellStyle name="Moneda 3 2 3" xfId="15752"/>
    <cellStyle name="Moneda 3 2 4" xfId="51877"/>
    <cellStyle name="Moneda 3 3" xfId="15755"/>
    <cellStyle name="Moneda 3 3 2" xfId="15756"/>
    <cellStyle name="Moneda 3 3 2 2" xfId="15757"/>
    <cellStyle name="Moneda 3 3 3" xfId="15758"/>
    <cellStyle name="Moneda 3 3 3 2" xfId="15759"/>
    <cellStyle name="Moneda 3 3 4" xfId="15760"/>
    <cellStyle name="Moneda 3 4" xfId="15761"/>
    <cellStyle name="Moneda 3 4 2" xfId="15762"/>
    <cellStyle name="Moneda 3 5" xfId="15763"/>
    <cellStyle name="Moneda 3 5 2" xfId="15764"/>
    <cellStyle name="Moneda 3 5 2 2" xfId="15765"/>
    <cellStyle name="Moneda 3 5 3" xfId="15766"/>
    <cellStyle name="Moneda 3 6" xfId="15767"/>
    <cellStyle name="Moneda 3 6 2" xfId="15768"/>
    <cellStyle name="Moneda 3 7" xfId="15769"/>
    <cellStyle name="Moneda 3 8" xfId="15751"/>
    <cellStyle name="Moneda 3 9" xfId="51857"/>
    <cellStyle name="Moneda 30" xfId="592"/>
    <cellStyle name="Moneda 30 2" xfId="15770"/>
    <cellStyle name="Moneda 31" xfId="628"/>
    <cellStyle name="Moneda 31 2" xfId="15771"/>
    <cellStyle name="Moneda 32" xfId="629"/>
    <cellStyle name="Moneda 32 2" xfId="15772"/>
    <cellStyle name="Moneda 33" xfId="630"/>
    <cellStyle name="Moneda 33 2" xfId="15773"/>
    <cellStyle name="Moneda 34" xfId="695"/>
    <cellStyle name="Moneda 34 2" xfId="15775"/>
    <cellStyle name="Moneda 34 2 2" xfId="15776"/>
    <cellStyle name="Moneda 34 3" xfId="15777"/>
    <cellStyle name="Moneda 34 4" xfId="15774"/>
    <cellStyle name="Moneda 35" xfId="696"/>
    <cellStyle name="Moneda 35 2" xfId="15779"/>
    <cellStyle name="Moneda 35 3" xfId="15778"/>
    <cellStyle name="Moneda 36" xfId="697"/>
    <cellStyle name="Moneda 36 2" xfId="15781"/>
    <cellStyle name="Moneda 36 3" xfId="15780"/>
    <cellStyle name="Moneda 37" xfId="706"/>
    <cellStyle name="Moneda 37 2" xfId="15783"/>
    <cellStyle name="Moneda 37 3" xfId="15782"/>
    <cellStyle name="Moneda 38" xfId="703"/>
    <cellStyle name="Moneda 38 2" xfId="15785"/>
    <cellStyle name="Moneda 38 3" xfId="15784"/>
    <cellStyle name="Moneda 39" xfId="732"/>
    <cellStyle name="Moneda 39 2" xfId="15787"/>
    <cellStyle name="Moneda 39 3" xfId="15786"/>
    <cellStyle name="Moneda 4" xfId="91"/>
    <cellStyle name="Moneda 4 2" xfId="15789"/>
    <cellStyle name="Moneda 4 2 2" xfId="15790"/>
    <cellStyle name="Moneda 4 2 2 2" xfId="15791"/>
    <cellStyle name="Moneda 4 3" xfId="15792"/>
    <cellStyle name="Moneda 4 4" xfId="15793"/>
    <cellStyle name="Moneda 4 4 2" xfId="15794"/>
    <cellStyle name="Moneda 4 5" xfId="15795"/>
    <cellStyle name="Moneda 4 6" xfId="15788"/>
    <cellStyle name="Moneda 40" xfId="727"/>
    <cellStyle name="Moneda 40 2" xfId="15797"/>
    <cellStyle name="Moneda 40 3" xfId="15796"/>
    <cellStyle name="Moneda 41" xfId="728"/>
    <cellStyle name="Moneda 41 2" xfId="15799"/>
    <cellStyle name="Moneda 41 3" xfId="15798"/>
    <cellStyle name="Moneda 42" xfId="731"/>
    <cellStyle name="Moneda 42 2" xfId="15801"/>
    <cellStyle name="Moneda 42 3" xfId="15800"/>
    <cellStyle name="Moneda 43" xfId="729"/>
    <cellStyle name="Moneda 43 2" xfId="15803"/>
    <cellStyle name="Moneda 43 3" xfId="15802"/>
    <cellStyle name="Moneda 44" xfId="15804"/>
    <cellStyle name="Moneda 44 2" xfId="15805"/>
    <cellStyle name="Moneda 45" xfId="15806"/>
    <cellStyle name="Moneda 45 2" xfId="15807"/>
    <cellStyle name="Moneda 46" xfId="15808"/>
    <cellStyle name="Moneda 46 2" xfId="15809"/>
    <cellStyle name="Moneda 47" xfId="15810"/>
    <cellStyle name="Moneda 47 2" xfId="15811"/>
    <cellStyle name="Moneda 48" xfId="15812"/>
    <cellStyle name="Moneda 48 2" xfId="15813"/>
    <cellStyle name="Moneda 49" xfId="15814"/>
    <cellStyle name="Moneda 49 2" xfId="15815"/>
    <cellStyle name="Moneda 5" xfId="92"/>
    <cellStyle name="Moneda 5 2" xfId="15817"/>
    <cellStyle name="Moneda 5 3" xfId="15818"/>
    <cellStyle name="Moneda 5 3 2" xfId="15819"/>
    <cellStyle name="Moneda 5 4" xfId="15820"/>
    <cellStyle name="Moneda 5 5" xfId="15816"/>
    <cellStyle name="Moneda 50" xfId="15821"/>
    <cellStyle name="Moneda 50 2" xfId="15822"/>
    <cellStyle name="Moneda 51" xfId="15823"/>
    <cellStyle name="Moneda 51 2" xfId="15824"/>
    <cellStyle name="Moneda 52" xfId="15825"/>
    <cellStyle name="Moneda 52 2" xfId="15826"/>
    <cellStyle name="Moneda 53" xfId="15827"/>
    <cellStyle name="Moneda 53 2" xfId="15828"/>
    <cellStyle name="Moneda 54" xfId="15829"/>
    <cellStyle name="Moneda 54 2" xfId="15830"/>
    <cellStyle name="Moneda 55" xfId="15831"/>
    <cellStyle name="Moneda 56" xfId="15832"/>
    <cellStyle name="Moneda 57" xfId="15833"/>
    <cellStyle name="Moneda 58" xfId="15834"/>
    <cellStyle name="Moneda 59" xfId="15835"/>
    <cellStyle name="Moneda 6" xfId="93"/>
    <cellStyle name="Moneda 6 2" xfId="15837"/>
    <cellStyle name="Moneda 6 3" xfId="15838"/>
    <cellStyle name="Moneda 6 3 2" xfId="15839"/>
    <cellStyle name="Moneda 6 4" xfId="15840"/>
    <cellStyle name="Moneda 6 5" xfId="15836"/>
    <cellStyle name="Moneda 60" xfId="15841"/>
    <cellStyle name="Moneda 61" xfId="51844"/>
    <cellStyle name="Moneda 62" xfId="51846"/>
    <cellStyle name="Moneda 63" xfId="51894"/>
    <cellStyle name="Moneda 7" xfId="148"/>
    <cellStyle name="Moneda 7 2" xfId="15843"/>
    <cellStyle name="Moneda 7 3" xfId="15844"/>
    <cellStyle name="Moneda 7 3 2" xfId="15845"/>
    <cellStyle name="Moneda 7 4" xfId="15846"/>
    <cellStyle name="Moneda 7 5" xfId="15842"/>
    <cellStyle name="Moneda 8" xfId="149"/>
    <cellStyle name="Moneda 8 2" xfId="15848"/>
    <cellStyle name="Moneda 8 2 2" xfId="15849"/>
    <cellStyle name="Moneda 8 2 2 2" xfId="15850"/>
    <cellStyle name="Moneda 8 2 3" xfId="15851"/>
    <cellStyle name="Moneda 8 3" xfId="15852"/>
    <cellStyle name="Moneda 8 3 2" xfId="15853"/>
    <cellStyle name="Moneda 8 4" xfId="15854"/>
    <cellStyle name="Moneda 8 5" xfId="15847"/>
    <cellStyle name="Moneda 9" xfId="150"/>
    <cellStyle name="Moneda 9 2" xfId="15856"/>
    <cellStyle name="Moneda 9 2 2" xfId="15857"/>
    <cellStyle name="Moneda 9 3" xfId="15858"/>
    <cellStyle name="Moneda 9 3 2" xfId="15859"/>
    <cellStyle name="Moneda 9 4" xfId="15860"/>
    <cellStyle name="Moneda 9 5" xfId="15855"/>
    <cellStyle name="Neutral 2" xfId="15861"/>
    <cellStyle name="Normal" xfId="0" builtinId="0"/>
    <cellStyle name="Normal 10" xfId="15862"/>
    <cellStyle name="Normal 10 2" xfId="15863"/>
    <cellStyle name="Normal 10 2 2" xfId="51897"/>
    <cellStyle name="Normal 10 3" xfId="15864"/>
    <cellStyle name="Normal 11" xfId="15865"/>
    <cellStyle name="Normal 12" xfId="15866"/>
    <cellStyle name="Normal 13" xfId="15867"/>
    <cellStyle name="Normal 14" xfId="15868"/>
    <cellStyle name="Normal 14 12" xfId="15869"/>
    <cellStyle name="Normal 15" xfId="15870"/>
    <cellStyle name="Normal 16" xfId="15871"/>
    <cellStyle name="Normal 17" xfId="15872"/>
    <cellStyle name="Normal 18" xfId="15873"/>
    <cellStyle name="Normal 19" xfId="15874"/>
    <cellStyle name="Normal 2" xfId="2"/>
    <cellStyle name="Normal 2 2" xfId="6"/>
    <cellStyle name="Normal 2 2 2" xfId="15877"/>
    <cellStyle name="Normal 2 2 2 2" xfId="15878"/>
    <cellStyle name="Normal 2 2 2 2 2" xfId="15879"/>
    <cellStyle name="Normal 2 2 3" xfId="15880"/>
    <cellStyle name="Normal 2 2 4" xfId="15881"/>
    <cellStyle name="Normal 2 2 4 2" xfId="15882"/>
    <cellStyle name="Normal 2 2 4 2 2" xfId="15883"/>
    <cellStyle name="Normal 2 2 4 2 2 2" xfId="15884"/>
    <cellStyle name="Normal 2 2 4 3" xfId="15885"/>
    <cellStyle name="Normal 2 2 4 3 2" xfId="15886"/>
    <cellStyle name="Normal 2 2 4 3 2 2" xfId="15887"/>
    <cellStyle name="Normal 2 2 4 3 2 2 2" xfId="15888"/>
    <cellStyle name="Normal 2 2 4 3 2 2 2 2" xfId="15889"/>
    <cellStyle name="Normal 2 2 4 3 2 2 2 2 2" xfId="15890"/>
    <cellStyle name="Normal 2 2 4 3 2 2 2 2 3" xfId="15891"/>
    <cellStyle name="Normal 2 2 4 4" xfId="15892"/>
    <cellStyle name="Normal 2 2 4 4 2" xfId="15893"/>
    <cellStyle name="Normal 2 2 4 4 2 2" xfId="15894"/>
    <cellStyle name="Normal 2 2 4 5" xfId="15895"/>
    <cellStyle name="Normal 2 2 4 6" xfId="15896"/>
    <cellStyle name="Normal 2 2 4 6 2" xfId="15897"/>
    <cellStyle name="Normal 2 2 5" xfId="15898"/>
    <cellStyle name="Normal 2 2 5 2" xfId="15899"/>
    <cellStyle name="Normal 2 2 6" xfId="15900"/>
    <cellStyle name="Normal 2 2 7" xfId="15901"/>
    <cellStyle name="Normal 2 2 8" xfId="15876"/>
    <cellStyle name="Normal 2 3" xfId="15902"/>
    <cellStyle name="Normal 2 3 2" xfId="15903"/>
    <cellStyle name="Normal 2 3 3" xfId="15904"/>
    <cellStyle name="Normal 2 4" xfId="15905"/>
    <cellStyle name="Normal 2 4 2" xfId="15906"/>
    <cellStyle name="Normal 2 5" xfId="15907"/>
    <cellStyle name="Normal 2 6" xfId="15908"/>
    <cellStyle name="Normal 2 7" xfId="15875"/>
    <cellStyle name="Normal 2_Presupuesto Acueducto Santa Bárbara de Pinto POI- 20 mayo 2009" xfId="15909"/>
    <cellStyle name="Normal 20" xfId="15910"/>
    <cellStyle name="Normal 20 2" xfId="15911"/>
    <cellStyle name="Normal 20 3" xfId="15912"/>
    <cellStyle name="Normal 20 3 2" xfId="15913"/>
    <cellStyle name="Normal 20 4" xfId="15914"/>
    <cellStyle name="Normal 21" xfId="15915"/>
    <cellStyle name="Normal 22" xfId="15916"/>
    <cellStyle name="Normal 22 2" xfId="15917"/>
    <cellStyle name="Normal 23" xfId="15918"/>
    <cellStyle name="Normal 24" xfId="15919"/>
    <cellStyle name="Normal 25" xfId="15920"/>
    <cellStyle name="Normal 26" xfId="15921"/>
    <cellStyle name="Normal 27" xfId="15922"/>
    <cellStyle name="Normal 27 2" xfId="15923"/>
    <cellStyle name="Normal 28" xfId="15924"/>
    <cellStyle name="Normal 29" xfId="15925"/>
    <cellStyle name="Normal 3" xfId="4"/>
    <cellStyle name="Normal 3 2" xfId="7"/>
    <cellStyle name="Normal 3 2 2" xfId="15927"/>
    <cellStyle name="Normal 3 2 2 2" xfId="15928"/>
    <cellStyle name="Normal 3 2 2 2 2" xfId="15929"/>
    <cellStyle name="Normal 3 2 2 2 2 2" xfId="15930"/>
    <cellStyle name="Normal 3 2 2 2 2 2 2" xfId="15931"/>
    <cellStyle name="Normal 3 2 2 2 2 2 2 2" xfId="15932"/>
    <cellStyle name="Normal 3 2 2 2 2 2 2 2 2" xfId="15933"/>
    <cellStyle name="Normal 3 2 2 2 2 2 2 2 2 2" xfId="15934"/>
    <cellStyle name="Normal 3 2 2 2 2 2 2 2 2 3" xfId="15935"/>
    <cellStyle name="Normal 3 2 2 3" xfId="15936"/>
    <cellStyle name="Normal 3 2 2 3 2" xfId="15937"/>
    <cellStyle name="Normal 3 2 2 3 2 2" xfId="15938"/>
    <cellStyle name="Normal 3 2 2 3 2 2 2" xfId="15939"/>
    <cellStyle name="Normal 3 2 2 3 2 2 2 2" xfId="15940"/>
    <cellStyle name="Normal 3 2 2 3 2 2 2 2 2" xfId="15941"/>
    <cellStyle name="Normal 3 2 2 3 2 2 2 2 3" xfId="15942"/>
    <cellStyle name="Normal 3 2 3" xfId="15943"/>
    <cellStyle name="Normal 3 2 4" xfId="15944"/>
    <cellStyle name="Normal 3 2 5" xfId="15945"/>
    <cellStyle name="Normal 3 2 5 2" xfId="15946"/>
    <cellStyle name="Normal 3 2 5 2 2" xfId="15947"/>
    <cellStyle name="Normal 3 2 5 3" xfId="15948"/>
    <cellStyle name="Normal 3 2 6" xfId="15949"/>
    <cellStyle name="Normal 3 2 7" xfId="15926"/>
    <cellStyle name="Normal 3 3" xfId="15950"/>
    <cellStyle name="Normal 3 4" xfId="15951"/>
    <cellStyle name="Normal 3 5" xfId="15952"/>
    <cellStyle name="Normal 3 5 2" xfId="15953"/>
    <cellStyle name="Normal 3 5 2 2" xfId="15954"/>
    <cellStyle name="Normal 3 5 2 3" xfId="15955"/>
    <cellStyle name="Normal 3 5 2 3 2" xfId="15956"/>
    <cellStyle name="Normal 3 5 2 4" xfId="15957"/>
    <cellStyle name="Normal 3 5 2 5" xfId="15958"/>
    <cellStyle name="Normal 3 5 3" xfId="15959"/>
    <cellStyle name="Normal 3 6" xfId="15960"/>
    <cellStyle name="Normal 3_Presupuesto Acueducto Santa Bárbara de Pinto" xfId="15961"/>
    <cellStyle name="Normal 30" xfId="15962"/>
    <cellStyle name="Normal 31" xfId="15963"/>
    <cellStyle name="Normal 32" xfId="15964"/>
    <cellStyle name="Normal 33" xfId="51896"/>
    <cellStyle name="Normal 4" xfId="8"/>
    <cellStyle name="Normal 4 10" xfId="15966"/>
    <cellStyle name="Normal 4 11" xfId="15967"/>
    <cellStyle name="Normal 4 12" xfId="15968"/>
    <cellStyle name="Normal 4 13" xfId="15965"/>
    <cellStyle name="Normal 4 2" xfId="15969"/>
    <cellStyle name="Normal 4 2 2" xfId="15970"/>
    <cellStyle name="Normal 4 3" xfId="15971"/>
    <cellStyle name="Normal 4 4" xfId="15972"/>
    <cellStyle name="Normal 4 5" xfId="15973"/>
    <cellStyle name="Normal 4 5 2" xfId="15974"/>
    <cellStyle name="Normal 4 5 3" xfId="15975"/>
    <cellStyle name="Normal 4 6" xfId="15976"/>
    <cellStyle name="Normal 4 7" xfId="15977"/>
    <cellStyle name="Normal 4 8" xfId="15978"/>
    <cellStyle name="Normal 4 9" xfId="15979"/>
    <cellStyle name="Normal 4_Presupuesto Acueducto Santa Bárbara de Pinto" xfId="15980"/>
    <cellStyle name="Normal 5" xfId="9"/>
    <cellStyle name="Normal 5 2" xfId="15981"/>
    <cellStyle name="Normal 5 3" xfId="15982"/>
    <cellStyle name="Normal 5 4" xfId="15983"/>
    <cellStyle name="Normal 5 5" xfId="15984"/>
    <cellStyle name="Normal 6" xfId="1"/>
    <cellStyle name="Normal 6 2" xfId="15985"/>
    <cellStyle name="Normal 6 2 2" xfId="15986"/>
    <cellStyle name="Normal 6 3" xfId="15987"/>
    <cellStyle name="Normal 6 3 2" xfId="15988"/>
    <cellStyle name="Normal 6 4" xfId="15989"/>
    <cellStyle name="Normal 6 4 2" xfId="15990"/>
    <cellStyle name="Normal 6 4 2 2" xfId="15991"/>
    <cellStyle name="Normal 6 5" xfId="15992"/>
    <cellStyle name="Normal 6_Presupuesto Acueducto Santa Bárbara de Pinto" xfId="15993"/>
    <cellStyle name="Normal 7" xfId="18"/>
    <cellStyle name="Normal 7 2" xfId="59"/>
    <cellStyle name="Normal 7 2 2" xfId="15994"/>
    <cellStyle name="Normal 7 3" xfId="49"/>
    <cellStyle name="Normal 7 4" xfId="90"/>
    <cellStyle name="Normal 7 5" xfId="121"/>
    <cellStyle name="Normal 7 6" xfId="94"/>
    <cellStyle name="Normal 7 6 2" xfId="173"/>
    <cellStyle name="Normal 7 7" xfId="51809"/>
    <cellStyle name="Normal 8" xfId="56"/>
    <cellStyle name="Normal 8 2" xfId="15996"/>
    <cellStyle name="Normal 8 2 2" xfId="15997"/>
    <cellStyle name="Normal 8 2 3" xfId="15998"/>
    <cellStyle name="Normal 8 3" xfId="15995"/>
    <cellStyle name="Normal 9" xfId="15999"/>
    <cellStyle name="Notas 2" xfId="16000"/>
    <cellStyle name="Notas 2 10" xfId="16001"/>
    <cellStyle name="Notas 2 10 10" xfId="16002"/>
    <cellStyle name="Notas 2 10 11" xfId="16003"/>
    <cellStyle name="Notas 2 10 12" xfId="16004"/>
    <cellStyle name="Notas 2 10 2" xfId="16005"/>
    <cellStyle name="Notas 2 10 2 2" xfId="16006"/>
    <cellStyle name="Notas 2 10 2 3" xfId="16007"/>
    <cellStyle name="Notas 2 10 2 4" xfId="16008"/>
    <cellStyle name="Notas 2 10 2 5" xfId="16009"/>
    <cellStyle name="Notas 2 10 2 6" xfId="16010"/>
    <cellStyle name="Notas 2 10 2 7" xfId="16011"/>
    <cellStyle name="Notas 2 10 3" xfId="16012"/>
    <cellStyle name="Notas 2 10 3 2" xfId="16013"/>
    <cellStyle name="Notas 2 10 3 3" xfId="16014"/>
    <cellStyle name="Notas 2 10 3 4" xfId="16015"/>
    <cellStyle name="Notas 2 10 3 5" xfId="16016"/>
    <cellStyle name="Notas 2 10 3 6" xfId="16017"/>
    <cellStyle name="Notas 2 10 3 7" xfId="16018"/>
    <cellStyle name="Notas 2 10 4" xfId="16019"/>
    <cellStyle name="Notas 2 10 4 2" xfId="16020"/>
    <cellStyle name="Notas 2 10 4 3" xfId="16021"/>
    <cellStyle name="Notas 2 10 4 4" xfId="16022"/>
    <cellStyle name="Notas 2 10 4 5" xfId="16023"/>
    <cellStyle name="Notas 2 10 4 6" xfId="16024"/>
    <cellStyle name="Notas 2 10 4 7" xfId="16025"/>
    <cellStyle name="Notas 2 10 5" xfId="16026"/>
    <cellStyle name="Notas 2 10 5 2" xfId="16027"/>
    <cellStyle name="Notas 2 10 5 3" xfId="16028"/>
    <cellStyle name="Notas 2 10 5 4" xfId="16029"/>
    <cellStyle name="Notas 2 10 5 5" xfId="16030"/>
    <cellStyle name="Notas 2 10 5 6" xfId="16031"/>
    <cellStyle name="Notas 2 10 5 7" xfId="16032"/>
    <cellStyle name="Notas 2 10 6" xfId="16033"/>
    <cellStyle name="Notas 2 10 6 2" xfId="16034"/>
    <cellStyle name="Notas 2 10 6 3" xfId="16035"/>
    <cellStyle name="Notas 2 10 6 4" xfId="16036"/>
    <cellStyle name="Notas 2 10 6 5" xfId="16037"/>
    <cellStyle name="Notas 2 10 6 6" xfId="16038"/>
    <cellStyle name="Notas 2 10 6 7" xfId="16039"/>
    <cellStyle name="Notas 2 10 7" xfId="16040"/>
    <cellStyle name="Notas 2 10 7 2" xfId="16041"/>
    <cellStyle name="Notas 2 10 7 3" xfId="16042"/>
    <cellStyle name="Notas 2 10 7 4" xfId="16043"/>
    <cellStyle name="Notas 2 10 7 5" xfId="16044"/>
    <cellStyle name="Notas 2 10 7 6" xfId="16045"/>
    <cellStyle name="Notas 2 10 8" xfId="16046"/>
    <cellStyle name="Notas 2 10 9" xfId="16047"/>
    <cellStyle name="Notas 2 11" xfId="16048"/>
    <cellStyle name="Notas 2 11 10" xfId="16049"/>
    <cellStyle name="Notas 2 11 11" xfId="16050"/>
    <cellStyle name="Notas 2 11 12" xfId="16051"/>
    <cellStyle name="Notas 2 11 2" xfId="16052"/>
    <cellStyle name="Notas 2 11 2 2" xfId="16053"/>
    <cellStyle name="Notas 2 11 2 3" xfId="16054"/>
    <cellStyle name="Notas 2 11 2 4" xfId="16055"/>
    <cellStyle name="Notas 2 11 2 5" xfId="16056"/>
    <cellStyle name="Notas 2 11 2 6" xfId="16057"/>
    <cellStyle name="Notas 2 11 2 7" xfId="16058"/>
    <cellStyle name="Notas 2 11 3" xfId="16059"/>
    <cellStyle name="Notas 2 11 3 2" xfId="16060"/>
    <cellStyle name="Notas 2 11 3 3" xfId="16061"/>
    <cellStyle name="Notas 2 11 3 4" xfId="16062"/>
    <cellStyle name="Notas 2 11 3 5" xfId="16063"/>
    <cellStyle name="Notas 2 11 3 6" xfId="16064"/>
    <cellStyle name="Notas 2 11 3 7" xfId="16065"/>
    <cellStyle name="Notas 2 11 4" xfId="16066"/>
    <cellStyle name="Notas 2 11 4 2" xfId="16067"/>
    <cellStyle name="Notas 2 11 4 3" xfId="16068"/>
    <cellStyle name="Notas 2 11 4 4" xfId="16069"/>
    <cellStyle name="Notas 2 11 4 5" xfId="16070"/>
    <cellStyle name="Notas 2 11 4 6" xfId="16071"/>
    <cellStyle name="Notas 2 11 4 7" xfId="16072"/>
    <cellStyle name="Notas 2 11 5" xfId="16073"/>
    <cellStyle name="Notas 2 11 5 2" xfId="16074"/>
    <cellStyle name="Notas 2 11 5 3" xfId="16075"/>
    <cellStyle name="Notas 2 11 5 4" xfId="16076"/>
    <cellStyle name="Notas 2 11 5 5" xfId="16077"/>
    <cellStyle name="Notas 2 11 5 6" xfId="16078"/>
    <cellStyle name="Notas 2 11 5 7" xfId="16079"/>
    <cellStyle name="Notas 2 11 6" xfId="16080"/>
    <cellStyle name="Notas 2 11 6 2" xfId="16081"/>
    <cellStyle name="Notas 2 11 6 3" xfId="16082"/>
    <cellStyle name="Notas 2 11 6 4" xfId="16083"/>
    <cellStyle name="Notas 2 11 6 5" xfId="16084"/>
    <cellStyle name="Notas 2 11 6 6" xfId="16085"/>
    <cellStyle name="Notas 2 11 6 7" xfId="16086"/>
    <cellStyle name="Notas 2 11 7" xfId="16087"/>
    <cellStyle name="Notas 2 11 7 2" xfId="16088"/>
    <cellStyle name="Notas 2 11 7 3" xfId="16089"/>
    <cellStyle name="Notas 2 11 7 4" xfId="16090"/>
    <cellStyle name="Notas 2 11 7 5" xfId="16091"/>
    <cellStyle name="Notas 2 11 7 6" xfId="16092"/>
    <cellStyle name="Notas 2 11 8" xfId="16093"/>
    <cellStyle name="Notas 2 11 9" xfId="16094"/>
    <cellStyle name="Notas 2 12" xfId="16095"/>
    <cellStyle name="Notas 2 12 10" xfId="16096"/>
    <cellStyle name="Notas 2 12 11" xfId="16097"/>
    <cellStyle name="Notas 2 12 12" xfId="16098"/>
    <cellStyle name="Notas 2 12 2" xfId="16099"/>
    <cellStyle name="Notas 2 12 2 2" xfId="16100"/>
    <cellStyle name="Notas 2 12 2 3" xfId="16101"/>
    <cellStyle name="Notas 2 12 2 4" xfId="16102"/>
    <cellStyle name="Notas 2 12 2 5" xfId="16103"/>
    <cellStyle name="Notas 2 12 2 6" xfId="16104"/>
    <cellStyle name="Notas 2 12 2 7" xfId="16105"/>
    <cellStyle name="Notas 2 12 3" xfId="16106"/>
    <cellStyle name="Notas 2 12 3 2" xfId="16107"/>
    <cellStyle name="Notas 2 12 3 3" xfId="16108"/>
    <cellStyle name="Notas 2 12 3 4" xfId="16109"/>
    <cellStyle name="Notas 2 12 3 5" xfId="16110"/>
    <cellStyle name="Notas 2 12 3 6" xfId="16111"/>
    <cellStyle name="Notas 2 12 3 7" xfId="16112"/>
    <cellStyle name="Notas 2 12 4" xfId="16113"/>
    <cellStyle name="Notas 2 12 4 2" xfId="16114"/>
    <cellStyle name="Notas 2 12 4 3" xfId="16115"/>
    <cellStyle name="Notas 2 12 4 4" xfId="16116"/>
    <cellStyle name="Notas 2 12 4 5" xfId="16117"/>
    <cellStyle name="Notas 2 12 4 6" xfId="16118"/>
    <cellStyle name="Notas 2 12 4 7" xfId="16119"/>
    <cellStyle name="Notas 2 12 5" xfId="16120"/>
    <cellStyle name="Notas 2 12 5 2" xfId="16121"/>
    <cellStyle name="Notas 2 12 5 3" xfId="16122"/>
    <cellStyle name="Notas 2 12 5 4" xfId="16123"/>
    <cellStyle name="Notas 2 12 5 5" xfId="16124"/>
    <cellStyle name="Notas 2 12 5 6" xfId="16125"/>
    <cellStyle name="Notas 2 12 5 7" xfId="16126"/>
    <cellStyle name="Notas 2 12 6" xfId="16127"/>
    <cellStyle name="Notas 2 12 6 2" xfId="16128"/>
    <cellStyle name="Notas 2 12 6 3" xfId="16129"/>
    <cellStyle name="Notas 2 12 6 4" xfId="16130"/>
    <cellStyle name="Notas 2 12 6 5" xfId="16131"/>
    <cellStyle name="Notas 2 12 6 6" xfId="16132"/>
    <cellStyle name="Notas 2 12 6 7" xfId="16133"/>
    <cellStyle name="Notas 2 12 7" xfId="16134"/>
    <cellStyle name="Notas 2 12 7 2" xfId="16135"/>
    <cellStyle name="Notas 2 12 7 3" xfId="16136"/>
    <cellStyle name="Notas 2 12 7 4" xfId="16137"/>
    <cellStyle name="Notas 2 12 7 5" xfId="16138"/>
    <cellStyle name="Notas 2 12 7 6" xfId="16139"/>
    <cellStyle name="Notas 2 12 8" xfId="16140"/>
    <cellStyle name="Notas 2 12 9" xfId="16141"/>
    <cellStyle name="Notas 2 13" xfId="16142"/>
    <cellStyle name="Notas 2 13 10" xfId="16143"/>
    <cellStyle name="Notas 2 13 11" xfId="16144"/>
    <cellStyle name="Notas 2 13 12" xfId="16145"/>
    <cellStyle name="Notas 2 13 2" xfId="16146"/>
    <cellStyle name="Notas 2 13 2 2" xfId="16147"/>
    <cellStyle name="Notas 2 13 2 3" xfId="16148"/>
    <cellStyle name="Notas 2 13 2 4" xfId="16149"/>
    <cellStyle name="Notas 2 13 2 5" xfId="16150"/>
    <cellStyle name="Notas 2 13 2 6" xfId="16151"/>
    <cellStyle name="Notas 2 13 2 7" xfId="16152"/>
    <cellStyle name="Notas 2 13 3" xfId="16153"/>
    <cellStyle name="Notas 2 13 3 2" xfId="16154"/>
    <cellStyle name="Notas 2 13 3 3" xfId="16155"/>
    <cellStyle name="Notas 2 13 3 4" xfId="16156"/>
    <cellStyle name="Notas 2 13 3 5" xfId="16157"/>
    <cellStyle name="Notas 2 13 3 6" xfId="16158"/>
    <cellStyle name="Notas 2 13 3 7" xfId="16159"/>
    <cellStyle name="Notas 2 13 4" xfId="16160"/>
    <cellStyle name="Notas 2 13 4 2" xfId="16161"/>
    <cellStyle name="Notas 2 13 4 3" xfId="16162"/>
    <cellStyle name="Notas 2 13 4 4" xfId="16163"/>
    <cellStyle name="Notas 2 13 4 5" xfId="16164"/>
    <cellStyle name="Notas 2 13 4 6" xfId="16165"/>
    <cellStyle name="Notas 2 13 4 7" xfId="16166"/>
    <cellStyle name="Notas 2 13 5" xfId="16167"/>
    <cellStyle name="Notas 2 13 5 2" xfId="16168"/>
    <cellStyle name="Notas 2 13 5 3" xfId="16169"/>
    <cellStyle name="Notas 2 13 5 4" xfId="16170"/>
    <cellStyle name="Notas 2 13 5 5" xfId="16171"/>
    <cellStyle name="Notas 2 13 5 6" xfId="16172"/>
    <cellStyle name="Notas 2 13 5 7" xfId="16173"/>
    <cellStyle name="Notas 2 13 6" xfId="16174"/>
    <cellStyle name="Notas 2 13 6 2" xfId="16175"/>
    <cellStyle name="Notas 2 13 6 3" xfId="16176"/>
    <cellStyle name="Notas 2 13 6 4" xfId="16177"/>
    <cellStyle name="Notas 2 13 6 5" xfId="16178"/>
    <cellStyle name="Notas 2 13 6 6" xfId="16179"/>
    <cellStyle name="Notas 2 13 6 7" xfId="16180"/>
    <cellStyle name="Notas 2 13 7" xfId="16181"/>
    <cellStyle name="Notas 2 13 7 2" xfId="16182"/>
    <cellStyle name="Notas 2 13 7 3" xfId="16183"/>
    <cellStyle name="Notas 2 13 7 4" xfId="16184"/>
    <cellStyle name="Notas 2 13 7 5" xfId="16185"/>
    <cellStyle name="Notas 2 13 7 6" xfId="16186"/>
    <cellStyle name="Notas 2 13 8" xfId="16187"/>
    <cellStyle name="Notas 2 13 9" xfId="16188"/>
    <cellStyle name="Notas 2 14" xfId="16189"/>
    <cellStyle name="Notas 2 14 10" xfId="16190"/>
    <cellStyle name="Notas 2 14 11" xfId="16191"/>
    <cellStyle name="Notas 2 14 12" xfId="16192"/>
    <cellStyle name="Notas 2 14 2" xfId="16193"/>
    <cellStyle name="Notas 2 14 2 2" xfId="16194"/>
    <cellStyle name="Notas 2 14 2 3" xfId="16195"/>
    <cellStyle name="Notas 2 14 2 4" xfId="16196"/>
    <cellStyle name="Notas 2 14 2 5" xfId="16197"/>
    <cellStyle name="Notas 2 14 2 6" xfId="16198"/>
    <cellStyle name="Notas 2 14 2 7" xfId="16199"/>
    <cellStyle name="Notas 2 14 3" xfId="16200"/>
    <cellStyle name="Notas 2 14 3 2" xfId="16201"/>
    <cellStyle name="Notas 2 14 3 3" xfId="16202"/>
    <cellStyle name="Notas 2 14 3 4" xfId="16203"/>
    <cellStyle name="Notas 2 14 3 5" xfId="16204"/>
    <cellStyle name="Notas 2 14 3 6" xfId="16205"/>
    <cellStyle name="Notas 2 14 3 7" xfId="16206"/>
    <cellStyle name="Notas 2 14 4" xfId="16207"/>
    <cellStyle name="Notas 2 14 4 2" xfId="16208"/>
    <cellStyle name="Notas 2 14 4 3" xfId="16209"/>
    <cellStyle name="Notas 2 14 4 4" xfId="16210"/>
    <cellStyle name="Notas 2 14 4 5" xfId="16211"/>
    <cellStyle name="Notas 2 14 4 6" xfId="16212"/>
    <cellStyle name="Notas 2 14 4 7" xfId="16213"/>
    <cellStyle name="Notas 2 14 5" xfId="16214"/>
    <cellStyle name="Notas 2 14 5 2" xfId="16215"/>
    <cellStyle name="Notas 2 14 5 3" xfId="16216"/>
    <cellStyle name="Notas 2 14 5 4" xfId="16217"/>
    <cellStyle name="Notas 2 14 5 5" xfId="16218"/>
    <cellStyle name="Notas 2 14 5 6" xfId="16219"/>
    <cellStyle name="Notas 2 14 5 7" xfId="16220"/>
    <cellStyle name="Notas 2 14 6" xfId="16221"/>
    <cellStyle name="Notas 2 14 6 2" xfId="16222"/>
    <cellStyle name="Notas 2 14 6 3" xfId="16223"/>
    <cellStyle name="Notas 2 14 6 4" xfId="16224"/>
    <cellStyle name="Notas 2 14 6 5" xfId="16225"/>
    <cellStyle name="Notas 2 14 6 6" xfId="16226"/>
    <cellStyle name="Notas 2 14 6 7" xfId="16227"/>
    <cellStyle name="Notas 2 14 7" xfId="16228"/>
    <cellStyle name="Notas 2 14 7 2" xfId="16229"/>
    <cellStyle name="Notas 2 14 7 3" xfId="16230"/>
    <cellStyle name="Notas 2 14 7 4" xfId="16231"/>
    <cellStyle name="Notas 2 14 7 5" xfId="16232"/>
    <cellStyle name="Notas 2 14 7 6" xfId="16233"/>
    <cellStyle name="Notas 2 14 8" xfId="16234"/>
    <cellStyle name="Notas 2 14 9" xfId="16235"/>
    <cellStyle name="Notas 2 15" xfId="16236"/>
    <cellStyle name="Notas 2 15 10" xfId="16237"/>
    <cellStyle name="Notas 2 15 11" xfId="16238"/>
    <cellStyle name="Notas 2 15 12" xfId="16239"/>
    <cellStyle name="Notas 2 15 2" xfId="16240"/>
    <cellStyle name="Notas 2 15 2 2" xfId="16241"/>
    <cellStyle name="Notas 2 15 2 3" xfId="16242"/>
    <cellStyle name="Notas 2 15 2 4" xfId="16243"/>
    <cellStyle name="Notas 2 15 2 5" xfId="16244"/>
    <cellStyle name="Notas 2 15 2 6" xfId="16245"/>
    <cellStyle name="Notas 2 15 2 7" xfId="16246"/>
    <cellStyle name="Notas 2 15 3" xfId="16247"/>
    <cellStyle name="Notas 2 15 3 2" xfId="16248"/>
    <cellStyle name="Notas 2 15 3 3" xfId="16249"/>
    <cellStyle name="Notas 2 15 3 4" xfId="16250"/>
    <cellStyle name="Notas 2 15 3 5" xfId="16251"/>
    <cellStyle name="Notas 2 15 3 6" xfId="16252"/>
    <cellStyle name="Notas 2 15 3 7" xfId="16253"/>
    <cellStyle name="Notas 2 15 4" xfId="16254"/>
    <cellStyle name="Notas 2 15 4 2" xfId="16255"/>
    <cellStyle name="Notas 2 15 4 3" xfId="16256"/>
    <cellStyle name="Notas 2 15 4 4" xfId="16257"/>
    <cellStyle name="Notas 2 15 4 5" xfId="16258"/>
    <cellStyle name="Notas 2 15 4 6" xfId="16259"/>
    <cellStyle name="Notas 2 15 4 7" xfId="16260"/>
    <cellStyle name="Notas 2 15 5" xfId="16261"/>
    <cellStyle name="Notas 2 15 5 2" xfId="16262"/>
    <cellStyle name="Notas 2 15 5 3" xfId="16263"/>
    <cellStyle name="Notas 2 15 5 4" xfId="16264"/>
    <cellStyle name="Notas 2 15 5 5" xfId="16265"/>
    <cellStyle name="Notas 2 15 5 6" xfId="16266"/>
    <cellStyle name="Notas 2 15 5 7" xfId="16267"/>
    <cellStyle name="Notas 2 15 6" xfId="16268"/>
    <cellStyle name="Notas 2 15 6 2" xfId="16269"/>
    <cellStyle name="Notas 2 15 6 3" xfId="16270"/>
    <cellStyle name="Notas 2 15 6 4" xfId="16271"/>
    <cellStyle name="Notas 2 15 6 5" xfId="16272"/>
    <cellStyle name="Notas 2 15 6 6" xfId="16273"/>
    <cellStyle name="Notas 2 15 6 7" xfId="16274"/>
    <cellStyle name="Notas 2 15 7" xfId="16275"/>
    <cellStyle name="Notas 2 15 7 2" xfId="16276"/>
    <cellStyle name="Notas 2 15 7 3" xfId="16277"/>
    <cellStyle name="Notas 2 15 7 4" xfId="16278"/>
    <cellStyle name="Notas 2 15 7 5" xfId="16279"/>
    <cellStyle name="Notas 2 15 7 6" xfId="16280"/>
    <cellStyle name="Notas 2 15 8" xfId="16281"/>
    <cellStyle name="Notas 2 15 9" xfId="16282"/>
    <cellStyle name="Notas 2 16" xfId="16283"/>
    <cellStyle name="Notas 2 16 10" xfId="16284"/>
    <cellStyle name="Notas 2 16 11" xfId="16285"/>
    <cellStyle name="Notas 2 16 12" xfId="16286"/>
    <cellStyle name="Notas 2 16 2" xfId="16287"/>
    <cellStyle name="Notas 2 16 2 2" xfId="16288"/>
    <cellStyle name="Notas 2 16 2 3" xfId="16289"/>
    <cellStyle name="Notas 2 16 2 4" xfId="16290"/>
    <cellStyle name="Notas 2 16 2 5" xfId="16291"/>
    <cellStyle name="Notas 2 16 2 6" xfId="16292"/>
    <cellStyle name="Notas 2 16 2 7" xfId="16293"/>
    <cellStyle name="Notas 2 16 3" xfId="16294"/>
    <cellStyle name="Notas 2 16 3 2" xfId="16295"/>
    <cellStyle name="Notas 2 16 3 3" xfId="16296"/>
    <cellStyle name="Notas 2 16 3 4" xfId="16297"/>
    <cellStyle name="Notas 2 16 3 5" xfId="16298"/>
    <cellStyle name="Notas 2 16 3 6" xfId="16299"/>
    <cellStyle name="Notas 2 16 3 7" xfId="16300"/>
    <cellStyle name="Notas 2 16 4" xfId="16301"/>
    <cellStyle name="Notas 2 16 4 2" xfId="16302"/>
    <cellStyle name="Notas 2 16 4 3" xfId="16303"/>
    <cellStyle name="Notas 2 16 4 4" xfId="16304"/>
    <cellStyle name="Notas 2 16 4 5" xfId="16305"/>
    <cellStyle name="Notas 2 16 4 6" xfId="16306"/>
    <cellStyle name="Notas 2 16 4 7" xfId="16307"/>
    <cellStyle name="Notas 2 16 5" xfId="16308"/>
    <cellStyle name="Notas 2 16 5 2" xfId="16309"/>
    <cellStyle name="Notas 2 16 5 3" xfId="16310"/>
    <cellStyle name="Notas 2 16 5 4" xfId="16311"/>
    <cellStyle name="Notas 2 16 5 5" xfId="16312"/>
    <cellStyle name="Notas 2 16 5 6" xfId="16313"/>
    <cellStyle name="Notas 2 16 5 7" xfId="16314"/>
    <cellStyle name="Notas 2 16 6" xfId="16315"/>
    <cellStyle name="Notas 2 16 6 2" xfId="16316"/>
    <cellStyle name="Notas 2 16 6 3" xfId="16317"/>
    <cellStyle name="Notas 2 16 6 4" xfId="16318"/>
    <cellStyle name="Notas 2 16 6 5" xfId="16319"/>
    <cellStyle name="Notas 2 16 6 6" xfId="16320"/>
    <cellStyle name="Notas 2 16 6 7" xfId="16321"/>
    <cellStyle name="Notas 2 16 7" xfId="16322"/>
    <cellStyle name="Notas 2 16 7 2" xfId="16323"/>
    <cellStyle name="Notas 2 16 7 3" xfId="16324"/>
    <cellStyle name="Notas 2 16 7 4" xfId="16325"/>
    <cellStyle name="Notas 2 16 7 5" xfId="16326"/>
    <cellStyle name="Notas 2 16 7 6" xfId="16327"/>
    <cellStyle name="Notas 2 16 8" xfId="16328"/>
    <cellStyle name="Notas 2 16 9" xfId="16329"/>
    <cellStyle name="Notas 2 17" xfId="16330"/>
    <cellStyle name="Notas 2 17 10" xfId="16331"/>
    <cellStyle name="Notas 2 17 11" xfId="16332"/>
    <cellStyle name="Notas 2 17 12" xfId="16333"/>
    <cellStyle name="Notas 2 17 2" xfId="16334"/>
    <cellStyle name="Notas 2 17 2 2" xfId="16335"/>
    <cellStyle name="Notas 2 17 2 3" xfId="16336"/>
    <cellStyle name="Notas 2 17 2 4" xfId="16337"/>
    <cellStyle name="Notas 2 17 2 5" xfId="16338"/>
    <cellStyle name="Notas 2 17 2 6" xfId="16339"/>
    <cellStyle name="Notas 2 17 2 7" xfId="16340"/>
    <cellStyle name="Notas 2 17 3" xfId="16341"/>
    <cellStyle name="Notas 2 17 3 2" xfId="16342"/>
    <cellStyle name="Notas 2 17 3 3" xfId="16343"/>
    <cellStyle name="Notas 2 17 3 4" xfId="16344"/>
    <cellStyle name="Notas 2 17 3 5" xfId="16345"/>
    <cellStyle name="Notas 2 17 3 6" xfId="16346"/>
    <cellStyle name="Notas 2 17 3 7" xfId="16347"/>
    <cellStyle name="Notas 2 17 4" xfId="16348"/>
    <cellStyle name="Notas 2 17 4 2" xfId="16349"/>
    <cellStyle name="Notas 2 17 4 3" xfId="16350"/>
    <cellStyle name="Notas 2 17 4 4" xfId="16351"/>
    <cellStyle name="Notas 2 17 4 5" xfId="16352"/>
    <cellStyle name="Notas 2 17 4 6" xfId="16353"/>
    <cellStyle name="Notas 2 17 4 7" xfId="16354"/>
    <cellStyle name="Notas 2 17 5" xfId="16355"/>
    <cellStyle name="Notas 2 17 5 2" xfId="16356"/>
    <cellStyle name="Notas 2 17 5 3" xfId="16357"/>
    <cellStyle name="Notas 2 17 5 4" xfId="16358"/>
    <cellStyle name="Notas 2 17 5 5" xfId="16359"/>
    <cellStyle name="Notas 2 17 5 6" xfId="16360"/>
    <cellStyle name="Notas 2 17 5 7" xfId="16361"/>
    <cellStyle name="Notas 2 17 6" xfId="16362"/>
    <cellStyle name="Notas 2 17 6 2" xfId="16363"/>
    <cellStyle name="Notas 2 17 6 3" xfId="16364"/>
    <cellStyle name="Notas 2 17 6 4" xfId="16365"/>
    <cellStyle name="Notas 2 17 6 5" xfId="16366"/>
    <cellStyle name="Notas 2 17 6 6" xfId="16367"/>
    <cellStyle name="Notas 2 17 6 7" xfId="16368"/>
    <cellStyle name="Notas 2 17 7" xfId="16369"/>
    <cellStyle name="Notas 2 17 7 2" xfId="16370"/>
    <cellStyle name="Notas 2 17 7 3" xfId="16371"/>
    <cellStyle name="Notas 2 17 7 4" xfId="16372"/>
    <cellStyle name="Notas 2 17 7 5" xfId="16373"/>
    <cellStyle name="Notas 2 17 7 6" xfId="16374"/>
    <cellStyle name="Notas 2 17 8" xfId="16375"/>
    <cellStyle name="Notas 2 17 9" xfId="16376"/>
    <cellStyle name="Notas 2 18" xfId="16377"/>
    <cellStyle name="Notas 2 18 2" xfId="16378"/>
    <cellStyle name="Notas 2 18 3" xfId="16379"/>
    <cellStyle name="Notas 2 18 4" xfId="16380"/>
    <cellStyle name="Notas 2 18 5" xfId="16381"/>
    <cellStyle name="Notas 2 18 6" xfId="16382"/>
    <cellStyle name="Notas 2 18 7" xfId="16383"/>
    <cellStyle name="Notas 2 19" xfId="16384"/>
    <cellStyle name="Notas 2 19 2" xfId="16385"/>
    <cellStyle name="Notas 2 19 3" xfId="16386"/>
    <cellStyle name="Notas 2 19 4" xfId="16387"/>
    <cellStyle name="Notas 2 19 5" xfId="16388"/>
    <cellStyle name="Notas 2 19 6" xfId="16389"/>
    <cellStyle name="Notas 2 19 7" xfId="16390"/>
    <cellStyle name="Notas 2 2" xfId="16391"/>
    <cellStyle name="Notas 2 2 10" xfId="16392"/>
    <cellStyle name="Notas 2 2 10 10" xfId="16393"/>
    <cellStyle name="Notas 2 2 10 11" xfId="16394"/>
    <cellStyle name="Notas 2 2 10 12" xfId="16395"/>
    <cellStyle name="Notas 2 2 10 2" xfId="16396"/>
    <cellStyle name="Notas 2 2 10 2 2" xfId="16397"/>
    <cellStyle name="Notas 2 2 10 2 3" xfId="16398"/>
    <cellStyle name="Notas 2 2 10 2 4" xfId="16399"/>
    <cellStyle name="Notas 2 2 10 2 5" xfId="16400"/>
    <cellStyle name="Notas 2 2 10 2 6" xfId="16401"/>
    <cellStyle name="Notas 2 2 10 2 7" xfId="16402"/>
    <cellStyle name="Notas 2 2 10 3" xfId="16403"/>
    <cellStyle name="Notas 2 2 10 3 2" xfId="16404"/>
    <cellStyle name="Notas 2 2 10 3 3" xfId="16405"/>
    <cellStyle name="Notas 2 2 10 3 4" xfId="16406"/>
    <cellStyle name="Notas 2 2 10 3 5" xfId="16407"/>
    <cellStyle name="Notas 2 2 10 3 6" xfId="16408"/>
    <cellStyle name="Notas 2 2 10 3 7" xfId="16409"/>
    <cellStyle name="Notas 2 2 10 4" xfId="16410"/>
    <cellStyle name="Notas 2 2 10 4 2" xfId="16411"/>
    <cellStyle name="Notas 2 2 10 4 3" xfId="16412"/>
    <cellStyle name="Notas 2 2 10 4 4" xfId="16413"/>
    <cellStyle name="Notas 2 2 10 4 5" xfId="16414"/>
    <cellStyle name="Notas 2 2 10 4 6" xfId="16415"/>
    <cellStyle name="Notas 2 2 10 4 7" xfId="16416"/>
    <cellStyle name="Notas 2 2 10 5" xfId="16417"/>
    <cellStyle name="Notas 2 2 10 5 2" xfId="16418"/>
    <cellStyle name="Notas 2 2 10 5 3" xfId="16419"/>
    <cellStyle name="Notas 2 2 10 5 4" xfId="16420"/>
    <cellStyle name="Notas 2 2 10 5 5" xfId="16421"/>
    <cellStyle name="Notas 2 2 10 5 6" xfId="16422"/>
    <cellStyle name="Notas 2 2 10 5 7" xfId="16423"/>
    <cellStyle name="Notas 2 2 10 6" xfId="16424"/>
    <cellStyle name="Notas 2 2 10 6 2" xfId="16425"/>
    <cellStyle name="Notas 2 2 10 6 3" xfId="16426"/>
    <cellStyle name="Notas 2 2 10 6 4" xfId="16427"/>
    <cellStyle name="Notas 2 2 10 6 5" xfId="16428"/>
    <cellStyle name="Notas 2 2 10 6 6" xfId="16429"/>
    <cellStyle name="Notas 2 2 10 6 7" xfId="16430"/>
    <cellStyle name="Notas 2 2 10 7" xfId="16431"/>
    <cellStyle name="Notas 2 2 10 7 2" xfId="16432"/>
    <cellStyle name="Notas 2 2 10 7 3" xfId="16433"/>
    <cellStyle name="Notas 2 2 10 7 4" xfId="16434"/>
    <cellStyle name="Notas 2 2 10 7 5" xfId="16435"/>
    <cellStyle name="Notas 2 2 10 7 6" xfId="16436"/>
    <cellStyle name="Notas 2 2 10 8" xfId="16437"/>
    <cellStyle name="Notas 2 2 10 9" xfId="16438"/>
    <cellStyle name="Notas 2 2 11" xfId="16439"/>
    <cellStyle name="Notas 2 2 11 10" xfId="16440"/>
    <cellStyle name="Notas 2 2 11 11" xfId="16441"/>
    <cellStyle name="Notas 2 2 11 12" xfId="16442"/>
    <cellStyle name="Notas 2 2 11 2" xfId="16443"/>
    <cellStyle name="Notas 2 2 11 2 2" xfId="16444"/>
    <cellStyle name="Notas 2 2 11 2 3" xfId="16445"/>
    <cellStyle name="Notas 2 2 11 2 4" xfId="16446"/>
    <cellStyle name="Notas 2 2 11 2 5" xfId="16447"/>
    <cellStyle name="Notas 2 2 11 2 6" xfId="16448"/>
    <cellStyle name="Notas 2 2 11 2 7" xfId="16449"/>
    <cellStyle name="Notas 2 2 11 3" xfId="16450"/>
    <cellStyle name="Notas 2 2 11 3 2" xfId="16451"/>
    <cellStyle name="Notas 2 2 11 3 3" xfId="16452"/>
    <cellStyle name="Notas 2 2 11 3 4" xfId="16453"/>
    <cellStyle name="Notas 2 2 11 3 5" xfId="16454"/>
    <cellStyle name="Notas 2 2 11 3 6" xfId="16455"/>
    <cellStyle name="Notas 2 2 11 3 7" xfId="16456"/>
    <cellStyle name="Notas 2 2 11 4" xfId="16457"/>
    <cellStyle name="Notas 2 2 11 4 2" xfId="16458"/>
    <cellStyle name="Notas 2 2 11 4 3" xfId="16459"/>
    <cellStyle name="Notas 2 2 11 4 4" xfId="16460"/>
    <cellStyle name="Notas 2 2 11 4 5" xfId="16461"/>
    <cellStyle name="Notas 2 2 11 4 6" xfId="16462"/>
    <cellStyle name="Notas 2 2 11 4 7" xfId="16463"/>
    <cellStyle name="Notas 2 2 11 5" xfId="16464"/>
    <cellStyle name="Notas 2 2 11 5 2" xfId="16465"/>
    <cellStyle name="Notas 2 2 11 5 3" xfId="16466"/>
    <cellStyle name="Notas 2 2 11 5 4" xfId="16467"/>
    <cellStyle name="Notas 2 2 11 5 5" xfId="16468"/>
    <cellStyle name="Notas 2 2 11 5 6" xfId="16469"/>
    <cellStyle name="Notas 2 2 11 5 7" xfId="16470"/>
    <cellStyle name="Notas 2 2 11 6" xfId="16471"/>
    <cellStyle name="Notas 2 2 11 6 2" xfId="16472"/>
    <cellStyle name="Notas 2 2 11 6 3" xfId="16473"/>
    <cellStyle name="Notas 2 2 11 6 4" xfId="16474"/>
    <cellStyle name="Notas 2 2 11 6 5" xfId="16475"/>
    <cellStyle name="Notas 2 2 11 6 6" xfId="16476"/>
    <cellStyle name="Notas 2 2 11 6 7" xfId="16477"/>
    <cellStyle name="Notas 2 2 11 7" xfId="16478"/>
    <cellStyle name="Notas 2 2 11 7 2" xfId="16479"/>
    <cellStyle name="Notas 2 2 11 7 3" xfId="16480"/>
    <cellStyle name="Notas 2 2 11 7 4" xfId="16481"/>
    <cellStyle name="Notas 2 2 11 7 5" xfId="16482"/>
    <cellStyle name="Notas 2 2 11 7 6" xfId="16483"/>
    <cellStyle name="Notas 2 2 11 8" xfId="16484"/>
    <cellStyle name="Notas 2 2 11 9" xfId="16485"/>
    <cellStyle name="Notas 2 2 12" xfId="16486"/>
    <cellStyle name="Notas 2 2 12 10" xfId="16487"/>
    <cellStyle name="Notas 2 2 12 11" xfId="16488"/>
    <cellStyle name="Notas 2 2 12 12" xfId="16489"/>
    <cellStyle name="Notas 2 2 12 2" xfId="16490"/>
    <cellStyle name="Notas 2 2 12 2 2" xfId="16491"/>
    <cellStyle name="Notas 2 2 12 2 3" xfId="16492"/>
    <cellStyle name="Notas 2 2 12 2 4" xfId="16493"/>
    <cellStyle name="Notas 2 2 12 2 5" xfId="16494"/>
    <cellStyle name="Notas 2 2 12 2 6" xfId="16495"/>
    <cellStyle name="Notas 2 2 12 2 7" xfId="16496"/>
    <cellStyle name="Notas 2 2 12 3" xfId="16497"/>
    <cellStyle name="Notas 2 2 12 3 2" xfId="16498"/>
    <cellStyle name="Notas 2 2 12 3 3" xfId="16499"/>
    <cellStyle name="Notas 2 2 12 3 4" xfId="16500"/>
    <cellStyle name="Notas 2 2 12 3 5" xfId="16501"/>
    <cellStyle name="Notas 2 2 12 3 6" xfId="16502"/>
    <cellStyle name="Notas 2 2 12 3 7" xfId="16503"/>
    <cellStyle name="Notas 2 2 12 4" xfId="16504"/>
    <cellStyle name="Notas 2 2 12 4 2" xfId="16505"/>
    <cellStyle name="Notas 2 2 12 4 3" xfId="16506"/>
    <cellStyle name="Notas 2 2 12 4 4" xfId="16507"/>
    <cellStyle name="Notas 2 2 12 4 5" xfId="16508"/>
    <cellStyle name="Notas 2 2 12 4 6" xfId="16509"/>
    <cellStyle name="Notas 2 2 12 4 7" xfId="16510"/>
    <cellStyle name="Notas 2 2 12 5" xfId="16511"/>
    <cellStyle name="Notas 2 2 12 5 2" xfId="16512"/>
    <cellStyle name="Notas 2 2 12 5 3" xfId="16513"/>
    <cellStyle name="Notas 2 2 12 5 4" xfId="16514"/>
    <cellStyle name="Notas 2 2 12 5 5" xfId="16515"/>
    <cellStyle name="Notas 2 2 12 5 6" xfId="16516"/>
    <cellStyle name="Notas 2 2 12 5 7" xfId="16517"/>
    <cellStyle name="Notas 2 2 12 6" xfId="16518"/>
    <cellStyle name="Notas 2 2 12 6 2" xfId="16519"/>
    <cellStyle name="Notas 2 2 12 6 3" xfId="16520"/>
    <cellStyle name="Notas 2 2 12 6 4" xfId="16521"/>
    <cellStyle name="Notas 2 2 12 6 5" xfId="16522"/>
    <cellStyle name="Notas 2 2 12 6 6" xfId="16523"/>
    <cellStyle name="Notas 2 2 12 6 7" xfId="16524"/>
    <cellStyle name="Notas 2 2 12 7" xfId="16525"/>
    <cellStyle name="Notas 2 2 12 7 2" xfId="16526"/>
    <cellStyle name="Notas 2 2 12 7 3" xfId="16527"/>
    <cellStyle name="Notas 2 2 12 7 4" xfId="16528"/>
    <cellStyle name="Notas 2 2 12 7 5" xfId="16529"/>
    <cellStyle name="Notas 2 2 12 7 6" xfId="16530"/>
    <cellStyle name="Notas 2 2 12 8" xfId="16531"/>
    <cellStyle name="Notas 2 2 12 9" xfId="16532"/>
    <cellStyle name="Notas 2 2 13" xfId="16533"/>
    <cellStyle name="Notas 2 2 13 10" xfId="16534"/>
    <cellStyle name="Notas 2 2 13 11" xfId="16535"/>
    <cellStyle name="Notas 2 2 13 12" xfId="16536"/>
    <cellStyle name="Notas 2 2 13 2" xfId="16537"/>
    <cellStyle name="Notas 2 2 13 2 2" xfId="16538"/>
    <cellStyle name="Notas 2 2 13 2 3" xfId="16539"/>
    <cellStyle name="Notas 2 2 13 2 4" xfId="16540"/>
    <cellStyle name="Notas 2 2 13 2 5" xfId="16541"/>
    <cellStyle name="Notas 2 2 13 2 6" xfId="16542"/>
    <cellStyle name="Notas 2 2 13 2 7" xfId="16543"/>
    <cellStyle name="Notas 2 2 13 3" xfId="16544"/>
    <cellStyle name="Notas 2 2 13 3 2" xfId="16545"/>
    <cellStyle name="Notas 2 2 13 3 3" xfId="16546"/>
    <cellStyle name="Notas 2 2 13 3 4" xfId="16547"/>
    <cellStyle name="Notas 2 2 13 3 5" xfId="16548"/>
    <cellStyle name="Notas 2 2 13 3 6" xfId="16549"/>
    <cellStyle name="Notas 2 2 13 3 7" xfId="16550"/>
    <cellStyle name="Notas 2 2 13 4" xfId="16551"/>
    <cellStyle name="Notas 2 2 13 4 2" xfId="16552"/>
    <cellStyle name="Notas 2 2 13 4 3" xfId="16553"/>
    <cellStyle name="Notas 2 2 13 4 4" xfId="16554"/>
    <cellStyle name="Notas 2 2 13 4 5" xfId="16555"/>
    <cellStyle name="Notas 2 2 13 4 6" xfId="16556"/>
    <cellStyle name="Notas 2 2 13 4 7" xfId="16557"/>
    <cellStyle name="Notas 2 2 13 5" xfId="16558"/>
    <cellStyle name="Notas 2 2 13 5 2" xfId="16559"/>
    <cellStyle name="Notas 2 2 13 5 3" xfId="16560"/>
    <cellStyle name="Notas 2 2 13 5 4" xfId="16561"/>
    <cellStyle name="Notas 2 2 13 5 5" xfId="16562"/>
    <cellStyle name="Notas 2 2 13 5 6" xfId="16563"/>
    <cellStyle name="Notas 2 2 13 5 7" xfId="16564"/>
    <cellStyle name="Notas 2 2 13 6" xfId="16565"/>
    <cellStyle name="Notas 2 2 13 6 2" xfId="16566"/>
    <cellStyle name="Notas 2 2 13 6 3" xfId="16567"/>
    <cellStyle name="Notas 2 2 13 6 4" xfId="16568"/>
    <cellStyle name="Notas 2 2 13 6 5" xfId="16569"/>
    <cellStyle name="Notas 2 2 13 6 6" xfId="16570"/>
    <cellStyle name="Notas 2 2 13 6 7" xfId="16571"/>
    <cellStyle name="Notas 2 2 13 7" xfId="16572"/>
    <cellStyle name="Notas 2 2 13 7 2" xfId="16573"/>
    <cellStyle name="Notas 2 2 13 7 3" xfId="16574"/>
    <cellStyle name="Notas 2 2 13 7 4" xfId="16575"/>
    <cellStyle name="Notas 2 2 13 7 5" xfId="16576"/>
    <cellStyle name="Notas 2 2 13 7 6" xfId="16577"/>
    <cellStyle name="Notas 2 2 13 8" xfId="16578"/>
    <cellStyle name="Notas 2 2 13 9" xfId="16579"/>
    <cellStyle name="Notas 2 2 14" xfId="16580"/>
    <cellStyle name="Notas 2 2 14 10" xfId="16581"/>
    <cellStyle name="Notas 2 2 14 11" xfId="16582"/>
    <cellStyle name="Notas 2 2 14 12" xfId="16583"/>
    <cellStyle name="Notas 2 2 14 2" xfId="16584"/>
    <cellStyle name="Notas 2 2 14 2 2" xfId="16585"/>
    <cellStyle name="Notas 2 2 14 2 3" xfId="16586"/>
    <cellStyle name="Notas 2 2 14 2 4" xfId="16587"/>
    <cellStyle name="Notas 2 2 14 2 5" xfId="16588"/>
    <cellStyle name="Notas 2 2 14 2 6" xfId="16589"/>
    <cellStyle name="Notas 2 2 14 2 7" xfId="16590"/>
    <cellStyle name="Notas 2 2 14 3" xfId="16591"/>
    <cellStyle name="Notas 2 2 14 3 2" xfId="16592"/>
    <cellStyle name="Notas 2 2 14 3 3" xfId="16593"/>
    <cellStyle name="Notas 2 2 14 3 4" xfId="16594"/>
    <cellStyle name="Notas 2 2 14 3 5" xfId="16595"/>
    <cellStyle name="Notas 2 2 14 3 6" xfId="16596"/>
    <cellStyle name="Notas 2 2 14 3 7" xfId="16597"/>
    <cellStyle name="Notas 2 2 14 4" xfId="16598"/>
    <cellStyle name="Notas 2 2 14 4 2" xfId="16599"/>
    <cellStyle name="Notas 2 2 14 4 3" xfId="16600"/>
    <cellStyle name="Notas 2 2 14 4 4" xfId="16601"/>
    <cellStyle name="Notas 2 2 14 4 5" xfId="16602"/>
    <cellStyle name="Notas 2 2 14 4 6" xfId="16603"/>
    <cellStyle name="Notas 2 2 14 4 7" xfId="16604"/>
    <cellStyle name="Notas 2 2 14 5" xfId="16605"/>
    <cellStyle name="Notas 2 2 14 5 2" xfId="16606"/>
    <cellStyle name="Notas 2 2 14 5 3" xfId="16607"/>
    <cellStyle name="Notas 2 2 14 5 4" xfId="16608"/>
    <cellStyle name="Notas 2 2 14 5 5" xfId="16609"/>
    <cellStyle name="Notas 2 2 14 5 6" xfId="16610"/>
    <cellStyle name="Notas 2 2 14 5 7" xfId="16611"/>
    <cellStyle name="Notas 2 2 14 6" xfId="16612"/>
    <cellStyle name="Notas 2 2 14 6 2" xfId="16613"/>
    <cellStyle name="Notas 2 2 14 6 3" xfId="16614"/>
    <cellStyle name="Notas 2 2 14 6 4" xfId="16615"/>
    <cellStyle name="Notas 2 2 14 6 5" xfId="16616"/>
    <cellStyle name="Notas 2 2 14 6 6" xfId="16617"/>
    <cellStyle name="Notas 2 2 14 6 7" xfId="16618"/>
    <cellStyle name="Notas 2 2 14 7" xfId="16619"/>
    <cellStyle name="Notas 2 2 14 7 2" xfId="16620"/>
    <cellStyle name="Notas 2 2 14 7 3" xfId="16621"/>
    <cellStyle name="Notas 2 2 14 7 4" xfId="16622"/>
    <cellStyle name="Notas 2 2 14 7 5" xfId="16623"/>
    <cellStyle name="Notas 2 2 14 7 6" xfId="16624"/>
    <cellStyle name="Notas 2 2 14 8" xfId="16625"/>
    <cellStyle name="Notas 2 2 14 9" xfId="16626"/>
    <cellStyle name="Notas 2 2 15" xfId="16627"/>
    <cellStyle name="Notas 2 2 15 10" xfId="16628"/>
    <cellStyle name="Notas 2 2 15 11" xfId="16629"/>
    <cellStyle name="Notas 2 2 15 12" xfId="16630"/>
    <cellStyle name="Notas 2 2 15 2" xfId="16631"/>
    <cellStyle name="Notas 2 2 15 2 2" xfId="16632"/>
    <cellStyle name="Notas 2 2 15 2 3" xfId="16633"/>
    <cellStyle name="Notas 2 2 15 2 4" xfId="16634"/>
    <cellStyle name="Notas 2 2 15 2 5" xfId="16635"/>
    <cellStyle name="Notas 2 2 15 2 6" xfId="16636"/>
    <cellStyle name="Notas 2 2 15 2 7" xfId="16637"/>
    <cellStyle name="Notas 2 2 15 3" xfId="16638"/>
    <cellStyle name="Notas 2 2 15 3 2" xfId="16639"/>
    <cellStyle name="Notas 2 2 15 3 3" xfId="16640"/>
    <cellStyle name="Notas 2 2 15 3 4" xfId="16641"/>
    <cellStyle name="Notas 2 2 15 3 5" xfId="16642"/>
    <cellStyle name="Notas 2 2 15 3 6" xfId="16643"/>
    <cellStyle name="Notas 2 2 15 3 7" xfId="16644"/>
    <cellStyle name="Notas 2 2 15 4" xfId="16645"/>
    <cellStyle name="Notas 2 2 15 4 2" xfId="16646"/>
    <cellStyle name="Notas 2 2 15 4 3" xfId="16647"/>
    <cellStyle name="Notas 2 2 15 4 4" xfId="16648"/>
    <cellStyle name="Notas 2 2 15 4 5" xfId="16649"/>
    <cellStyle name="Notas 2 2 15 4 6" xfId="16650"/>
    <cellStyle name="Notas 2 2 15 4 7" xfId="16651"/>
    <cellStyle name="Notas 2 2 15 5" xfId="16652"/>
    <cellStyle name="Notas 2 2 15 5 2" xfId="16653"/>
    <cellStyle name="Notas 2 2 15 5 3" xfId="16654"/>
    <cellStyle name="Notas 2 2 15 5 4" xfId="16655"/>
    <cellStyle name="Notas 2 2 15 5 5" xfId="16656"/>
    <cellStyle name="Notas 2 2 15 5 6" xfId="16657"/>
    <cellStyle name="Notas 2 2 15 5 7" xfId="16658"/>
    <cellStyle name="Notas 2 2 15 6" xfId="16659"/>
    <cellStyle name="Notas 2 2 15 6 2" xfId="16660"/>
    <cellStyle name="Notas 2 2 15 6 3" xfId="16661"/>
    <cellStyle name="Notas 2 2 15 6 4" xfId="16662"/>
    <cellStyle name="Notas 2 2 15 6 5" xfId="16663"/>
    <cellStyle name="Notas 2 2 15 6 6" xfId="16664"/>
    <cellStyle name="Notas 2 2 15 6 7" xfId="16665"/>
    <cellStyle name="Notas 2 2 15 7" xfId="16666"/>
    <cellStyle name="Notas 2 2 15 7 2" xfId="16667"/>
    <cellStyle name="Notas 2 2 15 7 3" xfId="16668"/>
    <cellStyle name="Notas 2 2 15 7 4" xfId="16669"/>
    <cellStyle name="Notas 2 2 15 7 5" xfId="16670"/>
    <cellStyle name="Notas 2 2 15 7 6" xfId="16671"/>
    <cellStyle name="Notas 2 2 15 8" xfId="16672"/>
    <cellStyle name="Notas 2 2 15 9" xfId="16673"/>
    <cellStyle name="Notas 2 2 16" xfId="16674"/>
    <cellStyle name="Notas 2 2 16 10" xfId="16675"/>
    <cellStyle name="Notas 2 2 16 11" xfId="16676"/>
    <cellStyle name="Notas 2 2 16 12" xfId="16677"/>
    <cellStyle name="Notas 2 2 16 2" xfId="16678"/>
    <cellStyle name="Notas 2 2 16 2 2" xfId="16679"/>
    <cellStyle name="Notas 2 2 16 2 3" xfId="16680"/>
    <cellStyle name="Notas 2 2 16 2 4" xfId="16681"/>
    <cellStyle name="Notas 2 2 16 2 5" xfId="16682"/>
    <cellStyle name="Notas 2 2 16 2 6" xfId="16683"/>
    <cellStyle name="Notas 2 2 16 2 7" xfId="16684"/>
    <cellStyle name="Notas 2 2 16 3" xfId="16685"/>
    <cellStyle name="Notas 2 2 16 3 2" xfId="16686"/>
    <cellStyle name="Notas 2 2 16 3 3" xfId="16687"/>
    <cellStyle name="Notas 2 2 16 3 4" xfId="16688"/>
    <cellStyle name="Notas 2 2 16 3 5" xfId="16689"/>
    <cellStyle name="Notas 2 2 16 3 6" xfId="16690"/>
    <cellStyle name="Notas 2 2 16 3 7" xfId="16691"/>
    <cellStyle name="Notas 2 2 16 4" xfId="16692"/>
    <cellStyle name="Notas 2 2 16 4 2" xfId="16693"/>
    <cellStyle name="Notas 2 2 16 4 3" xfId="16694"/>
    <cellStyle name="Notas 2 2 16 4 4" xfId="16695"/>
    <cellStyle name="Notas 2 2 16 4 5" xfId="16696"/>
    <cellStyle name="Notas 2 2 16 4 6" xfId="16697"/>
    <cellStyle name="Notas 2 2 16 4 7" xfId="16698"/>
    <cellStyle name="Notas 2 2 16 5" xfId="16699"/>
    <cellStyle name="Notas 2 2 16 5 2" xfId="16700"/>
    <cellStyle name="Notas 2 2 16 5 3" xfId="16701"/>
    <cellStyle name="Notas 2 2 16 5 4" xfId="16702"/>
    <cellStyle name="Notas 2 2 16 5 5" xfId="16703"/>
    <cellStyle name="Notas 2 2 16 5 6" xfId="16704"/>
    <cellStyle name="Notas 2 2 16 5 7" xfId="16705"/>
    <cellStyle name="Notas 2 2 16 6" xfId="16706"/>
    <cellStyle name="Notas 2 2 16 6 2" xfId="16707"/>
    <cellStyle name="Notas 2 2 16 6 3" xfId="16708"/>
    <cellStyle name="Notas 2 2 16 6 4" xfId="16709"/>
    <cellStyle name="Notas 2 2 16 6 5" xfId="16710"/>
    <cellStyle name="Notas 2 2 16 6 6" xfId="16711"/>
    <cellStyle name="Notas 2 2 16 6 7" xfId="16712"/>
    <cellStyle name="Notas 2 2 16 7" xfId="16713"/>
    <cellStyle name="Notas 2 2 16 7 2" xfId="16714"/>
    <cellStyle name="Notas 2 2 16 7 3" xfId="16715"/>
    <cellStyle name="Notas 2 2 16 7 4" xfId="16716"/>
    <cellStyle name="Notas 2 2 16 7 5" xfId="16717"/>
    <cellStyle name="Notas 2 2 16 7 6" xfId="16718"/>
    <cellStyle name="Notas 2 2 16 8" xfId="16719"/>
    <cellStyle name="Notas 2 2 16 9" xfId="16720"/>
    <cellStyle name="Notas 2 2 17" xfId="16721"/>
    <cellStyle name="Notas 2 2 17 2" xfId="16722"/>
    <cellStyle name="Notas 2 2 17 3" xfId="16723"/>
    <cellStyle name="Notas 2 2 17 4" xfId="16724"/>
    <cellStyle name="Notas 2 2 17 5" xfId="16725"/>
    <cellStyle name="Notas 2 2 17 6" xfId="16726"/>
    <cellStyle name="Notas 2 2 17 7" xfId="16727"/>
    <cellStyle name="Notas 2 2 18" xfId="16728"/>
    <cellStyle name="Notas 2 2 18 2" xfId="16729"/>
    <cellStyle name="Notas 2 2 18 3" xfId="16730"/>
    <cellStyle name="Notas 2 2 18 4" xfId="16731"/>
    <cellStyle name="Notas 2 2 18 5" xfId="16732"/>
    <cellStyle name="Notas 2 2 18 6" xfId="16733"/>
    <cellStyle name="Notas 2 2 18 7" xfId="16734"/>
    <cellStyle name="Notas 2 2 19" xfId="16735"/>
    <cellStyle name="Notas 2 2 19 2" xfId="16736"/>
    <cellStyle name="Notas 2 2 19 3" xfId="16737"/>
    <cellStyle name="Notas 2 2 19 4" xfId="16738"/>
    <cellStyle name="Notas 2 2 19 5" xfId="16739"/>
    <cellStyle name="Notas 2 2 19 6" xfId="16740"/>
    <cellStyle name="Notas 2 2 19 7" xfId="16741"/>
    <cellStyle name="Notas 2 2 2" xfId="16742"/>
    <cellStyle name="Notas 2 2 2 10" xfId="16743"/>
    <cellStyle name="Notas 2 2 2 10 10" xfId="16744"/>
    <cellStyle name="Notas 2 2 2 10 11" xfId="16745"/>
    <cellStyle name="Notas 2 2 2 10 12" xfId="16746"/>
    <cellStyle name="Notas 2 2 2 10 2" xfId="16747"/>
    <cellStyle name="Notas 2 2 2 10 2 2" xfId="16748"/>
    <cellStyle name="Notas 2 2 2 10 2 3" xfId="16749"/>
    <cellStyle name="Notas 2 2 2 10 2 4" xfId="16750"/>
    <cellStyle name="Notas 2 2 2 10 2 5" xfId="16751"/>
    <cellStyle name="Notas 2 2 2 10 2 6" xfId="16752"/>
    <cellStyle name="Notas 2 2 2 10 2 7" xfId="16753"/>
    <cellStyle name="Notas 2 2 2 10 3" xfId="16754"/>
    <cellStyle name="Notas 2 2 2 10 3 2" xfId="16755"/>
    <cellStyle name="Notas 2 2 2 10 3 3" xfId="16756"/>
    <cellStyle name="Notas 2 2 2 10 3 4" xfId="16757"/>
    <cellStyle name="Notas 2 2 2 10 3 5" xfId="16758"/>
    <cellStyle name="Notas 2 2 2 10 3 6" xfId="16759"/>
    <cellStyle name="Notas 2 2 2 10 3 7" xfId="16760"/>
    <cellStyle name="Notas 2 2 2 10 4" xfId="16761"/>
    <cellStyle name="Notas 2 2 2 10 4 2" xfId="16762"/>
    <cellStyle name="Notas 2 2 2 10 4 3" xfId="16763"/>
    <cellStyle name="Notas 2 2 2 10 4 4" xfId="16764"/>
    <cellStyle name="Notas 2 2 2 10 4 5" xfId="16765"/>
    <cellStyle name="Notas 2 2 2 10 4 6" xfId="16766"/>
    <cellStyle name="Notas 2 2 2 10 4 7" xfId="16767"/>
    <cellStyle name="Notas 2 2 2 10 5" xfId="16768"/>
    <cellStyle name="Notas 2 2 2 10 5 2" xfId="16769"/>
    <cellStyle name="Notas 2 2 2 10 5 3" xfId="16770"/>
    <cellStyle name="Notas 2 2 2 10 5 4" xfId="16771"/>
    <cellStyle name="Notas 2 2 2 10 5 5" xfId="16772"/>
    <cellStyle name="Notas 2 2 2 10 5 6" xfId="16773"/>
    <cellStyle name="Notas 2 2 2 10 5 7" xfId="16774"/>
    <cellStyle name="Notas 2 2 2 10 6" xfId="16775"/>
    <cellStyle name="Notas 2 2 2 10 6 2" xfId="16776"/>
    <cellStyle name="Notas 2 2 2 10 6 3" xfId="16777"/>
    <cellStyle name="Notas 2 2 2 10 6 4" xfId="16778"/>
    <cellStyle name="Notas 2 2 2 10 6 5" xfId="16779"/>
    <cellStyle name="Notas 2 2 2 10 6 6" xfId="16780"/>
    <cellStyle name="Notas 2 2 2 10 6 7" xfId="16781"/>
    <cellStyle name="Notas 2 2 2 10 7" xfId="16782"/>
    <cellStyle name="Notas 2 2 2 10 7 2" xfId="16783"/>
    <cellStyle name="Notas 2 2 2 10 7 3" xfId="16784"/>
    <cellStyle name="Notas 2 2 2 10 7 4" xfId="16785"/>
    <cellStyle name="Notas 2 2 2 10 7 5" xfId="16786"/>
    <cellStyle name="Notas 2 2 2 10 7 6" xfId="16787"/>
    <cellStyle name="Notas 2 2 2 10 8" xfId="16788"/>
    <cellStyle name="Notas 2 2 2 10 9" xfId="16789"/>
    <cellStyle name="Notas 2 2 2 11" xfId="16790"/>
    <cellStyle name="Notas 2 2 2 11 10" xfId="16791"/>
    <cellStyle name="Notas 2 2 2 11 11" xfId="16792"/>
    <cellStyle name="Notas 2 2 2 11 12" xfId="16793"/>
    <cellStyle name="Notas 2 2 2 11 2" xfId="16794"/>
    <cellStyle name="Notas 2 2 2 11 2 2" xfId="16795"/>
    <cellStyle name="Notas 2 2 2 11 2 3" xfId="16796"/>
    <cellStyle name="Notas 2 2 2 11 2 4" xfId="16797"/>
    <cellStyle name="Notas 2 2 2 11 2 5" xfId="16798"/>
    <cellStyle name="Notas 2 2 2 11 2 6" xfId="16799"/>
    <cellStyle name="Notas 2 2 2 11 2 7" xfId="16800"/>
    <cellStyle name="Notas 2 2 2 11 3" xfId="16801"/>
    <cellStyle name="Notas 2 2 2 11 3 2" xfId="16802"/>
    <cellStyle name="Notas 2 2 2 11 3 3" xfId="16803"/>
    <cellStyle name="Notas 2 2 2 11 3 4" xfId="16804"/>
    <cellStyle name="Notas 2 2 2 11 3 5" xfId="16805"/>
    <cellStyle name="Notas 2 2 2 11 3 6" xfId="16806"/>
    <cellStyle name="Notas 2 2 2 11 3 7" xfId="16807"/>
    <cellStyle name="Notas 2 2 2 11 4" xfId="16808"/>
    <cellStyle name="Notas 2 2 2 11 4 2" xfId="16809"/>
    <cellStyle name="Notas 2 2 2 11 4 3" xfId="16810"/>
    <cellStyle name="Notas 2 2 2 11 4 4" xfId="16811"/>
    <cellStyle name="Notas 2 2 2 11 4 5" xfId="16812"/>
    <cellStyle name="Notas 2 2 2 11 4 6" xfId="16813"/>
    <cellStyle name="Notas 2 2 2 11 4 7" xfId="16814"/>
    <cellStyle name="Notas 2 2 2 11 5" xfId="16815"/>
    <cellStyle name="Notas 2 2 2 11 5 2" xfId="16816"/>
    <cellStyle name="Notas 2 2 2 11 5 3" xfId="16817"/>
    <cellStyle name="Notas 2 2 2 11 5 4" xfId="16818"/>
    <cellStyle name="Notas 2 2 2 11 5 5" xfId="16819"/>
    <cellStyle name="Notas 2 2 2 11 5 6" xfId="16820"/>
    <cellStyle name="Notas 2 2 2 11 5 7" xfId="16821"/>
    <cellStyle name="Notas 2 2 2 11 6" xfId="16822"/>
    <cellStyle name="Notas 2 2 2 11 6 2" xfId="16823"/>
    <cellStyle name="Notas 2 2 2 11 6 3" xfId="16824"/>
    <cellStyle name="Notas 2 2 2 11 6 4" xfId="16825"/>
    <cellStyle name="Notas 2 2 2 11 6 5" xfId="16826"/>
    <cellStyle name="Notas 2 2 2 11 6 6" xfId="16827"/>
    <cellStyle name="Notas 2 2 2 11 6 7" xfId="16828"/>
    <cellStyle name="Notas 2 2 2 11 7" xfId="16829"/>
    <cellStyle name="Notas 2 2 2 11 7 2" xfId="16830"/>
    <cellStyle name="Notas 2 2 2 11 7 3" xfId="16831"/>
    <cellStyle name="Notas 2 2 2 11 7 4" xfId="16832"/>
    <cellStyle name="Notas 2 2 2 11 7 5" xfId="16833"/>
    <cellStyle name="Notas 2 2 2 11 7 6" xfId="16834"/>
    <cellStyle name="Notas 2 2 2 11 8" xfId="16835"/>
    <cellStyle name="Notas 2 2 2 11 9" xfId="16836"/>
    <cellStyle name="Notas 2 2 2 12" xfId="16837"/>
    <cellStyle name="Notas 2 2 2 12 10" xfId="16838"/>
    <cellStyle name="Notas 2 2 2 12 11" xfId="16839"/>
    <cellStyle name="Notas 2 2 2 12 12" xfId="16840"/>
    <cellStyle name="Notas 2 2 2 12 2" xfId="16841"/>
    <cellStyle name="Notas 2 2 2 12 2 2" xfId="16842"/>
    <cellStyle name="Notas 2 2 2 12 2 3" xfId="16843"/>
    <cellStyle name="Notas 2 2 2 12 2 4" xfId="16844"/>
    <cellStyle name="Notas 2 2 2 12 2 5" xfId="16845"/>
    <cellStyle name="Notas 2 2 2 12 2 6" xfId="16846"/>
    <cellStyle name="Notas 2 2 2 12 2 7" xfId="16847"/>
    <cellStyle name="Notas 2 2 2 12 3" xfId="16848"/>
    <cellStyle name="Notas 2 2 2 12 3 2" xfId="16849"/>
    <cellStyle name="Notas 2 2 2 12 3 3" xfId="16850"/>
    <cellStyle name="Notas 2 2 2 12 3 4" xfId="16851"/>
    <cellStyle name="Notas 2 2 2 12 3 5" xfId="16852"/>
    <cellStyle name="Notas 2 2 2 12 3 6" xfId="16853"/>
    <cellStyle name="Notas 2 2 2 12 3 7" xfId="16854"/>
    <cellStyle name="Notas 2 2 2 12 4" xfId="16855"/>
    <cellStyle name="Notas 2 2 2 12 4 2" xfId="16856"/>
    <cellStyle name="Notas 2 2 2 12 4 3" xfId="16857"/>
    <cellStyle name="Notas 2 2 2 12 4 4" xfId="16858"/>
    <cellStyle name="Notas 2 2 2 12 4 5" xfId="16859"/>
    <cellStyle name="Notas 2 2 2 12 4 6" xfId="16860"/>
    <cellStyle name="Notas 2 2 2 12 4 7" xfId="16861"/>
    <cellStyle name="Notas 2 2 2 12 5" xfId="16862"/>
    <cellStyle name="Notas 2 2 2 12 5 2" xfId="16863"/>
    <cellStyle name="Notas 2 2 2 12 5 3" xfId="16864"/>
    <cellStyle name="Notas 2 2 2 12 5 4" xfId="16865"/>
    <cellStyle name="Notas 2 2 2 12 5 5" xfId="16866"/>
    <cellStyle name="Notas 2 2 2 12 5 6" xfId="16867"/>
    <cellStyle name="Notas 2 2 2 12 5 7" xfId="16868"/>
    <cellStyle name="Notas 2 2 2 12 6" xfId="16869"/>
    <cellStyle name="Notas 2 2 2 12 6 2" xfId="16870"/>
    <cellStyle name="Notas 2 2 2 12 6 3" xfId="16871"/>
    <cellStyle name="Notas 2 2 2 12 6 4" xfId="16872"/>
    <cellStyle name="Notas 2 2 2 12 6 5" xfId="16873"/>
    <cellStyle name="Notas 2 2 2 12 6 6" xfId="16874"/>
    <cellStyle name="Notas 2 2 2 12 6 7" xfId="16875"/>
    <cellStyle name="Notas 2 2 2 12 7" xfId="16876"/>
    <cellStyle name="Notas 2 2 2 12 7 2" xfId="16877"/>
    <cellStyle name="Notas 2 2 2 12 7 3" xfId="16878"/>
    <cellStyle name="Notas 2 2 2 12 7 4" xfId="16879"/>
    <cellStyle name="Notas 2 2 2 12 7 5" xfId="16880"/>
    <cellStyle name="Notas 2 2 2 12 7 6" xfId="16881"/>
    <cellStyle name="Notas 2 2 2 12 8" xfId="16882"/>
    <cellStyle name="Notas 2 2 2 12 9" xfId="16883"/>
    <cellStyle name="Notas 2 2 2 13" xfId="16884"/>
    <cellStyle name="Notas 2 2 2 13 10" xfId="16885"/>
    <cellStyle name="Notas 2 2 2 13 11" xfId="16886"/>
    <cellStyle name="Notas 2 2 2 13 12" xfId="16887"/>
    <cellStyle name="Notas 2 2 2 13 2" xfId="16888"/>
    <cellStyle name="Notas 2 2 2 13 2 2" xfId="16889"/>
    <cellStyle name="Notas 2 2 2 13 2 3" xfId="16890"/>
    <cellStyle name="Notas 2 2 2 13 2 4" xfId="16891"/>
    <cellStyle name="Notas 2 2 2 13 2 5" xfId="16892"/>
    <cellStyle name="Notas 2 2 2 13 2 6" xfId="16893"/>
    <cellStyle name="Notas 2 2 2 13 2 7" xfId="16894"/>
    <cellStyle name="Notas 2 2 2 13 3" xfId="16895"/>
    <cellStyle name="Notas 2 2 2 13 3 2" xfId="16896"/>
    <cellStyle name="Notas 2 2 2 13 3 3" xfId="16897"/>
    <cellStyle name="Notas 2 2 2 13 3 4" xfId="16898"/>
    <cellStyle name="Notas 2 2 2 13 3 5" xfId="16899"/>
    <cellStyle name="Notas 2 2 2 13 3 6" xfId="16900"/>
    <cellStyle name="Notas 2 2 2 13 3 7" xfId="16901"/>
    <cellStyle name="Notas 2 2 2 13 4" xfId="16902"/>
    <cellStyle name="Notas 2 2 2 13 4 2" xfId="16903"/>
    <cellStyle name="Notas 2 2 2 13 4 3" xfId="16904"/>
    <cellStyle name="Notas 2 2 2 13 4 4" xfId="16905"/>
    <cellStyle name="Notas 2 2 2 13 4 5" xfId="16906"/>
    <cellStyle name="Notas 2 2 2 13 4 6" xfId="16907"/>
    <cellStyle name="Notas 2 2 2 13 4 7" xfId="16908"/>
    <cellStyle name="Notas 2 2 2 13 5" xfId="16909"/>
    <cellStyle name="Notas 2 2 2 13 5 2" xfId="16910"/>
    <cellStyle name="Notas 2 2 2 13 5 3" xfId="16911"/>
    <cellStyle name="Notas 2 2 2 13 5 4" xfId="16912"/>
    <cellStyle name="Notas 2 2 2 13 5 5" xfId="16913"/>
    <cellStyle name="Notas 2 2 2 13 5 6" xfId="16914"/>
    <cellStyle name="Notas 2 2 2 13 5 7" xfId="16915"/>
    <cellStyle name="Notas 2 2 2 13 6" xfId="16916"/>
    <cellStyle name="Notas 2 2 2 13 6 2" xfId="16917"/>
    <cellStyle name="Notas 2 2 2 13 6 3" xfId="16918"/>
    <cellStyle name="Notas 2 2 2 13 6 4" xfId="16919"/>
    <cellStyle name="Notas 2 2 2 13 6 5" xfId="16920"/>
    <cellStyle name="Notas 2 2 2 13 6 6" xfId="16921"/>
    <cellStyle name="Notas 2 2 2 13 6 7" xfId="16922"/>
    <cellStyle name="Notas 2 2 2 13 7" xfId="16923"/>
    <cellStyle name="Notas 2 2 2 13 7 2" xfId="16924"/>
    <cellStyle name="Notas 2 2 2 13 7 3" xfId="16925"/>
    <cellStyle name="Notas 2 2 2 13 7 4" xfId="16926"/>
    <cellStyle name="Notas 2 2 2 13 7 5" xfId="16927"/>
    <cellStyle name="Notas 2 2 2 13 7 6" xfId="16928"/>
    <cellStyle name="Notas 2 2 2 13 8" xfId="16929"/>
    <cellStyle name="Notas 2 2 2 13 9" xfId="16930"/>
    <cellStyle name="Notas 2 2 2 14" xfId="16931"/>
    <cellStyle name="Notas 2 2 2 14 10" xfId="16932"/>
    <cellStyle name="Notas 2 2 2 14 11" xfId="16933"/>
    <cellStyle name="Notas 2 2 2 14 12" xfId="16934"/>
    <cellStyle name="Notas 2 2 2 14 2" xfId="16935"/>
    <cellStyle name="Notas 2 2 2 14 2 2" xfId="16936"/>
    <cellStyle name="Notas 2 2 2 14 2 3" xfId="16937"/>
    <cellStyle name="Notas 2 2 2 14 2 4" xfId="16938"/>
    <cellStyle name="Notas 2 2 2 14 2 5" xfId="16939"/>
    <cellStyle name="Notas 2 2 2 14 2 6" xfId="16940"/>
    <cellStyle name="Notas 2 2 2 14 2 7" xfId="16941"/>
    <cellStyle name="Notas 2 2 2 14 3" xfId="16942"/>
    <cellStyle name="Notas 2 2 2 14 3 2" xfId="16943"/>
    <cellStyle name="Notas 2 2 2 14 3 3" xfId="16944"/>
    <cellStyle name="Notas 2 2 2 14 3 4" xfId="16945"/>
    <cellStyle name="Notas 2 2 2 14 3 5" xfId="16946"/>
    <cellStyle name="Notas 2 2 2 14 3 6" xfId="16947"/>
    <cellStyle name="Notas 2 2 2 14 3 7" xfId="16948"/>
    <cellStyle name="Notas 2 2 2 14 4" xfId="16949"/>
    <cellStyle name="Notas 2 2 2 14 4 2" xfId="16950"/>
    <cellStyle name="Notas 2 2 2 14 4 3" xfId="16951"/>
    <cellStyle name="Notas 2 2 2 14 4 4" xfId="16952"/>
    <cellStyle name="Notas 2 2 2 14 4 5" xfId="16953"/>
    <cellStyle name="Notas 2 2 2 14 4 6" xfId="16954"/>
    <cellStyle name="Notas 2 2 2 14 4 7" xfId="16955"/>
    <cellStyle name="Notas 2 2 2 14 5" xfId="16956"/>
    <cellStyle name="Notas 2 2 2 14 5 2" xfId="16957"/>
    <cellStyle name="Notas 2 2 2 14 5 3" xfId="16958"/>
    <cellStyle name="Notas 2 2 2 14 5 4" xfId="16959"/>
    <cellStyle name="Notas 2 2 2 14 5 5" xfId="16960"/>
    <cellStyle name="Notas 2 2 2 14 5 6" xfId="16961"/>
    <cellStyle name="Notas 2 2 2 14 5 7" xfId="16962"/>
    <cellStyle name="Notas 2 2 2 14 6" xfId="16963"/>
    <cellStyle name="Notas 2 2 2 14 6 2" xfId="16964"/>
    <cellStyle name="Notas 2 2 2 14 6 3" xfId="16965"/>
    <cellStyle name="Notas 2 2 2 14 6 4" xfId="16966"/>
    <cellStyle name="Notas 2 2 2 14 6 5" xfId="16967"/>
    <cellStyle name="Notas 2 2 2 14 6 6" xfId="16968"/>
    <cellStyle name="Notas 2 2 2 14 6 7" xfId="16969"/>
    <cellStyle name="Notas 2 2 2 14 7" xfId="16970"/>
    <cellStyle name="Notas 2 2 2 14 7 2" xfId="16971"/>
    <cellStyle name="Notas 2 2 2 14 7 3" xfId="16972"/>
    <cellStyle name="Notas 2 2 2 14 7 4" xfId="16973"/>
    <cellStyle name="Notas 2 2 2 14 7 5" xfId="16974"/>
    <cellStyle name="Notas 2 2 2 14 7 6" xfId="16975"/>
    <cellStyle name="Notas 2 2 2 14 8" xfId="16976"/>
    <cellStyle name="Notas 2 2 2 14 9" xfId="16977"/>
    <cellStyle name="Notas 2 2 2 15" xfId="16978"/>
    <cellStyle name="Notas 2 2 2 15 2" xfId="16979"/>
    <cellStyle name="Notas 2 2 2 15 3" xfId="16980"/>
    <cellStyle name="Notas 2 2 2 15 4" xfId="16981"/>
    <cellStyle name="Notas 2 2 2 15 5" xfId="16982"/>
    <cellStyle name="Notas 2 2 2 15 6" xfId="16983"/>
    <cellStyle name="Notas 2 2 2 15 7" xfId="16984"/>
    <cellStyle name="Notas 2 2 2 16" xfId="16985"/>
    <cellStyle name="Notas 2 2 2 16 2" xfId="16986"/>
    <cellStyle name="Notas 2 2 2 16 3" xfId="16987"/>
    <cellStyle name="Notas 2 2 2 16 4" xfId="16988"/>
    <cellStyle name="Notas 2 2 2 16 5" xfId="16989"/>
    <cellStyle name="Notas 2 2 2 16 6" xfId="16990"/>
    <cellStyle name="Notas 2 2 2 16 7" xfId="16991"/>
    <cellStyle name="Notas 2 2 2 17" xfId="16992"/>
    <cellStyle name="Notas 2 2 2 17 2" xfId="16993"/>
    <cellStyle name="Notas 2 2 2 17 3" xfId="16994"/>
    <cellStyle name="Notas 2 2 2 17 4" xfId="16995"/>
    <cellStyle name="Notas 2 2 2 17 5" xfId="16996"/>
    <cellStyle name="Notas 2 2 2 17 6" xfId="16997"/>
    <cellStyle name="Notas 2 2 2 17 7" xfId="16998"/>
    <cellStyle name="Notas 2 2 2 18" xfId="16999"/>
    <cellStyle name="Notas 2 2 2 18 2" xfId="17000"/>
    <cellStyle name="Notas 2 2 2 18 3" xfId="17001"/>
    <cellStyle name="Notas 2 2 2 18 4" xfId="17002"/>
    <cellStyle name="Notas 2 2 2 18 5" xfId="17003"/>
    <cellStyle name="Notas 2 2 2 18 6" xfId="17004"/>
    <cellStyle name="Notas 2 2 2 18 7" xfId="17005"/>
    <cellStyle name="Notas 2 2 2 19" xfId="17006"/>
    <cellStyle name="Notas 2 2 2 19 2" xfId="17007"/>
    <cellStyle name="Notas 2 2 2 19 3" xfId="17008"/>
    <cellStyle name="Notas 2 2 2 19 4" xfId="17009"/>
    <cellStyle name="Notas 2 2 2 19 5" xfId="17010"/>
    <cellStyle name="Notas 2 2 2 19 6" xfId="17011"/>
    <cellStyle name="Notas 2 2 2 19 7" xfId="17012"/>
    <cellStyle name="Notas 2 2 2 2" xfId="17013"/>
    <cellStyle name="Notas 2 2 2 2 10" xfId="17014"/>
    <cellStyle name="Notas 2 2 2 2 10 10" xfId="17015"/>
    <cellStyle name="Notas 2 2 2 2 10 11" xfId="17016"/>
    <cellStyle name="Notas 2 2 2 2 10 12" xfId="17017"/>
    <cellStyle name="Notas 2 2 2 2 10 2" xfId="17018"/>
    <cellStyle name="Notas 2 2 2 2 10 2 2" xfId="17019"/>
    <cellStyle name="Notas 2 2 2 2 10 2 3" xfId="17020"/>
    <cellStyle name="Notas 2 2 2 2 10 2 4" xfId="17021"/>
    <cellStyle name="Notas 2 2 2 2 10 2 5" xfId="17022"/>
    <cellStyle name="Notas 2 2 2 2 10 2 6" xfId="17023"/>
    <cellStyle name="Notas 2 2 2 2 10 2 7" xfId="17024"/>
    <cellStyle name="Notas 2 2 2 2 10 3" xfId="17025"/>
    <cellStyle name="Notas 2 2 2 2 10 3 2" xfId="17026"/>
    <cellStyle name="Notas 2 2 2 2 10 3 3" xfId="17027"/>
    <cellStyle name="Notas 2 2 2 2 10 3 4" xfId="17028"/>
    <cellStyle name="Notas 2 2 2 2 10 3 5" xfId="17029"/>
    <cellStyle name="Notas 2 2 2 2 10 3 6" xfId="17030"/>
    <cellStyle name="Notas 2 2 2 2 10 3 7" xfId="17031"/>
    <cellStyle name="Notas 2 2 2 2 10 4" xfId="17032"/>
    <cellStyle name="Notas 2 2 2 2 10 4 2" xfId="17033"/>
    <cellStyle name="Notas 2 2 2 2 10 4 3" xfId="17034"/>
    <cellStyle name="Notas 2 2 2 2 10 4 4" xfId="17035"/>
    <cellStyle name="Notas 2 2 2 2 10 4 5" xfId="17036"/>
    <cellStyle name="Notas 2 2 2 2 10 4 6" xfId="17037"/>
    <cellStyle name="Notas 2 2 2 2 10 4 7" xfId="17038"/>
    <cellStyle name="Notas 2 2 2 2 10 5" xfId="17039"/>
    <cellStyle name="Notas 2 2 2 2 10 5 2" xfId="17040"/>
    <cellStyle name="Notas 2 2 2 2 10 5 3" xfId="17041"/>
    <cellStyle name="Notas 2 2 2 2 10 5 4" xfId="17042"/>
    <cellStyle name="Notas 2 2 2 2 10 5 5" xfId="17043"/>
    <cellStyle name="Notas 2 2 2 2 10 5 6" xfId="17044"/>
    <cellStyle name="Notas 2 2 2 2 10 5 7" xfId="17045"/>
    <cellStyle name="Notas 2 2 2 2 10 6" xfId="17046"/>
    <cellStyle name="Notas 2 2 2 2 10 6 2" xfId="17047"/>
    <cellStyle name="Notas 2 2 2 2 10 6 3" xfId="17048"/>
    <cellStyle name="Notas 2 2 2 2 10 6 4" xfId="17049"/>
    <cellStyle name="Notas 2 2 2 2 10 6 5" xfId="17050"/>
    <cellStyle name="Notas 2 2 2 2 10 6 6" xfId="17051"/>
    <cellStyle name="Notas 2 2 2 2 10 6 7" xfId="17052"/>
    <cellStyle name="Notas 2 2 2 2 10 7" xfId="17053"/>
    <cellStyle name="Notas 2 2 2 2 10 7 2" xfId="17054"/>
    <cellStyle name="Notas 2 2 2 2 10 7 3" xfId="17055"/>
    <cellStyle name="Notas 2 2 2 2 10 7 4" xfId="17056"/>
    <cellStyle name="Notas 2 2 2 2 10 7 5" xfId="17057"/>
    <cellStyle name="Notas 2 2 2 2 10 7 6" xfId="17058"/>
    <cellStyle name="Notas 2 2 2 2 10 8" xfId="17059"/>
    <cellStyle name="Notas 2 2 2 2 10 9" xfId="17060"/>
    <cellStyle name="Notas 2 2 2 2 11" xfId="17061"/>
    <cellStyle name="Notas 2 2 2 2 11 10" xfId="17062"/>
    <cellStyle name="Notas 2 2 2 2 11 11" xfId="17063"/>
    <cellStyle name="Notas 2 2 2 2 11 12" xfId="17064"/>
    <cellStyle name="Notas 2 2 2 2 11 2" xfId="17065"/>
    <cellStyle name="Notas 2 2 2 2 11 2 2" xfId="17066"/>
    <cellStyle name="Notas 2 2 2 2 11 2 3" xfId="17067"/>
    <cellStyle name="Notas 2 2 2 2 11 2 4" xfId="17068"/>
    <cellStyle name="Notas 2 2 2 2 11 2 5" xfId="17069"/>
    <cellStyle name="Notas 2 2 2 2 11 2 6" xfId="17070"/>
    <cellStyle name="Notas 2 2 2 2 11 2 7" xfId="17071"/>
    <cellStyle name="Notas 2 2 2 2 11 3" xfId="17072"/>
    <cellStyle name="Notas 2 2 2 2 11 3 2" xfId="17073"/>
    <cellStyle name="Notas 2 2 2 2 11 3 3" xfId="17074"/>
    <cellStyle name="Notas 2 2 2 2 11 3 4" xfId="17075"/>
    <cellStyle name="Notas 2 2 2 2 11 3 5" xfId="17076"/>
    <cellStyle name="Notas 2 2 2 2 11 3 6" xfId="17077"/>
    <cellStyle name="Notas 2 2 2 2 11 3 7" xfId="17078"/>
    <cellStyle name="Notas 2 2 2 2 11 4" xfId="17079"/>
    <cellStyle name="Notas 2 2 2 2 11 4 2" xfId="17080"/>
    <cellStyle name="Notas 2 2 2 2 11 4 3" xfId="17081"/>
    <cellStyle name="Notas 2 2 2 2 11 4 4" xfId="17082"/>
    <cellStyle name="Notas 2 2 2 2 11 4 5" xfId="17083"/>
    <cellStyle name="Notas 2 2 2 2 11 4 6" xfId="17084"/>
    <cellStyle name="Notas 2 2 2 2 11 4 7" xfId="17085"/>
    <cellStyle name="Notas 2 2 2 2 11 5" xfId="17086"/>
    <cellStyle name="Notas 2 2 2 2 11 5 2" xfId="17087"/>
    <cellStyle name="Notas 2 2 2 2 11 5 3" xfId="17088"/>
    <cellStyle name="Notas 2 2 2 2 11 5 4" xfId="17089"/>
    <cellStyle name="Notas 2 2 2 2 11 5 5" xfId="17090"/>
    <cellStyle name="Notas 2 2 2 2 11 5 6" xfId="17091"/>
    <cellStyle name="Notas 2 2 2 2 11 5 7" xfId="17092"/>
    <cellStyle name="Notas 2 2 2 2 11 6" xfId="17093"/>
    <cellStyle name="Notas 2 2 2 2 11 6 2" xfId="17094"/>
    <cellStyle name="Notas 2 2 2 2 11 6 3" xfId="17095"/>
    <cellStyle name="Notas 2 2 2 2 11 6 4" xfId="17096"/>
    <cellStyle name="Notas 2 2 2 2 11 6 5" xfId="17097"/>
    <cellStyle name="Notas 2 2 2 2 11 6 6" xfId="17098"/>
    <cellStyle name="Notas 2 2 2 2 11 6 7" xfId="17099"/>
    <cellStyle name="Notas 2 2 2 2 11 7" xfId="17100"/>
    <cellStyle name="Notas 2 2 2 2 11 7 2" xfId="17101"/>
    <cellStyle name="Notas 2 2 2 2 11 7 3" xfId="17102"/>
    <cellStyle name="Notas 2 2 2 2 11 7 4" xfId="17103"/>
    <cellStyle name="Notas 2 2 2 2 11 7 5" xfId="17104"/>
    <cellStyle name="Notas 2 2 2 2 11 7 6" xfId="17105"/>
    <cellStyle name="Notas 2 2 2 2 11 8" xfId="17106"/>
    <cellStyle name="Notas 2 2 2 2 11 9" xfId="17107"/>
    <cellStyle name="Notas 2 2 2 2 12" xfId="17108"/>
    <cellStyle name="Notas 2 2 2 2 12 10" xfId="17109"/>
    <cellStyle name="Notas 2 2 2 2 12 11" xfId="17110"/>
    <cellStyle name="Notas 2 2 2 2 12 12" xfId="17111"/>
    <cellStyle name="Notas 2 2 2 2 12 2" xfId="17112"/>
    <cellStyle name="Notas 2 2 2 2 12 2 2" xfId="17113"/>
    <cellStyle name="Notas 2 2 2 2 12 2 3" xfId="17114"/>
    <cellStyle name="Notas 2 2 2 2 12 2 4" xfId="17115"/>
    <cellStyle name="Notas 2 2 2 2 12 2 5" xfId="17116"/>
    <cellStyle name="Notas 2 2 2 2 12 2 6" xfId="17117"/>
    <cellStyle name="Notas 2 2 2 2 12 2 7" xfId="17118"/>
    <cellStyle name="Notas 2 2 2 2 12 3" xfId="17119"/>
    <cellStyle name="Notas 2 2 2 2 12 3 2" xfId="17120"/>
    <cellStyle name="Notas 2 2 2 2 12 3 3" xfId="17121"/>
    <cellStyle name="Notas 2 2 2 2 12 3 4" xfId="17122"/>
    <cellStyle name="Notas 2 2 2 2 12 3 5" xfId="17123"/>
    <cellStyle name="Notas 2 2 2 2 12 3 6" xfId="17124"/>
    <cellStyle name="Notas 2 2 2 2 12 3 7" xfId="17125"/>
    <cellStyle name="Notas 2 2 2 2 12 4" xfId="17126"/>
    <cellStyle name="Notas 2 2 2 2 12 4 2" xfId="17127"/>
    <cellStyle name="Notas 2 2 2 2 12 4 3" xfId="17128"/>
    <cellStyle name="Notas 2 2 2 2 12 4 4" xfId="17129"/>
    <cellStyle name="Notas 2 2 2 2 12 4 5" xfId="17130"/>
    <cellStyle name="Notas 2 2 2 2 12 4 6" xfId="17131"/>
    <cellStyle name="Notas 2 2 2 2 12 4 7" xfId="17132"/>
    <cellStyle name="Notas 2 2 2 2 12 5" xfId="17133"/>
    <cellStyle name="Notas 2 2 2 2 12 5 2" xfId="17134"/>
    <cellStyle name="Notas 2 2 2 2 12 5 3" xfId="17135"/>
    <cellStyle name="Notas 2 2 2 2 12 5 4" xfId="17136"/>
    <cellStyle name="Notas 2 2 2 2 12 5 5" xfId="17137"/>
    <cellStyle name="Notas 2 2 2 2 12 5 6" xfId="17138"/>
    <cellStyle name="Notas 2 2 2 2 12 5 7" xfId="17139"/>
    <cellStyle name="Notas 2 2 2 2 12 6" xfId="17140"/>
    <cellStyle name="Notas 2 2 2 2 12 6 2" xfId="17141"/>
    <cellStyle name="Notas 2 2 2 2 12 6 3" xfId="17142"/>
    <cellStyle name="Notas 2 2 2 2 12 6 4" xfId="17143"/>
    <cellStyle name="Notas 2 2 2 2 12 6 5" xfId="17144"/>
    <cellStyle name="Notas 2 2 2 2 12 6 6" xfId="17145"/>
    <cellStyle name="Notas 2 2 2 2 12 6 7" xfId="17146"/>
    <cellStyle name="Notas 2 2 2 2 12 7" xfId="17147"/>
    <cellStyle name="Notas 2 2 2 2 12 7 2" xfId="17148"/>
    <cellStyle name="Notas 2 2 2 2 12 7 3" xfId="17149"/>
    <cellStyle name="Notas 2 2 2 2 12 7 4" xfId="17150"/>
    <cellStyle name="Notas 2 2 2 2 12 7 5" xfId="17151"/>
    <cellStyle name="Notas 2 2 2 2 12 7 6" xfId="17152"/>
    <cellStyle name="Notas 2 2 2 2 12 8" xfId="17153"/>
    <cellStyle name="Notas 2 2 2 2 12 9" xfId="17154"/>
    <cellStyle name="Notas 2 2 2 2 13" xfId="17155"/>
    <cellStyle name="Notas 2 2 2 2 13 10" xfId="17156"/>
    <cellStyle name="Notas 2 2 2 2 13 11" xfId="17157"/>
    <cellStyle name="Notas 2 2 2 2 13 12" xfId="17158"/>
    <cellStyle name="Notas 2 2 2 2 13 2" xfId="17159"/>
    <cellStyle name="Notas 2 2 2 2 13 2 2" xfId="17160"/>
    <cellStyle name="Notas 2 2 2 2 13 2 3" xfId="17161"/>
    <cellStyle name="Notas 2 2 2 2 13 2 4" xfId="17162"/>
    <cellStyle name="Notas 2 2 2 2 13 2 5" xfId="17163"/>
    <cellStyle name="Notas 2 2 2 2 13 2 6" xfId="17164"/>
    <cellStyle name="Notas 2 2 2 2 13 2 7" xfId="17165"/>
    <cellStyle name="Notas 2 2 2 2 13 3" xfId="17166"/>
    <cellStyle name="Notas 2 2 2 2 13 3 2" xfId="17167"/>
    <cellStyle name="Notas 2 2 2 2 13 3 3" xfId="17168"/>
    <cellStyle name="Notas 2 2 2 2 13 3 4" xfId="17169"/>
    <cellStyle name="Notas 2 2 2 2 13 3 5" xfId="17170"/>
    <cellStyle name="Notas 2 2 2 2 13 3 6" xfId="17171"/>
    <cellStyle name="Notas 2 2 2 2 13 3 7" xfId="17172"/>
    <cellStyle name="Notas 2 2 2 2 13 4" xfId="17173"/>
    <cellStyle name="Notas 2 2 2 2 13 4 2" xfId="17174"/>
    <cellStyle name="Notas 2 2 2 2 13 4 3" xfId="17175"/>
    <cellStyle name="Notas 2 2 2 2 13 4 4" xfId="17176"/>
    <cellStyle name="Notas 2 2 2 2 13 4 5" xfId="17177"/>
    <cellStyle name="Notas 2 2 2 2 13 4 6" xfId="17178"/>
    <cellStyle name="Notas 2 2 2 2 13 4 7" xfId="17179"/>
    <cellStyle name="Notas 2 2 2 2 13 5" xfId="17180"/>
    <cellStyle name="Notas 2 2 2 2 13 5 2" xfId="17181"/>
    <cellStyle name="Notas 2 2 2 2 13 5 3" xfId="17182"/>
    <cellStyle name="Notas 2 2 2 2 13 5 4" xfId="17183"/>
    <cellStyle name="Notas 2 2 2 2 13 5 5" xfId="17184"/>
    <cellStyle name="Notas 2 2 2 2 13 5 6" xfId="17185"/>
    <cellStyle name="Notas 2 2 2 2 13 5 7" xfId="17186"/>
    <cellStyle name="Notas 2 2 2 2 13 6" xfId="17187"/>
    <cellStyle name="Notas 2 2 2 2 13 6 2" xfId="17188"/>
    <cellStyle name="Notas 2 2 2 2 13 6 3" xfId="17189"/>
    <cellStyle name="Notas 2 2 2 2 13 6 4" xfId="17190"/>
    <cellStyle name="Notas 2 2 2 2 13 6 5" xfId="17191"/>
    <cellStyle name="Notas 2 2 2 2 13 6 6" xfId="17192"/>
    <cellStyle name="Notas 2 2 2 2 13 6 7" xfId="17193"/>
    <cellStyle name="Notas 2 2 2 2 13 7" xfId="17194"/>
    <cellStyle name="Notas 2 2 2 2 13 7 2" xfId="17195"/>
    <cellStyle name="Notas 2 2 2 2 13 7 3" xfId="17196"/>
    <cellStyle name="Notas 2 2 2 2 13 7 4" xfId="17197"/>
    <cellStyle name="Notas 2 2 2 2 13 7 5" xfId="17198"/>
    <cellStyle name="Notas 2 2 2 2 13 7 6" xfId="17199"/>
    <cellStyle name="Notas 2 2 2 2 13 8" xfId="17200"/>
    <cellStyle name="Notas 2 2 2 2 13 9" xfId="17201"/>
    <cellStyle name="Notas 2 2 2 2 14" xfId="17202"/>
    <cellStyle name="Notas 2 2 2 2 14 2" xfId="17203"/>
    <cellStyle name="Notas 2 2 2 2 14 3" xfId="17204"/>
    <cellStyle name="Notas 2 2 2 2 14 4" xfId="17205"/>
    <cellStyle name="Notas 2 2 2 2 14 5" xfId="17206"/>
    <cellStyle name="Notas 2 2 2 2 14 6" xfId="17207"/>
    <cellStyle name="Notas 2 2 2 2 14 7" xfId="17208"/>
    <cellStyle name="Notas 2 2 2 2 15" xfId="17209"/>
    <cellStyle name="Notas 2 2 2 2 15 2" xfId="17210"/>
    <cellStyle name="Notas 2 2 2 2 15 3" xfId="17211"/>
    <cellStyle name="Notas 2 2 2 2 15 4" xfId="17212"/>
    <cellStyle name="Notas 2 2 2 2 15 5" xfId="17213"/>
    <cellStyle name="Notas 2 2 2 2 15 6" xfId="17214"/>
    <cellStyle name="Notas 2 2 2 2 15 7" xfId="17215"/>
    <cellStyle name="Notas 2 2 2 2 16" xfId="17216"/>
    <cellStyle name="Notas 2 2 2 2 16 2" xfId="17217"/>
    <cellStyle name="Notas 2 2 2 2 16 3" xfId="17218"/>
    <cellStyle name="Notas 2 2 2 2 16 4" xfId="17219"/>
    <cellStyle name="Notas 2 2 2 2 16 5" xfId="17220"/>
    <cellStyle name="Notas 2 2 2 2 16 6" xfId="17221"/>
    <cellStyle name="Notas 2 2 2 2 16 7" xfId="17222"/>
    <cellStyle name="Notas 2 2 2 2 17" xfId="17223"/>
    <cellStyle name="Notas 2 2 2 2 17 2" xfId="17224"/>
    <cellStyle name="Notas 2 2 2 2 17 3" xfId="17225"/>
    <cellStyle name="Notas 2 2 2 2 17 4" xfId="17226"/>
    <cellStyle name="Notas 2 2 2 2 17 5" xfId="17227"/>
    <cellStyle name="Notas 2 2 2 2 17 6" xfId="17228"/>
    <cellStyle name="Notas 2 2 2 2 17 7" xfId="17229"/>
    <cellStyle name="Notas 2 2 2 2 18" xfId="17230"/>
    <cellStyle name="Notas 2 2 2 2 18 2" xfId="17231"/>
    <cellStyle name="Notas 2 2 2 2 18 3" xfId="17232"/>
    <cellStyle name="Notas 2 2 2 2 18 4" xfId="17233"/>
    <cellStyle name="Notas 2 2 2 2 18 5" xfId="17234"/>
    <cellStyle name="Notas 2 2 2 2 18 6" xfId="17235"/>
    <cellStyle name="Notas 2 2 2 2 18 7" xfId="17236"/>
    <cellStyle name="Notas 2 2 2 2 19" xfId="17237"/>
    <cellStyle name="Notas 2 2 2 2 2" xfId="17238"/>
    <cellStyle name="Notas 2 2 2 2 2 10" xfId="17239"/>
    <cellStyle name="Notas 2 2 2 2 2 11" xfId="17240"/>
    <cellStyle name="Notas 2 2 2 2 2 12" xfId="17241"/>
    <cellStyle name="Notas 2 2 2 2 2 2" xfId="17242"/>
    <cellStyle name="Notas 2 2 2 2 2 2 2" xfId="17243"/>
    <cellStyle name="Notas 2 2 2 2 2 2 3" xfId="17244"/>
    <cellStyle name="Notas 2 2 2 2 2 2 4" xfId="17245"/>
    <cellStyle name="Notas 2 2 2 2 2 2 5" xfId="17246"/>
    <cellStyle name="Notas 2 2 2 2 2 2 6" xfId="17247"/>
    <cellStyle name="Notas 2 2 2 2 2 2 7" xfId="17248"/>
    <cellStyle name="Notas 2 2 2 2 2 3" xfId="17249"/>
    <cellStyle name="Notas 2 2 2 2 2 3 2" xfId="17250"/>
    <cellStyle name="Notas 2 2 2 2 2 3 3" xfId="17251"/>
    <cellStyle name="Notas 2 2 2 2 2 3 4" xfId="17252"/>
    <cellStyle name="Notas 2 2 2 2 2 3 5" xfId="17253"/>
    <cellStyle name="Notas 2 2 2 2 2 3 6" xfId="17254"/>
    <cellStyle name="Notas 2 2 2 2 2 3 7" xfId="17255"/>
    <cellStyle name="Notas 2 2 2 2 2 4" xfId="17256"/>
    <cellStyle name="Notas 2 2 2 2 2 4 2" xfId="17257"/>
    <cellStyle name="Notas 2 2 2 2 2 4 3" xfId="17258"/>
    <cellStyle name="Notas 2 2 2 2 2 4 4" xfId="17259"/>
    <cellStyle name="Notas 2 2 2 2 2 4 5" xfId="17260"/>
    <cellStyle name="Notas 2 2 2 2 2 4 6" xfId="17261"/>
    <cellStyle name="Notas 2 2 2 2 2 4 7" xfId="17262"/>
    <cellStyle name="Notas 2 2 2 2 2 5" xfId="17263"/>
    <cellStyle name="Notas 2 2 2 2 2 5 2" xfId="17264"/>
    <cellStyle name="Notas 2 2 2 2 2 5 3" xfId="17265"/>
    <cellStyle name="Notas 2 2 2 2 2 5 4" xfId="17266"/>
    <cellStyle name="Notas 2 2 2 2 2 5 5" xfId="17267"/>
    <cellStyle name="Notas 2 2 2 2 2 5 6" xfId="17268"/>
    <cellStyle name="Notas 2 2 2 2 2 5 7" xfId="17269"/>
    <cellStyle name="Notas 2 2 2 2 2 6" xfId="17270"/>
    <cellStyle name="Notas 2 2 2 2 2 6 2" xfId="17271"/>
    <cellStyle name="Notas 2 2 2 2 2 6 3" xfId="17272"/>
    <cellStyle name="Notas 2 2 2 2 2 6 4" xfId="17273"/>
    <cellStyle name="Notas 2 2 2 2 2 6 5" xfId="17274"/>
    <cellStyle name="Notas 2 2 2 2 2 6 6" xfId="17275"/>
    <cellStyle name="Notas 2 2 2 2 2 6 7" xfId="17276"/>
    <cellStyle name="Notas 2 2 2 2 2 7" xfId="17277"/>
    <cellStyle name="Notas 2 2 2 2 2 8" xfId="17278"/>
    <cellStyle name="Notas 2 2 2 2 2 9" xfId="17279"/>
    <cellStyle name="Notas 2 2 2 2 20" xfId="17280"/>
    <cellStyle name="Notas 2 2 2 2 21" xfId="17281"/>
    <cellStyle name="Notas 2 2 2 2 22" xfId="17282"/>
    <cellStyle name="Notas 2 2 2 2 23" xfId="17283"/>
    <cellStyle name="Notas 2 2 2 2 3" xfId="17284"/>
    <cellStyle name="Notas 2 2 2 2 3 10" xfId="17285"/>
    <cellStyle name="Notas 2 2 2 2 3 11" xfId="17286"/>
    <cellStyle name="Notas 2 2 2 2 3 12" xfId="17287"/>
    <cellStyle name="Notas 2 2 2 2 3 2" xfId="17288"/>
    <cellStyle name="Notas 2 2 2 2 3 2 2" xfId="17289"/>
    <cellStyle name="Notas 2 2 2 2 3 2 3" xfId="17290"/>
    <cellStyle name="Notas 2 2 2 2 3 2 4" xfId="17291"/>
    <cellStyle name="Notas 2 2 2 2 3 2 5" xfId="17292"/>
    <cellStyle name="Notas 2 2 2 2 3 2 6" xfId="17293"/>
    <cellStyle name="Notas 2 2 2 2 3 2 7" xfId="17294"/>
    <cellStyle name="Notas 2 2 2 2 3 3" xfId="17295"/>
    <cellStyle name="Notas 2 2 2 2 3 3 2" xfId="17296"/>
    <cellStyle name="Notas 2 2 2 2 3 3 3" xfId="17297"/>
    <cellStyle name="Notas 2 2 2 2 3 3 4" xfId="17298"/>
    <cellStyle name="Notas 2 2 2 2 3 3 5" xfId="17299"/>
    <cellStyle name="Notas 2 2 2 2 3 3 6" xfId="17300"/>
    <cellStyle name="Notas 2 2 2 2 3 3 7" xfId="17301"/>
    <cellStyle name="Notas 2 2 2 2 3 4" xfId="17302"/>
    <cellStyle name="Notas 2 2 2 2 3 4 2" xfId="17303"/>
    <cellStyle name="Notas 2 2 2 2 3 4 3" xfId="17304"/>
    <cellStyle name="Notas 2 2 2 2 3 4 4" xfId="17305"/>
    <cellStyle name="Notas 2 2 2 2 3 4 5" xfId="17306"/>
    <cellStyle name="Notas 2 2 2 2 3 4 6" xfId="17307"/>
    <cellStyle name="Notas 2 2 2 2 3 4 7" xfId="17308"/>
    <cellStyle name="Notas 2 2 2 2 3 5" xfId="17309"/>
    <cellStyle name="Notas 2 2 2 2 3 5 2" xfId="17310"/>
    <cellStyle name="Notas 2 2 2 2 3 5 3" xfId="17311"/>
    <cellStyle name="Notas 2 2 2 2 3 5 4" xfId="17312"/>
    <cellStyle name="Notas 2 2 2 2 3 5 5" xfId="17313"/>
    <cellStyle name="Notas 2 2 2 2 3 5 6" xfId="17314"/>
    <cellStyle name="Notas 2 2 2 2 3 5 7" xfId="17315"/>
    <cellStyle name="Notas 2 2 2 2 3 6" xfId="17316"/>
    <cellStyle name="Notas 2 2 2 2 3 6 2" xfId="17317"/>
    <cellStyle name="Notas 2 2 2 2 3 6 3" xfId="17318"/>
    <cellStyle name="Notas 2 2 2 2 3 6 4" xfId="17319"/>
    <cellStyle name="Notas 2 2 2 2 3 6 5" xfId="17320"/>
    <cellStyle name="Notas 2 2 2 2 3 6 6" xfId="17321"/>
    <cellStyle name="Notas 2 2 2 2 3 6 7" xfId="17322"/>
    <cellStyle name="Notas 2 2 2 2 3 7" xfId="17323"/>
    <cellStyle name="Notas 2 2 2 2 3 8" xfId="17324"/>
    <cellStyle name="Notas 2 2 2 2 3 9" xfId="17325"/>
    <cellStyle name="Notas 2 2 2 2 4" xfId="17326"/>
    <cellStyle name="Notas 2 2 2 2 4 10" xfId="17327"/>
    <cellStyle name="Notas 2 2 2 2 4 11" xfId="17328"/>
    <cellStyle name="Notas 2 2 2 2 4 12" xfId="17329"/>
    <cellStyle name="Notas 2 2 2 2 4 2" xfId="17330"/>
    <cellStyle name="Notas 2 2 2 2 4 2 2" xfId="17331"/>
    <cellStyle name="Notas 2 2 2 2 4 2 3" xfId="17332"/>
    <cellStyle name="Notas 2 2 2 2 4 2 4" xfId="17333"/>
    <cellStyle name="Notas 2 2 2 2 4 2 5" xfId="17334"/>
    <cellStyle name="Notas 2 2 2 2 4 2 6" xfId="17335"/>
    <cellStyle name="Notas 2 2 2 2 4 2 7" xfId="17336"/>
    <cellStyle name="Notas 2 2 2 2 4 3" xfId="17337"/>
    <cellStyle name="Notas 2 2 2 2 4 3 2" xfId="17338"/>
    <cellStyle name="Notas 2 2 2 2 4 3 3" xfId="17339"/>
    <cellStyle name="Notas 2 2 2 2 4 3 4" xfId="17340"/>
    <cellStyle name="Notas 2 2 2 2 4 3 5" xfId="17341"/>
    <cellStyle name="Notas 2 2 2 2 4 3 6" xfId="17342"/>
    <cellStyle name="Notas 2 2 2 2 4 3 7" xfId="17343"/>
    <cellStyle name="Notas 2 2 2 2 4 4" xfId="17344"/>
    <cellStyle name="Notas 2 2 2 2 4 4 2" xfId="17345"/>
    <cellStyle name="Notas 2 2 2 2 4 4 3" xfId="17346"/>
    <cellStyle name="Notas 2 2 2 2 4 4 4" xfId="17347"/>
    <cellStyle name="Notas 2 2 2 2 4 4 5" xfId="17348"/>
    <cellStyle name="Notas 2 2 2 2 4 4 6" xfId="17349"/>
    <cellStyle name="Notas 2 2 2 2 4 4 7" xfId="17350"/>
    <cellStyle name="Notas 2 2 2 2 4 5" xfId="17351"/>
    <cellStyle name="Notas 2 2 2 2 4 5 2" xfId="17352"/>
    <cellStyle name="Notas 2 2 2 2 4 5 3" xfId="17353"/>
    <cellStyle name="Notas 2 2 2 2 4 5 4" xfId="17354"/>
    <cellStyle name="Notas 2 2 2 2 4 5 5" xfId="17355"/>
    <cellStyle name="Notas 2 2 2 2 4 5 6" xfId="17356"/>
    <cellStyle name="Notas 2 2 2 2 4 5 7" xfId="17357"/>
    <cellStyle name="Notas 2 2 2 2 4 6" xfId="17358"/>
    <cellStyle name="Notas 2 2 2 2 4 6 2" xfId="17359"/>
    <cellStyle name="Notas 2 2 2 2 4 6 3" xfId="17360"/>
    <cellStyle name="Notas 2 2 2 2 4 6 4" xfId="17361"/>
    <cellStyle name="Notas 2 2 2 2 4 6 5" xfId="17362"/>
    <cellStyle name="Notas 2 2 2 2 4 6 6" xfId="17363"/>
    <cellStyle name="Notas 2 2 2 2 4 6 7" xfId="17364"/>
    <cellStyle name="Notas 2 2 2 2 4 7" xfId="17365"/>
    <cellStyle name="Notas 2 2 2 2 4 8" xfId="17366"/>
    <cellStyle name="Notas 2 2 2 2 4 9" xfId="17367"/>
    <cellStyle name="Notas 2 2 2 2 5" xfId="17368"/>
    <cellStyle name="Notas 2 2 2 2 5 10" xfId="17369"/>
    <cellStyle name="Notas 2 2 2 2 5 11" xfId="17370"/>
    <cellStyle name="Notas 2 2 2 2 5 12" xfId="17371"/>
    <cellStyle name="Notas 2 2 2 2 5 2" xfId="17372"/>
    <cellStyle name="Notas 2 2 2 2 5 2 2" xfId="17373"/>
    <cellStyle name="Notas 2 2 2 2 5 2 3" xfId="17374"/>
    <cellStyle name="Notas 2 2 2 2 5 2 4" xfId="17375"/>
    <cellStyle name="Notas 2 2 2 2 5 2 5" xfId="17376"/>
    <cellStyle name="Notas 2 2 2 2 5 2 6" xfId="17377"/>
    <cellStyle name="Notas 2 2 2 2 5 2 7" xfId="17378"/>
    <cellStyle name="Notas 2 2 2 2 5 3" xfId="17379"/>
    <cellStyle name="Notas 2 2 2 2 5 3 2" xfId="17380"/>
    <cellStyle name="Notas 2 2 2 2 5 3 3" xfId="17381"/>
    <cellStyle name="Notas 2 2 2 2 5 3 4" xfId="17382"/>
    <cellStyle name="Notas 2 2 2 2 5 3 5" xfId="17383"/>
    <cellStyle name="Notas 2 2 2 2 5 3 6" xfId="17384"/>
    <cellStyle name="Notas 2 2 2 2 5 3 7" xfId="17385"/>
    <cellStyle name="Notas 2 2 2 2 5 4" xfId="17386"/>
    <cellStyle name="Notas 2 2 2 2 5 4 2" xfId="17387"/>
    <cellStyle name="Notas 2 2 2 2 5 4 3" xfId="17388"/>
    <cellStyle name="Notas 2 2 2 2 5 4 4" xfId="17389"/>
    <cellStyle name="Notas 2 2 2 2 5 4 5" xfId="17390"/>
    <cellStyle name="Notas 2 2 2 2 5 4 6" xfId="17391"/>
    <cellStyle name="Notas 2 2 2 2 5 4 7" xfId="17392"/>
    <cellStyle name="Notas 2 2 2 2 5 5" xfId="17393"/>
    <cellStyle name="Notas 2 2 2 2 5 5 2" xfId="17394"/>
    <cellStyle name="Notas 2 2 2 2 5 5 3" xfId="17395"/>
    <cellStyle name="Notas 2 2 2 2 5 5 4" xfId="17396"/>
    <cellStyle name="Notas 2 2 2 2 5 5 5" xfId="17397"/>
    <cellStyle name="Notas 2 2 2 2 5 5 6" xfId="17398"/>
    <cellStyle name="Notas 2 2 2 2 5 5 7" xfId="17399"/>
    <cellStyle name="Notas 2 2 2 2 5 6" xfId="17400"/>
    <cellStyle name="Notas 2 2 2 2 5 6 2" xfId="17401"/>
    <cellStyle name="Notas 2 2 2 2 5 6 3" xfId="17402"/>
    <cellStyle name="Notas 2 2 2 2 5 6 4" xfId="17403"/>
    <cellStyle name="Notas 2 2 2 2 5 6 5" xfId="17404"/>
    <cellStyle name="Notas 2 2 2 2 5 6 6" xfId="17405"/>
    <cellStyle name="Notas 2 2 2 2 5 6 7" xfId="17406"/>
    <cellStyle name="Notas 2 2 2 2 5 7" xfId="17407"/>
    <cellStyle name="Notas 2 2 2 2 5 7 2" xfId="17408"/>
    <cellStyle name="Notas 2 2 2 2 5 7 3" xfId="17409"/>
    <cellStyle name="Notas 2 2 2 2 5 7 4" xfId="17410"/>
    <cellStyle name="Notas 2 2 2 2 5 7 5" xfId="17411"/>
    <cellStyle name="Notas 2 2 2 2 5 7 6" xfId="17412"/>
    <cellStyle name="Notas 2 2 2 2 5 8" xfId="17413"/>
    <cellStyle name="Notas 2 2 2 2 5 9" xfId="17414"/>
    <cellStyle name="Notas 2 2 2 2 6" xfId="17415"/>
    <cellStyle name="Notas 2 2 2 2 6 10" xfId="17416"/>
    <cellStyle name="Notas 2 2 2 2 6 11" xfId="17417"/>
    <cellStyle name="Notas 2 2 2 2 6 12" xfId="17418"/>
    <cellStyle name="Notas 2 2 2 2 6 2" xfId="17419"/>
    <cellStyle name="Notas 2 2 2 2 6 2 2" xfId="17420"/>
    <cellStyle name="Notas 2 2 2 2 6 2 3" xfId="17421"/>
    <cellStyle name="Notas 2 2 2 2 6 2 4" xfId="17422"/>
    <cellStyle name="Notas 2 2 2 2 6 2 5" xfId="17423"/>
    <cellStyle name="Notas 2 2 2 2 6 2 6" xfId="17424"/>
    <cellStyle name="Notas 2 2 2 2 6 2 7" xfId="17425"/>
    <cellStyle name="Notas 2 2 2 2 6 3" xfId="17426"/>
    <cellStyle name="Notas 2 2 2 2 6 3 2" xfId="17427"/>
    <cellStyle name="Notas 2 2 2 2 6 3 3" xfId="17428"/>
    <cellStyle name="Notas 2 2 2 2 6 3 4" xfId="17429"/>
    <cellStyle name="Notas 2 2 2 2 6 3 5" xfId="17430"/>
    <cellStyle name="Notas 2 2 2 2 6 3 6" xfId="17431"/>
    <cellStyle name="Notas 2 2 2 2 6 3 7" xfId="17432"/>
    <cellStyle name="Notas 2 2 2 2 6 4" xfId="17433"/>
    <cellStyle name="Notas 2 2 2 2 6 4 2" xfId="17434"/>
    <cellStyle name="Notas 2 2 2 2 6 4 3" xfId="17435"/>
    <cellStyle name="Notas 2 2 2 2 6 4 4" xfId="17436"/>
    <cellStyle name="Notas 2 2 2 2 6 4 5" xfId="17437"/>
    <cellStyle name="Notas 2 2 2 2 6 4 6" xfId="17438"/>
    <cellStyle name="Notas 2 2 2 2 6 4 7" xfId="17439"/>
    <cellStyle name="Notas 2 2 2 2 6 5" xfId="17440"/>
    <cellStyle name="Notas 2 2 2 2 6 5 2" xfId="17441"/>
    <cellStyle name="Notas 2 2 2 2 6 5 3" xfId="17442"/>
    <cellStyle name="Notas 2 2 2 2 6 5 4" xfId="17443"/>
    <cellStyle name="Notas 2 2 2 2 6 5 5" xfId="17444"/>
    <cellStyle name="Notas 2 2 2 2 6 5 6" xfId="17445"/>
    <cellStyle name="Notas 2 2 2 2 6 5 7" xfId="17446"/>
    <cellStyle name="Notas 2 2 2 2 6 6" xfId="17447"/>
    <cellStyle name="Notas 2 2 2 2 6 6 2" xfId="17448"/>
    <cellStyle name="Notas 2 2 2 2 6 6 3" xfId="17449"/>
    <cellStyle name="Notas 2 2 2 2 6 6 4" xfId="17450"/>
    <cellStyle name="Notas 2 2 2 2 6 6 5" xfId="17451"/>
    <cellStyle name="Notas 2 2 2 2 6 6 6" xfId="17452"/>
    <cellStyle name="Notas 2 2 2 2 6 6 7" xfId="17453"/>
    <cellStyle name="Notas 2 2 2 2 6 7" xfId="17454"/>
    <cellStyle name="Notas 2 2 2 2 6 7 2" xfId="17455"/>
    <cellStyle name="Notas 2 2 2 2 6 7 3" xfId="17456"/>
    <cellStyle name="Notas 2 2 2 2 6 7 4" xfId="17457"/>
    <cellStyle name="Notas 2 2 2 2 6 7 5" xfId="17458"/>
    <cellStyle name="Notas 2 2 2 2 6 7 6" xfId="17459"/>
    <cellStyle name="Notas 2 2 2 2 6 8" xfId="17460"/>
    <cellStyle name="Notas 2 2 2 2 6 9" xfId="17461"/>
    <cellStyle name="Notas 2 2 2 2 7" xfId="17462"/>
    <cellStyle name="Notas 2 2 2 2 7 10" xfId="17463"/>
    <cellStyle name="Notas 2 2 2 2 7 11" xfId="17464"/>
    <cellStyle name="Notas 2 2 2 2 7 12" xfId="17465"/>
    <cellStyle name="Notas 2 2 2 2 7 2" xfId="17466"/>
    <cellStyle name="Notas 2 2 2 2 7 2 2" xfId="17467"/>
    <cellStyle name="Notas 2 2 2 2 7 2 3" xfId="17468"/>
    <cellStyle name="Notas 2 2 2 2 7 2 4" xfId="17469"/>
    <cellStyle name="Notas 2 2 2 2 7 2 5" xfId="17470"/>
    <cellStyle name="Notas 2 2 2 2 7 2 6" xfId="17471"/>
    <cellStyle name="Notas 2 2 2 2 7 2 7" xfId="17472"/>
    <cellStyle name="Notas 2 2 2 2 7 3" xfId="17473"/>
    <cellStyle name="Notas 2 2 2 2 7 3 2" xfId="17474"/>
    <cellStyle name="Notas 2 2 2 2 7 3 3" xfId="17475"/>
    <cellStyle name="Notas 2 2 2 2 7 3 4" xfId="17476"/>
    <cellStyle name="Notas 2 2 2 2 7 3 5" xfId="17477"/>
    <cellStyle name="Notas 2 2 2 2 7 3 6" xfId="17478"/>
    <cellStyle name="Notas 2 2 2 2 7 3 7" xfId="17479"/>
    <cellStyle name="Notas 2 2 2 2 7 4" xfId="17480"/>
    <cellStyle name="Notas 2 2 2 2 7 4 2" xfId="17481"/>
    <cellStyle name="Notas 2 2 2 2 7 4 3" xfId="17482"/>
    <cellStyle name="Notas 2 2 2 2 7 4 4" xfId="17483"/>
    <cellStyle name="Notas 2 2 2 2 7 4 5" xfId="17484"/>
    <cellStyle name="Notas 2 2 2 2 7 4 6" xfId="17485"/>
    <cellStyle name="Notas 2 2 2 2 7 4 7" xfId="17486"/>
    <cellStyle name="Notas 2 2 2 2 7 5" xfId="17487"/>
    <cellStyle name="Notas 2 2 2 2 7 5 2" xfId="17488"/>
    <cellStyle name="Notas 2 2 2 2 7 5 3" xfId="17489"/>
    <cellStyle name="Notas 2 2 2 2 7 5 4" xfId="17490"/>
    <cellStyle name="Notas 2 2 2 2 7 5 5" xfId="17491"/>
    <cellStyle name="Notas 2 2 2 2 7 5 6" xfId="17492"/>
    <cellStyle name="Notas 2 2 2 2 7 5 7" xfId="17493"/>
    <cellStyle name="Notas 2 2 2 2 7 6" xfId="17494"/>
    <cellStyle name="Notas 2 2 2 2 7 6 2" xfId="17495"/>
    <cellStyle name="Notas 2 2 2 2 7 6 3" xfId="17496"/>
    <cellStyle name="Notas 2 2 2 2 7 6 4" xfId="17497"/>
    <cellStyle name="Notas 2 2 2 2 7 6 5" xfId="17498"/>
    <cellStyle name="Notas 2 2 2 2 7 6 6" xfId="17499"/>
    <cellStyle name="Notas 2 2 2 2 7 6 7" xfId="17500"/>
    <cellStyle name="Notas 2 2 2 2 7 7" xfId="17501"/>
    <cellStyle name="Notas 2 2 2 2 7 7 2" xfId="17502"/>
    <cellStyle name="Notas 2 2 2 2 7 7 3" xfId="17503"/>
    <cellStyle name="Notas 2 2 2 2 7 7 4" xfId="17504"/>
    <cellStyle name="Notas 2 2 2 2 7 7 5" xfId="17505"/>
    <cellStyle name="Notas 2 2 2 2 7 7 6" xfId="17506"/>
    <cellStyle name="Notas 2 2 2 2 7 8" xfId="17507"/>
    <cellStyle name="Notas 2 2 2 2 7 9" xfId="17508"/>
    <cellStyle name="Notas 2 2 2 2 8" xfId="17509"/>
    <cellStyle name="Notas 2 2 2 2 8 10" xfId="17510"/>
    <cellStyle name="Notas 2 2 2 2 8 11" xfId="17511"/>
    <cellStyle name="Notas 2 2 2 2 8 12" xfId="17512"/>
    <cellStyle name="Notas 2 2 2 2 8 2" xfId="17513"/>
    <cellStyle name="Notas 2 2 2 2 8 2 2" xfId="17514"/>
    <cellStyle name="Notas 2 2 2 2 8 2 3" xfId="17515"/>
    <cellStyle name="Notas 2 2 2 2 8 2 4" xfId="17516"/>
    <cellStyle name="Notas 2 2 2 2 8 2 5" xfId="17517"/>
    <cellStyle name="Notas 2 2 2 2 8 2 6" xfId="17518"/>
    <cellStyle name="Notas 2 2 2 2 8 2 7" xfId="17519"/>
    <cellStyle name="Notas 2 2 2 2 8 3" xfId="17520"/>
    <cellStyle name="Notas 2 2 2 2 8 3 2" xfId="17521"/>
    <cellStyle name="Notas 2 2 2 2 8 3 3" xfId="17522"/>
    <cellStyle name="Notas 2 2 2 2 8 3 4" xfId="17523"/>
    <cellStyle name="Notas 2 2 2 2 8 3 5" xfId="17524"/>
    <cellStyle name="Notas 2 2 2 2 8 3 6" xfId="17525"/>
    <cellStyle name="Notas 2 2 2 2 8 3 7" xfId="17526"/>
    <cellStyle name="Notas 2 2 2 2 8 4" xfId="17527"/>
    <cellStyle name="Notas 2 2 2 2 8 4 2" xfId="17528"/>
    <cellStyle name="Notas 2 2 2 2 8 4 3" xfId="17529"/>
    <cellStyle name="Notas 2 2 2 2 8 4 4" xfId="17530"/>
    <cellStyle name="Notas 2 2 2 2 8 4 5" xfId="17531"/>
    <cellStyle name="Notas 2 2 2 2 8 4 6" xfId="17532"/>
    <cellStyle name="Notas 2 2 2 2 8 4 7" xfId="17533"/>
    <cellStyle name="Notas 2 2 2 2 8 5" xfId="17534"/>
    <cellStyle name="Notas 2 2 2 2 8 5 2" xfId="17535"/>
    <cellStyle name="Notas 2 2 2 2 8 5 3" xfId="17536"/>
    <cellStyle name="Notas 2 2 2 2 8 5 4" xfId="17537"/>
    <cellStyle name="Notas 2 2 2 2 8 5 5" xfId="17538"/>
    <cellStyle name="Notas 2 2 2 2 8 5 6" xfId="17539"/>
    <cellStyle name="Notas 2 2 2 2 8 5 7" xfId="17540"/>
    <cellStyle name="Notas 2 2 2 2 8 6" xfId="17541"/>
    <cellStyle name="Notas 2 2 2 2 8 6 2" xfId="17542"/>
    <cellStyle name="Notas 2 2 2 2 8 6 3" xfId="17543"/>
    <cellStyle name="Notas 2 2 2 2 8 6 4" xfId="17544"/>
    <cellStyle name="Notas 2 2 2 2 8 6 5" xfId="17545"/>
    <cellStyle name="Notas 2 2 2 2 8 6 6" xfId="17546"/>
    <cellStyle name="Notas 2 2 2 2 8 6 7" xfId="17547"/>
    <cellStyle name="Notas 2 2 2 2 8 7" xfId="17548"/>
    <cellStyle name="Notas 2 2 2 2 8 7 2" xfId="17549"/>
    <cellStyle name="Notas 2 2 2 2 8 7 3" xfId="17550"/>
    <cellStyle name="Notas 2 2 2 2 8 7 4" xfId="17551"/>
    <cellStyle name="Notas 2 2 2 2 8 7 5" xfId="17552"/>
    <cellStyle name="Notas 2 2 2 2 8 7 6" xfId="17553"/>
    <cellStyle name="Notas 2 2 2 2 8 8" xfId="17554"/>
    <cellStyle name="Notas 2 2 2 2 8 9" xfId="17555"/>
    <cellStyle name="Notas 2 2 2 2 9" xfId="17556"/>
    <cellStyle name="Notas 2 2 2 2 9 10" xfId="17557"/>
    <cellStyle name="Notas 2 2 2 2 9 11" xfId="17558"/>
    <cellStyle name="Notas 2 2 2 2 9 12" xfId="17559"/>
    <cellStyle name="Notas 2 2 2 2 9 2" xfId="17560"/>
    <cellStyle name="Notas 2 2 2 2 9 2 2" xfId="17561"/>
    <cellStyle name="Notas 2 2 2 2 9 2 3" xfId="17562"/>
    <cellStyle name="Notas 2 2 2 2 9 2 4" xfId="17563"/>
    <cellStyle name="Notas 2 2 2 2 9 2 5" xfId="17564"/>
    <cellStyle name="Notas 2 2 2 2 9 2 6" xfId="17565"/>
    <cellStyle name="Notas 2 2 2 2 9 2 7" xfId="17566"/>
    <cellStyle name="Notas 2 2 2 2 9 3" xfId="17567"/>
    <cellStyle name="Notas 2 2 2 2 9 3 2" xfId="17568"/>
    <cellStyle name="Notas 2 2 2 2 9 3 3" xfId="17569"/>
    <cellStyle name="Notas 2 2 2 2 9 3 4" xfId="17570"/>
    <cellStyle name="Notas 2 2 2 2 9 3 5" xfId="17571"/>
    <cellStyle name="Notas 2 2 2 2 9 3 6" xfId="17572"/>
    <cellStyle name="Notas 2 2 2 2 9 3 7" xfId="17573"/>
    <cellStyle name="Notas 2 2 2 2 9 4" xfId="17574"/>
    <cellStyle name="Notas 2 2 2 2 9 4 2" xfId="17575"/>
    <cellStyle name="Notas 2 2 2 2 9 4 3" xfId="17576"/>
    <cellStyle name="Notas 2 2 2 2 9 4 4" xfId="17577"/>
    <cellStyle name="Notas 2 2 2 2 9 4 5" xfId="17578"/>
    <cellStyle name="Notas 2 2 2 2 9 4 6" xfId="17579"/>
    <cellStyle name="Notas 2 2 2 2 9 4 7" xfId="17580"/>
    <cellStyle name="Notas 2 2 2 2 9 5" xfId="17581"/>
    <cellStyle name="Notas 2 2 2 2 9 5 2" xfId="17582"/>
    <cellStyle name="Notas 2 2 2 2 9 5 3" xfId="17583"/>
    <cellStyle name="Notas 2 2 2 2 9 5 4" xfId="17584"/>
    <cellStyle name="Notas 2 2 2 2 9 5 5" xfId="17585"/>
    <cellStyle name="Notas 2 2 2 2 9 5 6" xfId="17586"/>
    <cellStyle name="Notas 2 2 2 2 9 5 7" xfId="17587"/>
    <cellStyle name="Notas 2 2 2 2 9 6" xfId="17588"/>
    <cellStyle name="Notas 2 2 2 2 9 6 2" xfId="17589"/>
    <cellStyle name="Notas 2 2 2 2 9 6 3" xfId="17590"/>
    <cellStyle name="Notas 2 2 2 2 9 6 4" xfId="17591"/>
    <cellStyle name="Notas 2 2 2 2 9 6 5" xfId="17592"/>
    <cellStyle name="Notas 2 2 2 2 9 6 6" xfId="17593"/>
    <cellStyle name="Notas 2 2 2 2 9 6 7" xfId="17594"/>
    <cellStyle name="Notas 2 2 2 2 9 7" xfId="17595"/>
    <cellStyle name="Notas 2 2 2 2 9 7 2" xfId="17596"/>
    <cellStyle name="Notas 2 2 2 2 9 7 3" xfId="17597"/>
    <cellStyle name="Notas 2 2 2 2 9 7 4" xfId="17598"/>
    <cellStyle name="Notas 2 2 2 2 9 7 5" xfId="17599"/>
    <cellStyle name="Notas 2 2 2 2 9 7 6" xfId="17600"/>
    <cellStyle name="Notas 2 2 2 2 9 8" xfId="17601"/>
    <cellStyle name="Notas 2 2 2 2 9 9" xfId="17602"/>
    <cellStyle name="Notas 2 2 2 20" xfId="17603"/>
    <cellStyle name="Notas 2 2 2 20 2" xfId="17604"/>
    <cellStyle name="Notas 2 2 2 20 3" xfId="17605"/>
    <cellStyle name="Notas 2 2 2 20 4" xfId="17606"/>
    <cellStyle name="Notas 2 2 2 20 5" xfId="17607"/>
    <cellStyle name="Notas 2 2 2 20 6" xfId="17608"/>
    <cellStyle name="Notas 2 2 2 20 7" xfId="17609"/>
    <cellStyle name="Notas 2 2 2 21" xfId="17610"/>
    <cellStyle name="Notas 2 2 2 22" xfId="17611"/>
    <cellStyle name="Notas 2 2 2 23" xfId="17612"/>
    <cellStyle name="Notas 2 2 2 24" xfId="17613"/>
    <cellStyle name="Notas 2 2 2 25" xfId="17614"/>
    <cellStyle name="Notas 2 2 2 3" xfId="17615"/>
    <cellStyle name="Notas 2 2 2 3 10" xfId="17616"/>
    <cellStyle name="Notas 2 2 2 3 11" xfId="17617"/>
    <cellStyle name="Notas 2 2 2 3 12" xfId="17618"/>
    <cellStyle name="Notas 2 2 2 3 2" xfId="17619"/>
    <cellStyle name="Notas 2 2 2 3 2 2" xfId="17620"/>
    <cellStyle name="Notas 2 2 2 3 2 3" xfId="17621"/>
    <cellStyle name="Notas 2 2 2 3 2 4" xfId="17622"/>
    <cellStyle name="Notas 2 2 2 3 2 5" xfId="17623"/>
    <cellStyle name="Notas 2 2 2 3 2 6" xfId="17624"/>
    <cellStyle name="Notas 2 2 2 3 2 7" xfId="17625"/>
    <cellStyle name="Notas 2 2 2 3 3" xfId="17626"/>
    <cellStyle name="Notas 2 2 2 3 3 2" xfId="17627"/>
    <cellStyle name="Notas 2 2 2 3 3 3" xfId="17628"/>
    <cellStyle name="Notas 2 2 2 3 3 4" xfId="17629"/>
    <cellStyle name="Notas 2 2 2 3 3 5" xfId="17630"/>
    <cellStyle name="Notas 2 2 2 3 3 6" xfId="17631"/>
    <cellStyle name="Notas 2 2 2 3 3 7" xfId="17632"/>
    <cellStyle name="Notas 2 2 2 3 4" xfId="17633"/>
    <cellStyle name="Notas 2 2 2 3 4 2" xfId="17634"/>
    <cellStyle name="Notas 2 2 2 3 4 3" xfId="17635"/>
    <cellStyle name="Notas 2 2 2 3 4 4" xfId="17636"/>
    <cellStyle name="Notas 2 2 2 3 4 5" xfId="17637"/>
    <cellStyle name="Notas 2 2 2 3 4 6" xfId="17638"/>
    <cellStyle name="Notas 2 2 2 3 4 7" xfId="17639"/>
    <cellStyle name="Notas 2 2 2 3 5" xfId="17640"/>
    <cellStyle name="Notas 2 2 2 3 5 2" xfId="17641"/>
    <cellStyle name="Notas 2 2 2 3 5 3" xfId="17642"/>
    <cellStyle name="Notas 2 2 2 3 5 4" xfId="17643"/>
    <cellStyle name="Notas 2 2 2 3 5 5" xfId="17644"/>
    <cellStyle name="Notas 2 2 2 3 5 6" xfId="17645"/>
    <cellStyle name="Notas 2 2 2 3 5 7" xfId="17646"/>
    <cellStyle name="Notas 2 2 2 3 6" xfId="17647"/>
    <cellStyle name="Notas 2 2 2 3 6 2" xfId="17648"/>
    <cellStyle name="Notas 2 2 2 3 6 3" xfId="17649"/>
    <cellStyle name="Notas 2 2 2 3 6 4" xfId="17650"/>
    <cellStyle name="Notas 2 2 2 3 6 5" xfId="17651"/>
    <cellStyle name="Notas 2 2 2 3 6 6" xfId="17652"/>
    <cellStyle name="Notas 2 2 2 3 6 7" xfId="17653"/>
    <cellStyle name="Notas 2 2 2 3 7" xfId="17654"/>
    <cellStyle name="Notas 2 2 2 3 8" xfId="17655"/>
    <cellStyle name="Notas 2 2 2 3 9" xfId="17656"/>
    <cellStyle name="Notas 2 2 2 4" xfId="17657"/>
    <cellStyle name="Notas 2 2 2 4 10" xfId="17658"/>
    <cellStyle name="Notas 2 2 2 4 11" xfId="17659"/>
    <cellStyle name="Notas 2 2 2 4 12" xfId="17660"/>
    <cellStyle name="Notas 2 2 2 4 2" xfId="17661"/>
    <cellStyle name="Notas 2 2 2 4 2 2" xfId="17662"/>
    <cellStyle name="Notas 2 2 2 4 2 3" xfId="17663"/>
    <cellStyle name="Notas 2 2 2 4 2 4" xfId="17664"/>
    <cellStyle name="Notas 2 2 2 4 2 5" xfId="17665"/>
    <cellStyle name="Notas 2 2 2 4 2 6" xfId="17666"/>
    <cellStyle name="Notas 2 2 2 4 2 7" xfId="17667"/>
    <cellStyle name="Notas 2 2 2 4 3" xfId="17668"/>
    <cellStyle name="Notas 2 2 2 4 3 2" xfId="17669"/>
    <cellStyle name="Notas 2 2 2 4 3 3" xfId="17670"/>
    <cellStyle name="Notas 2 2 2 4 3 4" xfId="17671"/>
    <cellStyle name="Notas 2 2 2 4 3 5" xfId="17672"/>
    <cellStyle name="Notas 2 2 2 4 3 6" xfId="17673"/>
    <cellStyle name="Notas 2 2 2 4 3 7" xfId="17674"/>
    <cellStyle name="Notas 2 2 2 4 4" xfId="17675"/>
    <cellStyle name="Notas 2 2 2 4 4 2" xfId="17676"/>
    <cellStyle name="Notas 2 2 2 4 4 3" xfId="17677"/>
    <cellStyle name="Notas 2 2 2 4 4 4" xfId="17678"/>
    <cellStyle name="Notas 2 2 2 4 4 5" xfId="17679"/>
    <cellStyle name="Notas 2 2 2 4 4 6" xfId="17680"/>
    <cellStyle name="Notas 2 2 2 4 4 7" xfId="17681"/>
    <cellStyle name="Notas 2 2 2 4 5" xfId="17682"/>
    <cellStyle name="Notas 2 2 2 4 5 2" xfId="17683"/>
    <cellStyle name="Notas 2 2 2 4 5 3" xfId="17684"/>
    <cellStyle name="Notas 2 2 2 4 5 4" xfId="17685"/>
    <cellStyle name="Notas 2 2 2 4 5 5" xfId="17686"/>
    <cellStyle name="Notas 2 2 2 4 5 6" xfId="17687"/>
    <cellStyle name="Notas 2 2 2 4 5 7" xfId="17688"/>
    <cellStyle name="Notas 2 2 2 4 6" xfId="17689"/>
    <cellStyle name="Notas 2 2 2 4 6 2" xfId="17690"/>
    <cellStyle name="Notas 2 2 2 4 6 3" xfId="17691"/>
    <cellStyle name="Notas 2 2 2 4 6 4" xfId="17692"/>
    <cellStyle name="Notas 2 2 2 4 6 5" xfId="17693"/>
    <cellStyle name="Notas 2 2 2 4 6 6" xfId="17694"/>
    <cellStyle name="Notas 2 2 2 4 6 7" xfId="17695"/>
    <cellStyle name="Notas 2 2 2 4 7" xfId="17696"/>
    <cellStyle name="Notas 2 2 2 4 8" xfId="17697"/>
    <cellStyle name="Notas 2 2 2 4 9" xfId="17698"/>
    <cellStyle name="Notas 2 2 2 5" xfId="17699"/>
    <cellStyle name="Notas 2 2 2 5 10" xfId="17700"/>
    <cellStyle name="Notas 2 2 2 5 11" xfId="17701"/>
    <cellStyle name="Notas 2 2 2 5 12" xfId="17702"/>
    <cellStyle name="Notas 2 2 2 5 2" xfId="17703"/>
    <cellStyle name="Notas 2 2 2 5 2 2" xfId="17704"/>
    <cellStyle name="Notas 2 2 2 5 2 3" xfId="17705"/>
    <cellStyle name="Notas 2 2 2 5 2 4" xfId="17706"/>
    <cellStyle name="Notas 2 2 2 5 2 5" xfId="17707"/>
    <cellStyle name="Notas 2 2 2 5 2 6" xfId="17708"/>
    <cellStyle name="Notas 2 2 2 5 2 7" xfId="17709"/>
    <cellStyle name="Notas 2 2 2 5 3" xfId="17710"/>
    <cellStyle name="Notas 2 2 2 5 3 2" xfId="17711"/>
    <cellStyle name="Notas 2 2 2 5 3 3" xfId="17712"/>
    <cellStyle name="Notas 2 2 2 5 3 4" xfId="17713"/>
    <cellStyle name="Notas 2 2 2 5 3 5" xfId="17714"/>
    <cellStyle name="Notas 2 2 2 5 3 6" xfId="17715"/>
    <cellStyle name="Notas 2 2 2 5 3 7" xfId="17716"/>
    <cellStyle name="Notas 2 2 2 5 4" xfId="17717"/>
    <cellStyle name="Notas 2 2 2 5 4 2" xfId="17718"/>
    <cellStyle name="Notas 2 2 2 5 4 3" xfId="17719"/>
    <cellStyle name="Notas 2 2 2 5 4 4" xfId="17720"/>
    <cellStyle name="Notas 2 2 2 5 4 5" xfId="17721"/>
    <cellStyle name="Notas 2 2 2 5 4 6" xfId="17722"/>
    <cellStyle name="Notas 2 2 2 5 4 7" xfId="17723"/>
    <cellStyle name="Notas 2 2 2 5 5" xfId="17724"/>
    <cellStyle name="Notas 2 2 2 5 5 2" xfId="17725"/>
    <cellStyle name="Notas 2 2 2 5 5 3" xfId="17726"/>
    <cellStyle name="Notas 2 2 2 5 5 4" xfId="17727"/>
    <cellStyle name="Notas 2 2 2 5 5 5" xfId="17728"/>
    <cellStyle name="Notas 2 2 2 5 5 6" xfId="17729"/>
    <cellStyle name="Notas 2 2 2 5 5 7" xfId="17730"/>
    <cellStyle name="Notas 2 2 2 5 6" xfId="17731"/>
    <cellStyle name="Notas 2 2 2 5 6 2" xfId="17732"/>
    <cellStyle name="Notas 2 2 2 5 6 3" xfId="17733"/>
    <cellStyle name="Notas 2 2 2 5 6 4" xfId="17734"/>
    <cellStyle name="Notas 2 2 2 5 6 5" xfId="17735"/>
    <cellStyle name="Notas 2 2 2 5 6 6" xfId="17736"/>
    <cellStyle name="Notas 2 2 2 5 6 7" xfId="17737"/>
    <cellStyle name="Notas 2 2 2 5 7" xfId="17738"/>
    <cellStyle name="Notas 2 2 2 5 8" xfId="17739"/>
    <cellStyle name="Notas 2 2 2 5 9" xfId="17740"/>
    <cellStyle name="Notas 2 2 2 6" xfId="17741"/>
    <cellStyle name="Notas 2 2 2 6 10" xfId="17742"/>
    <cellStyle name="Notas 2 2 2 6 11" xfId="17743"/>
    <cellStyle name="Notas 2 2 2 6 12" xfId="17744"/>
    <cellStyle name="Notas 2 2 2 6 2" xfId="17745"/>
    <cellStyle name="Notas 2 2 2 6 2 2" xfId="17746"/>
    <cellStyle name="Notas 2 2 2 6 2 3" xfId="17747"/>
    <cellStyle name="Notas 2 2 2 6 2 4" xfId="17748"/>
    <cellStyle name="Notas 2 2 2 6 2 5" xfId="17749"/>
    <cellStyle name="Notas 2 2 2 6 2 6" xfId="17750"/>
    <cellStyle name="Notas 2 2 2 6 2 7" xfId="17751"/>
    <cellStyle name="Notas 2 2 2 6 3" xfId="17752"/>
    <cellStyle name="Notas 2 2 2 6 3 2" xfId="17753"/>
    <cellStyle name="Notas 2 2 2 6 3 3" xfId="17754"/>
    <cellStyle name="Notas 2 2 2 6 3 4" xfId="17755"/>
    <cellStyle name="Notas 2 2 2 6 3 5" xfId="17756"/>
    <cellStyle name="Notas 2 2 2 6 3 6" xfId="17757"/>
    <cellStyle name="Notas 2 2 2 6 3 7" xfId="17758"/>
    <cellStyle name="Notas 2 2 2 6 4" xfId="17759"/>
    <cellStyle name="Notas 2 2 2 6 4 2" xfId="17760"/>
    <cellStyle name="Notas 2 2 2 6 4 3" xfId="17761"/>
    <cellStyle name="Notas 2 2 2 6 4 4" xfId="17762"/>
    <cellStyle name="Notas 2 2 2 6 4 5" xfId="17763"/>
    <cellStyle name="Notas 2 2 2 6 4 6" xfId="17764"/>
    <cellStyle name="Notas 2 2 2 6 4 7" xfId="17765"/>
    <cellStyle name="Notas 2 2 2 6 5" xfId="17766"/>
    <cellStyle name="Notas 2 2 2 6 5 2" xfId="17767"/>
    <cellStyle name="Notas 2 2 2 6 5 3" xfId="17768"/>
    <cellStyle name="Notas 2 2 2 6 5 4" xfId="17769"/>
    <cellStyle name="Notas 2 2 2 6 5 5" xfId="17770"/>
    <cellStyle name="Notas 2 2 2 6 5 6" xfId="17771"/>
    <cellStyle name="Notas 2 2 2 6 5 7" xfId="17772"/>
    <cellStyle name="Notas 2 2 2 6 6" xfId="17773"/>
    <cellStyle name="Notas 2 2 2 6 6 2" xfId="17774"/>
    <cellStyle name="Notas 2 2 2 6 6 3" xfId="17775"/>
    <cellStyle name="Notas 2 2 2 6 6 4" xfId="17776"/>
    <cellStyle name="Notas 2 2 2 6 6 5" xfId="17777"/>
    <cellStyle name="Notas 2 2 2 6 6 6" xfId="17778"/>
    <cellStyle name="Notas 2 2 2 6 6 7" xfId="17779"/>
    <cellStyle name="Notas 2 2 2 6 7" xfId="17780"/>
    <cellStyle name="Notas 2 2 2 6 7 2" xfId="17781"/>
    <cellStyle name="Notas 2 2 2 6 7 3" xfId="17782"/>
    <cellStyle name="Notas 2 2 2 6 7 4" xfId="17783"/>
    <cellStyle name="Notas 2 2 2 6 7 5" xfId="17784"/>
    <cellStyle name="Notas 2 2 2 6 7 6" xfId="17785"/>
    <cellStyle name="Notas 2 2 2 6 8" xfId="17786"/>
    <cellStyle name="Notas 2 2 2 6 9" xfId="17787"/>
    <cellStyle name="Notas 2 2 2 7" xfId="17788"/>
    <cellStyle name="Notas 2 2 2 7 10" xfId="17789"/>
    <cellStyle name="Notas 2 2 2 7 11" xfId="17790"/>
    <cellStyle name="Notas 2 2 2 7 12" xfId="17791"/>
    <cellStyle name="Notas 2 2 2 7 2" xfId="17792"/>
    <cellStyle name="Notas 2 2 2 7 2 2" xfId="17793"/>
    <cellStyle name="Notas 2 2 2 7 2 3" xfId="17794"/>
    <cellStyle name="Notas 2 2 2 7 2 4" xfId="17795"/>
    <cellStyle name="Notas 2 2 2 7 2 5" xfId="17796"/>
    <cellStyle name="Notas 2 2 2 7 2 6" xfId="17797"/>
    <cellStyle name="Notas 2 2 2 7 2 7" xfId="17798"/>
    <cellStyle name="Notas 2 2 2 7 3" xfId="17799"/>
    <cellStyle name="Notas 2 2 2 7 3 2" xfId="17800"/>
    <cellStyle name="Notas 2 2 2 7 3 3" xfId="17801"/>
    <cellStyle name="Notas 2 2 2 7 3 4" xfId="17802"/>
    <cellStyle name="Notas 2 2 2 7 3 5" xfId="17803"/>
    <cellStyle name="Notas 2 2 2 7 3 6" xfId="17804"/>
    <cellStyle name="Notas 2 2 2 7 3 7" xfId="17805"/>
    <cellStyle name="Notas 2 2 2 7 4" xfId="17806"/>
    <cellStyle name="Notas 2 2 2 7 4 2" xfId="17807"/>
    <cellStyle name="Notas 2 2 2 7 4 3" xfId="17808"/>
    <cellStyle name="Notas 2 2 2 7 4 4" xfId="17809"/>
    <cellStyle name="Notas 2 2 2 7 4 5" xfId="17810"/>
    <cellStyle name="Notas 2 2 2 7 4 6" xfId="17811"/>
    <cellStyle name="Notas 2 2 2 7 4 7" xfId="17812"/>
    <cellStyle name="Notas 2 2 2 7 5" xfId="17813"/>
    <cellStyle name="Notas 2 2 2 7 5 2" xfId="17814"/>
    <cellStyle name="Notas 2 2 2 7 5 3" xfId="17815"/>
    <cellStyle name="Notas 2 2 2 7 5 4" xfId="17816"/>
    <cellStyle name="Notas 2 2 2 7 5 5" xfId="17817"/>
    <cellStyle name="Notas 2 2 2 7 5 6" xfId="17818"/>
    <cellStyle name="Notas 2 2 2 7 5 7" xfId="17819"/>
    <cellStyle name="Notas 2 2 2 7 6" xfId="17820"/>
    <cellStyle name="Notas 2 2 2 7 6 2" xfId="17821"/>
    <cellStyle name="Notas 2 2 2 7 6 3" xfId="17822"/>
    <cellStyle name="Notas 2 2 2 7 6 4" xfId="17823"/>
    <cellStyle name="Notas 2 2 2 7 6 5" xfId="17824"/>
    <cellStyle name="Notas 2 2 2 7 6 6" xfId="17825"/>
    <cellStyle name="Notas 2 2 2 7 6 7" xfId="17826"/>
    <cellStyle name="Notas 2 2 2 7 7" xfId="17827"/>
    <cellStyle name="Notas 2 2 2 7 7 2" xfId="17828"/>
    <cellStyle name="Notas 2 2 2 7 7 3" xfId="17829"/>
    <cellStyle name="Notas 2 2 2 7 7 4" xfId="17830"/>
    <cellStyle name="Notas 2 2 2 7 7 5" xfId="17831"/>
    <cellStyle name="Notas 2 2 2 7 7 6" xfId="17832"/>
    <cellStyle name="Notas 2 2 2 7 8" xfId="17833"/>
    <cellStyle name="Notas 2 2 2 7 9" xfId="17834"/>
    <cellStyle name="Notas 2 2 2 8" xfId="17835"/>
    <cellStyle name="Notas 2 2 2 8 10" xfId="17836"/>
    <cellStyle name="Notas 2 2 2 8 11" xfId="17837"/>
    <cellStyle name="Notas 2 2 2 8 12" xfId="17838"/>
    <cellStyle name="Notas 2 2 2 8 2" xfId="17839"/>
    <cellStyle name="Notas 2 2 2 8 2 2" xfId="17840"/>
    <cellStyle name="Notas 2 2 2 8 2 3" xfId="17841"/>
    <cellStyle name="Notas 2 2 2 8 2 4" xfId="17842"/>
    <cellStyle name="Notas 2 2 2 8 2 5" xfId="17843"/>
    <cellStyle name="Notas 2 2 2 8 2 6" xfId="17844"/>
    <cellStyle name="Notas 2 2 2 8 2 7" xfId="17845"/>
    <cellStyle name="Notas 2 2 2 8 3" xfId="17846"/>
    <cellStyle name="Notas 2 2 2 8 3 2" xfId="17847"/>
    <cellStyle name="Notas 2 2 2 8 3 3" xfId="17848"/>
    <cellStyle name="Notas 2 2 2 8 3 4" xfId="17849"/>
    <cellStyle name="Notas 2 2 2 8 3 5" xfId="17850"/>
    <cellStyle name="Notas 2 2 2 8 3 6" xfId="17851"/>
    <cellStyle name="Notas 2 2 2 8 3 7" xfId="17852"/>
    <cellStyle name="Notas 2 2 2 8 4" xfId="17853"/>
    <cellStyle name="Notas 2 2 2 8 4 2" xfId="17854"/>
    <cellStyle name="Notas 2 2 2 8 4 3" xfId="17855"/>
    <cellStyle name="Notas 2 2 2 8 4 4" xfId="17856"/>
    <cellStyle name="Notas 2 2 2 8 4 5" xfId="17857"/>
    <cellStyle name="Notas 2 2 2 8 4 6" xfId="17858"/>
    <cellStyle name="Notas 2 2 2 8 4 7" xfId="17859"/>
    <cellStyle name="Notas 2 2 2 8 5" xfId="17860"/>
    <cellStyle name="Notas 2 2 2 8 5 2" xfId="17861"/>
    <cellStyle name="Notas 2 2 2 8 5 3" xfId="17862"/>
    <cellStyle name="Notas 2 2 2 8 5 4" xfId="17863"/>
    <cellStyle name="Notas 2 2 2 8 5 5" xfId="17864"/>
    <cellStyle name="Notas 2 2 2 8 5 6" xfId="17865"/>
    <cellStyle name="Notas 2 2 2 8 5 7" xfId="17866"/>
    <cellStyle name="Notas 2 2 2 8 6" xfId="17867"/>
    <cellStyle name="Notas 2 2 2 8 6 2" xfId="17868"/>
    <cellStyle name="Notas 2 2 2 8 6 3" xfId="17869"/>
    <cellStyle name="Notas 2 2 2 8 6 4" xfId="17870"/>
    <cellStyle name="Notas 2 2 2 8 6 5" xfId="17871"/>
    <cellStyle name="Notas 2 2 2 8 6 6" xfId="17872"/>
    <cellStyle name="Notas 2 2 2 8 6 7" xfId="17873"/>
    <cellStyle name="Notas 2 2 2 8 7" xfId="17874"/>
    <cellStyle name="Notas 2 2 2 8 7 2" xfId="17875"/>
    <cellStyle name="Notas 2 2 2 8 7 3" xfId="17876"/>
    <cellStyle name="Notas 2 2 2 8 7 4" xfId="17877"/>
    <cellStyle name="Notas 2 2 2 8 7 5" xfId="17878"/>
    <cellStyle name="Notas 2 2 2 8 7 6" xfId="17879"/>
    <cellStyle name="Notas 2 2 2 8 8" xfId="17880"/>
    <cellStyle name="Notas 2 2 2 8 9" xfId="17881"/>
    <cellStyle name="Notas 2 2 2 9" xfId="17882"/>
    <cellStyle name="Notas 2 2 2 9 10" xfId="17883"/>
    <cellStyle name="Notas 2 2 2 9 11" xfId="17884"/>
    <cellStyle name="Notas 2 2 2 9 12" xfId="17885"/>
    <cellStyle name="Notas 2 2 2 9 2" xfId="17886"/>
    <cellStyle name="Notas 2 2 2 9 2 2" xfId="17887"/>
    <cellStyle name="Notas 2 2 2 9 2 3" xfId="17888"/>
    <cellStyle name="Notas 2 2 2 9 2 4" xfId="17889"/>
    <cellStyle name="Notas 2 2 2 9 2 5" xfId="17890"/>
    <cellStyle name="Notas 2 2 2 9 2 6" xfId="17891"/>
    <cellStyle name="Notas 2 2 2 9 2 7" xfId="17892"/>
    <cellStyle name="Notas 2 2 2 9 3" xfId="17893"/>
    <cellStyle name="Notas 2 2 2 9 3 2" xfId="17894"/>
    <cellStyle name="Notas 2 2 2 9 3 3" xfId="17895"/>
    <cellStyle name="Notas 2 2 2 9 3 4" xfId="17896"/>
    <cellStyle name="Notas 2 2 2 9 3 5" xfId="17897"/>
    <cellStyle name="Notas 2 2 2 9 3 6" xfId="17898"/>
    <cellStyle name="Notas 2 2 2 9 3 7" xfId="17899"/>
    <cellStyle name="Notas 2 2 2 9 4" xfId="17900"/>
    <cellStyle name="Notas 2 2 2 9 4 2" xfId="17901"/>
    <cellStyle name="Notas 2 2 2 9 4 3" xfId="17902"/>
    <cellStyle name="Notas 2 2 2 9 4 4" xfId="17903"/>
    <cellStyle name="Notas 2 2 2 9 4 5" xfId="17904"/>
    <cellStyle name="Notas 2 2 2 9 4 6" xfId="17905"/>
    <cellStyle name="Notas 2 2 2 9 4 7" xfId="17906"/>
    <cellStyle name="Notas 2 2 2 9 5" xfId="17907"/>
    <cellStyle name="Notas 2 2 2 9 5 2" xfId="17908"/>
    <cellStyle name="Notas 2 2 2 9 5 3" xfId="17909"/>
    <cellStyle name="Notas 2 2 2 9 5 4" xfId="17910"/>
    <cellStyle name="Notas 2 2 2 9 5 5" xfId="17911"/>
    <cellStyle name="Notas 2 2 2 9 5 6" xfId="17912"/>
    <cellStyle name="Notas 2 2 2 9 5 7" xfId="17913"/>
    <cellStyle name="Notas 2 2 2 9 6" xfId="17914"/>
    <cellStyle name="Notas 2 2 2 9 6 2" xfId="17915"/>
    <cellStyle name="Notas 2 2 2 9 6 3" xfId="17916"/>
    <cellStyle name="Notas 2 2 2 9 6 4" xfId="17917"/>
    <cellStyle name="Notas 2 2 2 9 6 5" xfId="17918"/>
    <cellStyle name="Notas 2 2 2 9 6 6" xfId="17919"/>
    <cellStyle name="Notas 2 2 2 9 6 7" xfId="17920"/>
    <cellStyle name="Notas 2 2 2 9 7" xfId="17921"/>
    <cellStyle name="Notas 2 2 2 9 7 2" xfId="17922"/>
    <cellStyle name="Notas 2 2 2 9 7 3" xfId="17923"/>
    <cellStyle name="Notas 2 2 2 9 7 4" xfId="17924"/>
    <cellStyle name="Notas 2 2 2 9 7 5" xfId="17925"/>
    <cellStyle name="Notas 2 2 2 9 7 6" xfId="17926"/>
    <cellStyle name="Notas 2 2 2 9 8" xfId="17927"/>
    <cellStyle name="Notas 2 2 2 9 9" xfId="17928"/>
    <cellStyle name="Notas 2 2 20" xfId="17929"/>
    <cellStyle name="Notas 2 2 20 2" xfId="17930"/>
    <cellStyle name="Notas 2 2 20 3" xfId="17931"/>
    <cellStyle name="Notas 2 2 20 4" xfId="17932"/>
    <cellStyle name="Notas 2 2 20 5" xfId="17933"/>
    <cellStyle name="Notas 2 2 20 6" xfId="17934"/>
    <cellStyle name="Notas 2 2 20 7" xfId="17935"/>
    <cellStyle name="Notas 2 2 21" xfId="17936"/>
    <cellStyle name="Notas 2 2 21 2" xfId="17937"/>
    <cellStyle name="Notas 2 2 21 3" xfId="17938"/>
    <cellStyle name="Notas 2 2 21 4" xfId="17939"/>
    <cellStyle name="Notas 2 2 21 5" xfId="17940"/>
    <cellStyle name="Notas 2 2 21 6" xfId="17941"/>
    <cellStyle name="Notas 2 2 21 7" xfId="17942"/>
    <cellStyle name="Notas 2 2 22" xfId="17943"/>
    <cellStyle name="Notas 2 2 22 2" xfId="17944"/>
    <cellStyle name="Notas 2 2 22 3" xfId="17945"/>
    <cellStyle name="Notas 2 2 22 4" xfId="17946"/>
    <cellStyle name="Notas 2 2 22 5" xfId="17947"/>
    <cellStyle name="Notas 2 2 22 6" xfId="17948"/>
    <cellStyle name="Notas 2 2 22 7" xfId="17949"/>
    <cellStyle name="Notas 2 2 23" xfId="17950"/>
    <cellStyle name="Notas 2 2 24" xfId="17951"/>
    <cellStyle name="Notas 2 2 25" xfId="17952"/>
    <cellStyle name="Notas 2 2 26" xfId="17953"/>
    <cellStyle name="Notas 2 2 27" xfId="17954"/>
    <cellStyle name="Notas 2 2 3" xfId="17955"/>
    <cellStyle name="Notas 2 2 3 10" xfId="17956"/>
    <cellStyle name="Notas 2 2 3 10 10" xfId="17957"/>
    <cellStyle name="Notas 2 2 3 10 11" xfId="17958"/>
    <cellStyle name="Notas 2 2 3 10 12" xfId="17959"/>
    <cellStyle name="Notas 2 2 3 10 2" xfId="17960"/>
    <cellStyle name="Notas 2 2 3 10 2 2" xfId="17961"/>
    <cellStyle name="Notas 2 2 3 10 2 3" xfId="17962"/>
    <cellStyle name="Notas 2 2 3 10 2 4" xfId="17963"/>
    <cellStyle name="Notas 2 2 3 10 2 5" xfId="17964"/>
    <cellStyle name="Notas 2 2 3 10 2 6" xfId="17965"/>
    <cellStyle name="Notas 2 2 3 10 2 7" xfId="17966"/>
    <cellStyle name="Notas 2 2 3 10 3" xfId="17967"/>
    <cellStyle name="Notas 2 2 3 10 3 2" xfId="17968"/>
    <cellStyle name="Notas 2 2 3 10 3 3" xfId="17969"/>
    <cellStyle name="Notas 2 2 3 10 3 4" xfId="17970"/>
    <cellStyle name="Notas 2 2 3 10 3 5" xfId="17971"/>
    <cellStyle name="Notas 2 2 3 10 3 6" xfId="17972"/>
    <cellStyle name="Notas 2 2 3 10 3 7" xfId="17973"/>
    <cellStyle name="Notas 2 2 3 10 4" xfId="17974"/>
    <cellStyle name="Notas 2 2 3 10 4 2" xfId="17975"/>
    <cellStyle name="Notas 2 2 3 10 4 3" xfId="17976"/>
    <cellStyle name="Notas 2 2 3 10 4 4" xfId="17977"/>
    <cellStyle name="Notas 2 2 3 10 4 5" xfId="17978"/>
    <cellStyle name="Notas 2 2 3 10 4 6" xfId="17979"/>
    <cellStyle name="Notas 2 2 3 10 4 7" xfId="17980"/>
    <cellStyle name="Notas 2 2 3 10 5" xfId="17981"/>
    <cellStyle name="Notas 2 2 3 10 5 2" xfId="17982"/>
    <cellStyle name="Notas 2 2 3 10 5 3" xfId="17983"/>
    <cellStyle name="Notas 2 2 3 10 5 4" xfId="17984"/>
    <cellStyle name="Notas 2 2 3 10 5 5" xfId="17985"/>
    <cellStyle name="Notas 2 2 3 10 5 6" xfId="17986"/>
    <cellStyle name="Notas 2 2 3 10 5 7" xfId="17987"/>
    <cellStyle name="Notas 2 2 3 10 6" xfId="17988"/>
    <cellStyle name="Notas 2 2 3 10 6 2" xfId="17989"/>
    <cellStyle name="Notas 2 2 3 10 6 3" xfId="17990"/>
    <cellStyle name="Notas 2 2 3 10 6 4" xfId="17991"/>
    <cellStyle name="Notas 2 2 3 10 6 5" xfId="17992"/>
    <cellStyle name="Notas 2 2 3 10 6 6" xfId="17993"/>
    <cellStyle name="Notas 2 2 3 10 6 7" xfId="17994"/>
    <cellStyle name="Notas 2 2 3 10 7" xfId="17995"/>
    <cellStyle name="Notas 2 2 3 10 7 2" xfId="17996"/>
    <cellStyle name="Notas 2 2 3 10 7 3" xfId="17997"/>
    <cellStyle name="Notas 2 2 3 10 7 4" xfId="17998"/>
    <cellStyle name="Notas 2 2 3 10 7 5" xfId="17999"/>
    <cellStyle name="Notas 2 2 3 10 7 6" xfId="18000"/>
    <cellStyle name="Notas 2 2 3 10 8" xfId="18001"/>
    <cellStyle name="Notas 2 2 3 10 9" xfId="18002"/>
    <cellStyle name="Notas 2 2 3 11" xfId="18003"/>
    <cellStyle name="Notas 2 2 3 11 10" xfId="18004"/>
    <cellStyle name="Notas 2 2 3 11 11" xfId="18005"/>
    <cellStyle name="Notas 2 2 3 11 12" xfId="18006"/>
    <cellStyle name="Notas 2 2 3 11 2" xfId="18007"/>
    <cellStyle name="Notas 2 2 3 11 2 2" xfId="18008"/>
    <cellStyle name="Notas 2 2 3 11 2 3" xfId="18009"/>
    <cellStyle name="Notas 2 2 3 11 2 4" xfId="18010"/>
    <cellStyle name="Notas 2 2 3 11 2 5" xfId="18011"/>
    <cellStyle name="Notas 2 2 3 11 2 6" xfId="18012"/>
    <cellStyle name="Notas 2 2 3 11 2 7" xfId="18013"/>
    <cellStyle name="Notas 2 2 3 11 3" xfId="18014"/>
    <cellStyle name="Notas 2 2 3 11 3 2" xfId="18015"/>
    <cellStyle name="Notas 2 2 3 11 3 3" xfId="18016"/>
    <cellStyle name="Notas 2 2 3 11 3 4" xfId="18017"/>
    <cellStyle name="Notas 2 2 3 11 3 5" xfId="18018"/>
    <cellStyle name="Notas 2 2 3 11 3 6" xfId="18019"/>
    <cellStyle name="Notas 2 2 3 11 3 7" xfId="18020"/>
    <cellStyle name="Notas 2 2 3 11 4" xfId="18021"/>
    <cellStyle name="Notas 2 2 3 11 4 2" xfId="18022"/>
    <cellStyle name="Notas 2 2 3 11 4 3" xfId="18023"/>
    <cellStyle name="Notas 2 2 3 11 4 4" xfId="18024"/>
    <cellStyle name="Notas 2 2 3 11 4 5" xfId="18025"/>
    <cellStyle name="Notas 2 2 3 11 4 6" xfId="18026"/>
    <cellStyle name="Notas 2 2 3 11 4 7" xfId="18027"/>
    <cellStyle name="Notas 2 2 3 11 5" xfId="18028"/>
    <cellStyle name="Notas 2 2 3 11 5 2" xfId="18029"/>
    <cellStyle name="Notas 2 2 3 11 5 3" xfId="18030"/>
    <cellStyle name="Notas 2 2 3 11 5 4" xfId="18031"/>
    <cellStyle name="Notas 2 2 3 11 5 5" xfId="18032"/>
    <cellStyle name="Notas 2 2 3 11 5 6" xfId="18033"/>
    <cellStyle name="Notas 2 2 3 11 5 7" xfId="18034"/>
    <cellStyle name="Notas 2 2 3 11 6" xfId="18035"/>
    <cellStyle name="Notas 2 2 3 11 6 2" xfId="18036"/>
    <cellStyle name="Notas 2 2 3 11 6 3" xfId="18037"/>
    <cellStyle name="Notas 2 2 3 11 6 4" xfId="18038"/>
    <cellStyle name="Notas 2 2 3 11 6 5" xfId="18039"/>
    <cellStyle name="Notas 2 2 3 11 6 6" xfId="18040"/>
    <cellStyle name="Notas 2 2 3 11 6 7" xfId="18041"/>
    <cellStyle name="Notas 2 2 3 11 7" xfId="18042"/>
    <cellStyle name="Notas 2 2 3 11 7 2" xfId="18043"/>
    <cellStyle name="Notas 2 2 3 11 7 3" xfId="18044"/>
    <cellStyle name="Notas 2 2 3 11 7 4" xfId="18045"/>
    <cellStyle name="Notas 2 2 3 11 7 5" xfId="18046"/>
    <cellStyle name="Notas 2 2 3 11 7 6" xfId="18047"/>
    <cellStyle name="Notas 2 2 3 11 8" xfId="18048"/>
    <cellStyle name="Notas 2 2 3 11 9" xfId="18049"/>
    <cellStyle name="Notas 2 2 3 12" xfId="18050"/>
    <cellStyle name="Notas 2 2 3 12 10" xfId="18051"/>
    <cellStyle name="Notas 2 2 3 12 11" xfId="18052"/>
    <cellStyle name="Notas 2 2 3 12 12" xfId="18053"/>
    <cellStyle name="Notas 2 2 3 12 2" xfId="18054"/>
    <cellStyle name="Notas 2 2 3 12 2 2" xfId="18055"/>
    <cellStyle name="Notas 2 2 3 12 2 3" xfId="18056"/>
    <cellStyle name="Notas 2 2 3 12 2 4" xfId="18057"/>
    <cellStyle name="Notas 2 2 3 12 2 5" xfId="18058"/>
    <cellStyle name="Notas 2 2 3 12 2 6" xfId="18059"/>
    <cellStyle name="Notas 2 2 3 12 2 7" xfId="18060"/>
    <cellStyle name="Notas 2 2 3 12 3" xfId="18061"/>
    <cellStyle name="Notas 2 2 3 12 3 2" xfId="18062"/>
    <cellStyle name="Notas 2 2 3 12 3 3" xfId="18063"/>
    <cellStyle name="Notas 2 2 3 12 3 4" xfId="18064"/>
    <cellStyle name="Notas 2 2 3 12 3 5" xfId="18065"/>
    <cellStyle name="Notas 2 2 3 12 3 6" xfId="18066"/>
    <cellStyle name="Notas 2 2 3 12 3 7" xfId="18067"/>
    <cellStyle name="Notas 2 2 3 12 4" xfId="18068"/>
    <cellStyle name="Notas 2 2 3 12 4 2" xfId="18069"/>
    <cellStyle name="Notas 2 2 3 12 4 3" xfId="18070"/>
    <cellStyle name="Notas 2 2 3 12 4 4" xfId="18071"/>
    <cellStyle name="Notas 2 2 3 12 4 5" xfId="18072"/>
    <cellStyle name="Notas 2 2 3 12 4 6" xfId="18073"/>
    <cellStyle name="Notas 2 2 3 12 4 7" xfId="18074"/>
    <cellStyle name="Notas 2 2 3 12 5" xfId="18075"/>
    <cellStyle name="Notas 2 2 3 12 5 2" xfId="18076"/>
    <cellStyle name="Notas 2 2 3 12 5 3" xfId="18077"/>
    <cellStyle name="Notas 2 2 3 12 5 4" xfId="18078"/>
    <cellStyle name="Notas 2 2 3 12 5 5" xfId="18079"/>
    <cellStyle name="Notas 2 2 3 12 5 6" xfId="18080"/>
    <cellStyle name="Notas 2 2 3 12 5 7" xfId="18081"/>
    <cellStyle name="Notas 2 2 3 12 6" xfId="18082"/>
    <cellStyle name="Notas 2 2 3 12 6 2" xfId="18083"/>
    <cellStyle name="Notas 2 2 3 12 6 3" xfId="18084"/>
    <cellStyle name="Notas 2 2 3 12 6 4" xfId="18085"/>
    <cellStyle name="Notas 2 2 3 12 6 5" xfId="18086"/>
    <cellStyle name="Notas 2 2 3 12 6 6" xfId="18087"/>
    <cellStyle name="Notas 2 2 3 12 6 7" xfId="18088"/>
    <cellStyle name="Notas 2 2 3 12 7" xfId="18089"/>
    <cellStyle name="Notas 2 2 3 12 7 2" xfId="18090"/>
    <cellStyle name="Notas 2 2 3 12 7 3" xfId="18091"/>
    <cellStyle name="Notas 2 2 3 12 7 4" xfId="18092"/>
    <cellStyle name="Notas 2 2 3 12 7 5" xfId="18093"/>
    <cellStyle name="Notas 2 2 3 12 7 6" xfId="18094"/>
    <cellStyle name="Notas 2 2 3 12 8" xfId="18095"/>
    <cellStyle name="Notas 2 2 3 12 9" xfId="18096"/>
    <cellStyle name="Notas 2 2 3 13" xfId="18097"/>
    <cellStyle name="Notas 2 2 3 13 10" xfId="18098"/>
    <cellStyle name="Notas 2 2 3 13 11" xfId="18099"/>
    <cellStyle name="Notas 2 2 3 13 12" xfId="18100"/>
    <cellStyle name="Notas 2 2 3 13 2" xfId="18101"/>
    <cellStyle name="Notas 2 2 3 13 2 2" xfId="18102"/>
    <cellStyle name="Notas 2 2 3 13 2 3" xfId="18103"/>
    <cellStyle name="Notas 2 2 3 13 2 4" xfId="18104"/>
    <cellStyle name="Notas 2 2 3 13 2 5" xfId="18105"/>
    <cellStyle name="Notas 2 2 3 13 2 6" xfId="18106"/>
    <cellStyle name="Notas 2 2 3 13 2 7" xfId="18107"/>
    <cellStyle name="Notas 2 2 3 13 3" xfId="18108"/>
    <cellStyle name="Notas 2 2 3 13 3 2" xfId="18109"/>
    <cellStyle name="Notas 2 2 3 13 3 3" xfId="18110"/>
    <cellStyle name="Notas 2 2 3 13 3 4" xfId="18111"/>
    <cellStyle name="Notas 2 2 3 13 3 5" xfId="18112"/>
    <cellStyle name="Notas 2 2 3 13 3 6" xfId="18113"/>
    <cellStyle name="Notas 2 2 3 13 3 7" xfId="18114"/>
    <cellStyle name="Notas 2 2 3 13 4" xfId="18115"/>
    <cellStyle name="Notas 2 2 3 13 4 2" xfId="18116"/>
    <cellStyle name="Notas 2 2 3 13 4 3" xfId="18117"/>
    <cellStyle name="Notas 2 2 3 13 4 4" xfId="18118"/>
    <cellStyle name="Notas 2 2 3 13 4 5" xfId="18119"/>
    <cellStyle name="Notas 2 2 3 13 4 6" xfId="18120"/>
    <cellStyle name="Notas 2 2 3 13 4 7" xfId="18121"/>
    <cellStyle name="Notas 2 2 3 13 5" xfId="18122"/>
    <cellStyle name="Notas 2 2 3 13 5 2" xfId="18123"/>
    <cellStyle name="Notas 2 2 3 13 5 3" xfId="18124"/>
    <cellStyle name="Notas 2 2 3 13 5 4" xfId="18125"/>
    <cellStyle name="Notas 2 2 3 13 5 5" xfId="18126"/>
    <cellStyle name="Notas 2 2 3 13 5 6" xfId="18127"/>
    <cellStyle name="Notas 2 2 3 13 5 7" xfId="18128"/>
    <cellStyle name="Notas 2 2 3 13 6" xfId="18129"/>
    <cellStyle name="Notas 2 2 3 13 6 2" xfId="18130"/>
    <cellStyle name="Notas 2 2 3 13 6 3" xfId="18131"/>
    <cellStyle name="Notas 2 2 3 13 6 4" xfId="18132"/>
    <cellStyle name="Notas 2 2 3 13 6 5" xfId="18133"/>
    <cellStyle name="Notas 2 2 3 13 6 6" xfId="18134"/>
    <cellStyle name="Notas 2 2 3 13 6 7" xfId="18135"/>
    <cellStyle name="Notas 2 2 3 13 7" xfId="18136"/>
    <cellStyle name="Notas 2 2 3 13 7 2" xfId="18137"/>
    <cellStyle name="Notas 2 2 3 13 7 3" xfId="18138"/>
    <cellStyle name="Notas 2 2 3 13 7 4" xfId="18139"/>
    <cellStyle name="Notas 2 2 3 13 7 5" xfId="18140"/>
    <cellStyle name="Notas 2 2 3 13 7 6" xfId="18141"/>
    <cellStyle name="Notas 2 2 3 13 8" xfId="18142"/>
    <cellStyle name="Notas 2 2 3 13 9" xfId="18143"/>
    <cellStyle name="Notas 2 2 3 14" xfId="18144"/>
    <cellStyle name="Notas 2 2 3 14 10" xfId="18145"/>
    <cellStyle name="Notas 2 2 3 14 11" xfId="18146"/>
    <cellStyle name="Notas 2 2 3 14 12" xfId="18147"/>
    <cellStyle name="Notas 2 2 3 14 2" xfId="18148"/>
    <cellStyle name="Notas 2 2 3 14 2 2" xfId="18149"/>
    <cellStyle name="Notas 2 2 3 14 2 3" xfId="18150"/>
    <cellStyle name="Notas 2 2 3 14 2 4" xfId="18151"/>
    <cellStyle name="Notas 2 2 3 14 2 5" xfId="18152"/>
    <cellStyle name="Notas 2 2 3 14 2 6" xfId="18153"/>
    <cellStyle name="Notas 2 2 3 14 2 7" xfId="18154"/>
    <cellStyle name="Notas 2 2 3 14 3" xfId="18155"/>
    <cellStyle name="Notas 2 2 3 14 3 2" xfId="18156"/>
    <cellStyle name="Notas 2 2 3 14 3 3" xfId="18157"/>
    <cellStyle name="Notas 2 2 3 14 3 4" xfId="18158"/>
    <cellStyle name="Notas 2 2 3 14 3 5" xfId="18159"/>
    <cellStyle name="Notas 2 2 3 14 3 6" xfId="18160"/>
    <cellStyle name="Notas 2 2 3 14 3 7" xfId="18161"/>
    <cellStyle name="Notas 2 2 3 14 4" xfId="18162"/>
    <cellStyle name="Notas 2 2 3 14 4 2" xfId="18163"/>
    <cellStyle name="Notas 2 2 3 14 4 3" xfId="18164"/>
    <cellStyle name="Notas 2 2 3 14 4 4" xfId="18165"/>
    <cellStyle name="Notas 2 2 3 14 4 5" xfId="18166"/>
    <cellStyle name="Notas 2 2 3 14 4 6" xfId="18167"/>
    <cellStyle name="Notas 2 2 3 14 4 7" xfId="18168"/>
    <cellStyle name="Notas 2 2 3 14 5" xfId="18169"/>
    <cellStyle name="Notas 2 2 3 14 5 2" xfId="18170"/>
    <cellStyle name="Notas 2 2 3 14 5 3" xfId="18171"/>
    <cellStyle name="Notas 2 2 3 14 5 4" xfId="18172"/>
    <cellStyle name="Notas 2 2 3 14 5 5" xfId="18173"/>
    <cellStyle name="Notas 2 2 3 14 5 6" xfId="18174"/>
    <cellStyle name="Notas 2 2 3 14 5 7" xfId="18175"/>
    <cellStyle name="Notas 2 2 3 14 6" xfId="18176"/>
    <cellStyle name="Notas 2 2 3 14 6 2" xfId="18177"/>
    <cellStyle name="Notas 2 2 3 14 6 3" xfId="18178"/>
    <cellStyle name="Notas 2 2 3 14 6 4" xfId="18179"/>
    <cellStyle name="Notas 2 2 3 14 6 5" xfId="18180"/>
    <cellStyle name="Notas 2 2 3 14 6 6" xfId="18181"/>
    <cellStyle name="Notas 2 2 3 14 6 7" xfId="18182"/>
    <cellStyle name="Notas 2 2 3 14 7" xfId="18183"/>
    <cellStyle name="Notas 2 2 3 14 7 2" xfId="18184"/>
    <cellStyle name="Notas 2 2 3 14 7 3" xfId="18185"/>
    <cellStyle name="Notas 2 2 3 14 7 4" xfId="18186"/>
    <cellStyle name="Notas 2 2 3 14 7 5" xfId="18187"/>
    <cellStyle name="Notas 2 2 3 14 7 6" xfId="18188"/>
    <cellStyle name="Notas 2 2 3 14 8" xfId="18189"/>
    <cellStyle name="Notas 2 2 3 14 9" xfId="18190"/>
    <cellStyle name="Notas 2 2 3 15" xfId="18191"/>
    <cellStyle name="Notas 2 2 3 15 2" xfId="18192"/>
    <cellStyle name="Notas 2 2 3 15 3" xfId="18193"/>
    <cellStyle name="Notas 2 2 3 15 4" xfId="18194"/>
    <cellStyle name="Notas 2 2 3 15 5" xfId="18195"/>
    <cellStyle name="Notas 2 2 3 15 6" xfId="18196"/>
    <cellStyle name="Notas 2 2 3 15 7" xfId="18197"/>
    <cellStyle name="Notas 2 2 3 16" xfId="18198"/>
    <cellStyle name="Notas 2 2 3 16 2" xfId="18199"/>
    <cellStyle name="Notas 2 2 3 16 3" xfId="18200"/>
    <cellStyle name="Notas 2 2 3 16 4" xfId="18201"/>
    <cellStyle name="Notas 2 2 3 16 5" xfId="18202"/>
    <cellStyle name="Notas 2 2 3 16 6" xfId="18203"/>
    <cellStyle name="Notas 2 2 3 16 7" xfId="18204"/>
    <cellStyle name="Notas 2 2 3 17" xfId="18205"/>
    <cellStyle name="Notas 2 2 3 17 2" xfId="18206"/>
    <cellStyle name="Notas 2 2 3 17 3" xfId="18207"/>
    <cellStyle name="Notas 2 2 3 17 4" xfId="18208"/>
    <cellStyle name="Notas 2 2 3 17 5" xfId="18209"/>
    <cellStyle name="Notas 2 2 3 17 6" xfId="18210"/>
    <cellStyle name="Notas 2 2 3 17 7" xfId="18211"/>
    <cellStyle name="Notas 2 2 3 18" xfId="18212"/>
    <cellStyle name="Notas 2 2 3 18 2" xfId="18213"/>
    <cellStyle name="Notas 2 2 3 18 3" xfId="18214"/>
    <cellStyle name="Notas 2 2 3 18 4" xfId="18215"/>
    <cellStyle name="Notas 2 2 3 18 5" xfId="18216"/>
    <cellStyle name="Notas 2 2 3 18 6" xfId="18217"/>
    <cellStyle name="Notas 2 2 3 18 7" xfId="18218"/>
    <cellStyle name="Notas 2 2 3 19" xfId="18219"/>
    <cellStyle name="Notas 2 2 3 19 2" xfId="18220"/>
    <cellStyle name="Notas 2 2 3 19 3" xfId="18221"/>
    <cellStyle name="Notas 2 2 3 19 4" xfId="18222"/>
    <cellStyle name="Notas 2 2 3 19 5" xfId="18223"/>
    <cellStyle name="Notas 2 2 3 19 6" xfId="18224"/>
    <cellStyle name="Notas 2 2 3 19 7" xfId="18225"/>
    <cellStyle name="Notas 2 2 3 2" xfId="18226"/>
    <cellStyle name="Notas 2 2 3 2 10" xfId="18227"/>
    <cellStyle name="Notas 2 2 3 2 10 10" xfId="18228"/>
    <cellStyle name="Notas 2 2 3 2 10 11" xfId="18229"/>
    <cellStyle name="Notas 2 2 3 2 10 12" xfId="18230"/>
    <cellStyle name="Notas 2 2 3 2 10 2" xfId="18231"/>
    <cellStyle name="Notas 2 2 3 2 10 2 2" xfId="18232"/>
    <cellStyle name="Notas 2 2 3 2 10 2 3" xfId="18233"/>
    <cellStyle name="Notas 2 2 3 2 10 2 4" xfId="18234"/>
    <cellStyle name="Notas 2 2 3 2 10 2 5" xfId="18235"/>
    <cellStyle name="Notas 2 2 3 2 10 2 6" xfId="18236"/>
    <cellStyle name="Notas 2 2 3 2 10 2 7" xfId="18237"/>
    <cellStyle name="Notas 2 2 3 2 10 3" xfId="18238"/>
    <cellStyle name="Notas 2 2 3 2 10 3 2" xfId="18239"/>
    <cellStyle name="Notas 2 2 3 2 10 3 3" xfId="18240"/>
    <cellStyle name="Notas 2 2 3 2 10 3 4" xfId="18241"/>
    <cellStyle name="Notas 2 2 3 2 10 3 5" xfId="18242"/>
    <cellStyle name="Notas 2 2 3 2 10 3 6" xfId="18243"/>
    <cellStyle name="Notas 2 2 3 2 10 3 7" xfId="18244"/>
    <cellStyle name="Notas 2 2 3 2 10 4" xfId="18245"/>
    <cellStyle name="Notas 2 2 3 2 10 4 2" xfId="18246"/>
    <cellStyle name="Notas 2 2 3 2 10 4 3" xfId="18247"/>
    <cellStyle name="Notas 2 2 3 2 10 4 4" xfId="18248"/>
    <cellStyle name="Notas 2 2 3 2 10 4 5" xfId="18249"/>
    <cellStyle name="Notas 2 2 3 2 10 4 6" xfId="18250"/>
    <cellStyle name="Notas 2 2 3 2 10 4 7" xfId="18251"/>
    <cellStyle name="Notas 2 2 3 2 10 5" xfId="18252"/>
    <cellStyle name="Notas 2 2 3 2 10 5 2" xfId="18253"/>
    <cellStyle name="Notas 2 2 3 2 10 5 3" xfId="18254"/>
    <cellStyle name="Notas 2 2 3 2 10 5 4" xfId="18255"/>
    <cellStyle name="Notas 2 2 3 2 10 5 5" xfId="18256"/>
    <cellStyle name="Notas 2 2 3 2 10 5 6" xfId="18257"/>
    <cellStyle name="Notas 2 2 3 2 10 5 7" xfId="18258"/>
    <cellStyle name="Notas 2 2 3 2 10 6" xfId="18259"/>
    <cellStyle name="Notas 2 2 3 2 10 6 2" xfId="18260"/>
    <cellStyle name="Notas 2 2 3 2 10 6 3" xfId="18261"/>
    <cellStyle name="Notas 2 2 3 2 10 6 4" xfId="18262"/>
    <cellStyle name="Notas 2 2 3 2 10 6 5" xfId="18263"/>
    <cellStyle name="Notas 2 2 3 2 10 6 6" xfId="18264"/>
    <cellStyle name="Notas 2 2 3 2 10 6 7" xfId="18265"/>
    <cellStyle name="Notas 2 2 3 2 10 7" xfId="18266"/>
    <cellStyle name="Notas 2 2 3 2 10 7 2" xfId="18267"/>
    <cellStyle name="Notas 2 2 3 2 10 7 3" xfId="18268"/>
    <cellStyle name="Notas 2 2 3 2 10 7 4" xfId="18269"/>
    <cellStyle name="Notas 2 2 3 2 10 7 5" xfId="18270"/>
    <cellStyle name="Notas 2 2 3 2 10 7 6" xfId="18271"/>
    <cellStyle name="Notas 2 2 3 2 10 8" xfId="18272"/>
    <cellStyle name="Notas 2 2 3 2 10 9" xfId="18273"/>
    <cellStyle name="Notas 2 2 3 2 11" xfId="18274"/>
    <cellStyle name="Notas 2 2 3 2 11 10" xfId="18275"/>
    <cellStyle name="Notas 2 2 3 2 11 11" xfId="18276"/>
    <cellStyle name="Notas 2 2 3 2 11 12" xfId="18277"/>
    <cellStyle name="Notas 2 2 3 2 11 2" xfId="18278"/>
    <cellStyle name="Notas 2 2 3 2 11 2 2" xfId="18279"/>
    <cellStyle name="Notas 2 2 3 2 11 2 3" xfId="18280"/>
    <cellStyle name="Notas 2 2 3 2 11 2 4" xfId="18281"/>
    <cellStyle name="Notas 2 2 3 2 11 2 5" xfId="18282"/>
    <cellStyle name="Notas 2 2 3 2 11 2 6" xfId="18283"/>
    <cellStyle name="Notas 2 2 3 2 11 2 7" xfId="18284"/>
    <cellStyle name="Notas 2 2 3 2 11 3" xfId="18285"/>
    <cellStyle name="Notas 2 2 3 2 11 3 2" xfId="18286"/>
    <cellStyle name="Notas 2 2 3 2 11 3 3" xfId="18287"/>
    <cellStyle name="Notas 2 2 3 2 11 3 4" xfId="18288"/>
    <cellStyle name="Notas 2 2 3 2 11 3 5" xfId="18289"/>
    <cellStyle name="Notas 2 2 3 2 11 3 6" xfId="18290"/>
    <cellStyle name="Notas 2 2 3 2 11 3 7" xfId="18291"/>
    <cellStyle name="Notas 2 2 3 2 11 4" xfId="18292"/>
    <cellStyle name="Notas 2 2 3 2 11 4 2" xfId="18293"/>
    <cellStyle name="Notas 2 2 3 2 11 4 3" xfId="18294"/>
    <cellStyle name="Notas 2 2 3 2 11 4 4" xfId="18295"/>
    <cellStyle name="Notas 2 2 3 2 11 4 5" xfId="18296"/>
    <cellStyle name="Notas 2 2 3 2 11 4 6" xfId="18297"/>
    <cellStyle name="Notas 2 2 3 2 11 4 7" xfId="18298"/>
    <cellStyle name="Notas 2 2 3 2 11 5" xfId="18299"/>
    <cellStyle name="Notas 2 2 3 2 11 5 2" xfId="18300"/>
    <cellStyle name="Notas 2 2 3 2 11 5 3" xfId="18301"/>
    <cellStyle name="Notas 2 2 3 2 11 5 4" xfId="18302"/>
    <cellStyle name="Notas 2 2 3 2 11 5 5" xfId="18303"/>
    <cellStyle name="Notas 2 2 3 2 11 5 6" xfId="18304"/>
    <cellStyle name="Notas 2 2 3 2 11 5 7" xfId="18305"/>
    <cellStyle name="Notas 2 2 3 2 11 6" xfId="18306"/>
    <cellStyle name="Notas 2 2 3 2 11 6 2" xfId="18307"/>
    <cellStyle name="Notas 2 2 3 2 11 6 3" xfId="18308"/>
    <cellStyle name="Notas 2 2 3 2 11 6 4" xfId="18309"/>
    <cellStyle name="Notas 2 2 3 2 11 6 5" xfId="18310"/>
    <cellStyle name="Notas 2 2 3 2 11 6 6" xfId="18311"/>
    <cellStyle name="Notas 2 2 3 2 11 6 7" xfId="18312"/>
    <cellStyle name="Notas 2 2 3 2 11 7" xfId="18313"/>
    <cellStyle name="Notas 2 2 3 2 11 7 2" xfId="18314"/>
    <cellStyle name="Notas 2 2 3 2 11 7 3" xfId="18315"/>
    <cellStyle name="Notas 2 2 3 2 11 7 4" xfId="18316"/>
    <cellStyle name="Notas 2 2 3 2 11 7 5" xfId="18317"/>
    <cellStyle name="Notas 2 2 3 2 11 7 6" xfId="18318"/>
    <cellStyle name="Notas 2 2 3 2 11 8" xfId="18319"/>
    <cellStyle name="Notas 2 2 3 2 11 9" xfId="18320"/>
    <cellStyle name="Notas 2 2 3 2 12" xfId="18321"/>
    <cellStyle name="Notas 2 2 3 2 12 10" xfId="18322"/>
    <cellStyle name="Notas 2 2 3 2 12 11" xfId="18323"/>
    <cellStyle name="Notas 2 2 3 2 12 12" xfId="18324"/>
    <cellStyle name="Notas 2 2 3 2 12 2" xfId="18325"/>
    <cellStyle name="Notas 2 2 3 2 12 2 2" xfId="18326"/>
    <cellStyle name="Notas 2 2 3 2 12 2 3" xfId="18327"/>
    <cellStyle name="Notas 2 2 3 2 12 2 4" xfId="18328"/>
    <cellStyle name="Notas 2 2 3 2 12 2 5" xfId="18329"/>
    <cellStyle name="Notas 2 2 3 2 12 2 6" xfId="18330"/>
    <cellStyle name="Notas 2 2 3 2 12 2 7" xfId="18331"/>
    <cellStyle name="Notas 2 2 3 2 12 3" xfId="18332"/>
    <cellStyle name="Notas 2 2 3 2 12 3 2" xfId="18333"/>
    <cellStyle name="Notas 2 2 3 2 12 3 3" xfId="18334"/>
    <cellStyle name="Notas 2 2 3 2 12 3 4" xfId="18335"/>
    <cellStyle name="Notas 2 2 3 2 12 3 5" xfId="18336"/>
    <cellStyle name="Notas 2 2 3 2 12 3 6" xfId="18337"/>
    <cellStyle name="Notas 2 2 3 2 12 3 7" xfId="18338"/>
    <cellStyle name="Notas 2 2 3 2 12 4" xfId="18339"/>
    <cellStyle name="Notas 2 2 3 2 12 4 2" xfId="18340"/>
    <cellStyle name="Notas 2 2 3 2 12 4 3" xfId="18341"/>
    <cellStyle name="Notas 2 2 3 2 12 4 4" xfId="18342"/>
    <cellStyle name="Notas 2 2 3 2 12 4 5" xfId="18343"/>
    <cellStyle name="Notas 2 2 3 2 12 4 6" xfId="18344"/>
    <cellStyle name="Notas 2 2 3 2 12 4 7" xfId="18345"/>
    <cellStyle name="Notas 2 2 3 2 12 5" xfId="18346"/>
    <cellStyle name="Notas 2 2 3 2 12 5 2" xfId="18347"/>
    <cellStyle name="Notas 2 2 3 2 12 5 3" xfId="18348"/>
    <cellStyle name="Notas 2 2 3 2 12 5 4" xfId="18349"/>
    <cellStyle name="Notas 2 2 3 2 12 5 5" xfId="18350"/>
    <cellStyle name="Notas 2 2 3 2 12 5 6" xfId="18351"/>
    <cellStyle name="Notas 2 2 3 2 12 5 7" xfId="18352"/>
    <cellStyle name="Notas 2 2 3 2 12 6" xfId="18353"/>
    <cellStyle name="Notas 2 2 3 2 12 6 2" xfId="18354"/>
    <cellStyle name="Notas 2 2 3 2 12 6 3" xfId="18355"/>
    <cellStyle name="Notas 2 2 3 2 12 6 4" xfId="18356"/>
    <cellStyle name="Notas 2 2 3 2 12 6 5" xfId="18357"/>
    <cellStyle name="Notas 2 2 3 2 12 6 6" xfId="18358"/>
    <cellStyle name="Notas 2 2 3 2 12 6 7" xfId="18359"/>
    <cellStyle name="Notas 2 2 3 2 12 7" xfId="18360"/>
    <cellStyle name="Notas 2 2 3 2 12 7 2" xfId="18361"/>
    <cellStyle name="Notas 2 2 3 2 12 7 3" xfId="18362"/>
    <cellStyle name="Notas 2 2 3 2 12 7 4" xfId="18363"/>
    <cellStyle name="Notas 2 2 3 2 12 7 5" xfId="18364"/>
    <cellStyle name="Notas 2 2 3 2 12 7 6" xfId="18365"/>
    <cellStyle name="Notas 2 2 3 2 12 8" xfId="18366"/>
    <cellStyle name="Notas 2 2 3 2 12 9" xfId="18367"/>
    <cellStyle name="Notas 2 2 3 2 13" xfId="18368"/>
    <cellStyle name="Notas 2 2 3 2 13 10" xfId="18369"/>
    <cellStyle name="Notas 2 2 3 2 13 11" xfId="18370"/>
    <cellStyle name="Notas 2 2 3 2 13 12" xfId="18371"/>
    <cellStyle name="Notas 2 2 3 2 13 2" xfId="18372"/>
    <cellStyle name="Notas 2 2 3 2 13 2 2" xfId="18373"/>
    <cellStyle name="Notas 2 2 3 2 13 2 3" xfId="18374"/>
    <cellStyle name="Notas 2 2 3 2 13 2 4" xfId="18375"/>
    <cellStyle name="Notas 2 2 3 2 13 2 5" xfId="18376"/>
    <cellStyle name="Notas 2 2 3 2 13 2 6" xfId="18377"/>
    <cellStyle name="Notas 2 2 3 2 13 2 7" xfId="18378"/>
    <cellStyle name="Notas 2 2 3 2 13 3" xfId="18379"/>
    <cellStyle name="Notas 2 2 3 2 13 3 2" xfId="18380"/>
    <cellStyle name="Notas 2 2 3 2 13 3 3" xfId="18381"/>
    <cellStyle name="Notas 2 2 3 2 13 3 4" xfId="18382"/>
    <cellStyle name="Notas 2 2 3 2 13 3 5" xfId="18383"/>
    <cellStyle name="Notas 2 2 3 2 13 3 6" xfId="18384"/>
    <cellStyle name="Notas 2 2 3 2 13 3 7" xfId="18385"/>
    <cellStyle name="Notas 2 2 3 2 13 4" xfId="18386"/>
    <cellStyle name="Notas 2 2 3 2 13 4 2" xfId="18387"/>
    <cellStyle name="Notas 2 2 3 2 13 4 3" xfId="18388"/>
    <cellStyle name="Notas 2 2 3 2 13 4 4" xfId="18389"/>
    <cellStyle name="Notas 2 2 3 2 13 4 5" xfId="18390"/>
    <cellStyle name="Notas 2 2 3 2 13 4 6" xfId="18391"/>
    <cellStyle name="Notas 2 2 3 2 13 4 7" xfId="18392"/>
    <cellStyle name="Notas 2 2 3 2 13 5" xfId="18393"/>
    <cellStyle name="Notas 2 2 3 2 13 5 2" xfId="18394"/>
    <cellStyle name="Notas 2 2 3 2 13 5 3" xfId="18395"/>
    <cellStyle name="Notas 2 2 3 2 13 5 4" xfId="18396"/>
    <cellStyle name="Notas 2 2 3 2 13 5 5" xfId="18397"/>
    <cellStyle name="Notas 2 2 3 2 13 5 6" xfId="18398"/>
    <cellStyle name="Notas 2 2 3 2 13 5 7" xfId="18399"/>
    <cellStyle name="Notas 2 2 3 2 13 6" xfId="18400"/>
    <cellStyle name="Notas 2 2 3 2 13 6 2" xfId="18401"/>
    <cellStyle name="Notas 2 2 3 2 13 6 3" xfId="18402"/>
    <cellStyle name="Notas 2 2 3 2 13 6 4" xfId="18403"/>
    <cellStyle name="Notas 2 2 3 2 13 6 5" xfId="18404"/>
    <cellStyle name="Notas 2 2 3 2 13 6 6" xfId="18405"/>
    <cellStyle name="Notas 2 2 3 2 13 6 7" xfId="18406"/>
    <cellStyle name="Notas 2 2 3 2 13 7" xfId="18407"/>
    <cellStyle name="Notas 2 2 3 2 13 7 2" xfId="18408"/>
    <cellStyle name="Notas 2 2 3 2 13 7 3" xfId="18409"/>
    <cellStyle name="Notas 2 2 3 2 13 7 4" xfId="18410"/>
    <cellStyle name="Notas 2 2 3 2 13 7 5" xfId="18411"/>
    <cellStyle name="Notas 2 2 3 2 13 7 6" xfId="18412"/>
    <cellStyle name="Notas 2 2 3 2 13 8" xfId="18413"/>
    <cellStyle name="Notas 2 2 3 2 13 9" xfId="18414"/>
    <cellStyle name="Notas 2 2 3 2 14" xfId="18415"/>
    <cellStyle name="Notas 2 2 3 2 14 2" xfId="18416"/>
    <cellStyle name="Notas 2 2 3 2 14 3" xfId="18417"/>
    <cellStyle name="Notas 2 2 3 2 14 4" xfId="18418"/>
    <cellStyle name="Notas 2 2 3 2 14 5" xfId="18419"/>
    <cellStyle name="Notas 2 2 3 2 14 6" xfId="18420"/>
    <cellStyle name="Notas 2 2 3 2 14 7" xfId="18421"/>
    <cellStyle name="Notas 2 2 3 2 15" xfId="18422"/>
    <cellStyle name="Notas 2 2 3 2 15 2" xfId="18423"/>
    <cellStyle name="Notas 2 2 3 2 15 3" xfId="18424"/>
    <cellStyle name="Notas 2 2 3 2 15 4" xfId="18425"/>
    <cellStyle name="Notas 2 2 3 2 15 5" xfId="18426"/>
    <cellStyle name="Notas 2 2 3 2 15 6" xfId="18427"/>
    <cellStyle name="Notas 2 2 3 2 15 7" xfId="18428"/>
    <cellStyle name="Notas 2 2 3 2 16" xfId="18429"/>
    <cellStyle name="Notas 2 2 3 2 16 2" xfId="18430"/>
    <cellStyle name="Notas 2 2 3 2 16 3" xfId="18431"/>
    <cellStyle name="Notas 2 2 3 2 16 4" xfId="18432"/>
    <cellStyle name="Notas 2 2 3 2 16 5" xfId="18433"/>
    <cellStyle name="Notas 2 2 3 2 16 6" xfId="18434"/>
    <cellStyle name="Notas 2 2 3 2 16 7" xfId="18435"/>
    <cellStyle name="Notas 2 2 3 2 17" xfId="18436"/>
    <cellStyle name="Notas 2 2 3 2 17 2" xfId="18437"/>
    <cellStyle name="Notas 2 2 3 2 17 3" xfId="18438"/>
    <cellStyle name="Notas 2 2 3 2 17 4" xfId="18439"/>
    <cellStyle name="Notas 2 2 3 2 17 5" xfId="18440"/>
    <cellStyle name="Notas 2 2 3 2 17 6" xfId="18441"/>
    <cellStyle name="Notas 2 2 3 2 17 7" xfId="18442"/>
    <cellStyle name="Notas 2 2 3 2 18" xfId="18443"/>
    <cellStyle name="Notas 2 2 3 2 18 2" xfId="18444"/>
    <cellStyle name="Notas 2 2 3 2 18 3" xfId="18445"/>
    <cellStyle name="Notas 2 2 3 2 18 4" xfId="18446"/>
    <cellStyle name="Notas 2 2 3 2 18 5" xfId="18447"/>
    <cellStyle name="Notas 2 2 3 2 18 6" xfId="18448"/>
    <cellStyle name="Notas 2 2 3 2 18 7" xfId="18449"/>
    <cellStyle name="Notas 2 2 3 2 19" xfId="18450"/>
    <cellStyle name="Notas 2 2 3 2 2" xfId="18451"/>
    <cellStyle name="Notas 2 2 3 2 2 10" xfId="18452"/>
    <cellStyle name="Notas 2 2 3 2 2 11" xfId="18453"/>
    <cellStyle name="Notas 2 2 3 2 2 12" xfId="18454"/>
    <cellStyle name="Notas 2 2 3 2 2 2" xfId="18455"/>
    <cellStyle name="Notas 2 2 3 2 2 2 2" xfId="18456"/>
    <cellStyle name="Notas 2 2 3 2 2 2 3" xfId="18457"/>
    <cellStyle name="Notas 2 2 3 2 2 2 4" xfId="18458"/>
    <cellStyle name="Notas 2 2 3 2 2 2 5" xfId="18459"/>
    <cellStyle name="Notas 2 2 3 2 2 2 6" xfId="18460"/>
    <cellStyle name="Notas 2 2 3 2 2 2 7" xfId="18461"/>
    <cellStyle name="Notas 2 2 3 2 2 3" xfId="18462"/>
    <cellStyle name="Notas 2 2 3 2 2 3 2" xfId="18463"/>
    <cellStyle name="Notas 2 2 3 2 2 3 3" xfId="18464"/>
    <cellStyle name="Notas 2 2 3 2 2 3 4" xfId="18465"/>
    <cellStyle name="Notas 2 2 3 2 2 3 5" xfId="18466"/>
    <cellStyle name="Notas 2 2 3 2 2 3 6" xfId="18467"/>
    <cellStyle name="Notas 2 2 3 2 2 3 7" xfId="18468"/>
    <cellStyle name="Notas 2 2 3 2 2 4" xfId="18469"/>
    <cellStyle name="Notas 2 2 3 2 2 4 2" xfId="18470"/>
    <cellStyle name="Notas 2 2 3 2 2 4 3" xfId="18471"/>
    <cellStyle name="Notas 2 2 3 2 2 4 4" xfId="18472"/>
    <cellStyle name="Notas 2 2 3 2 2 4 5" xfId="18473"/>
    <cellStyle name="Notas 2 2 3 2 2 4 6" xfId="18474"/>
    <cellStyle name="Notas 2 2 3 2 2 4 7" xfId="18475"/>
    <cellStyle name="Notas 2 2 3 2 2 5" xfId="18476"/>
    <cellStyle name="Notas 2 2 3 2 2 5 2" xfId="18477"/>
    <cellStyle name="Notas 2 2 3 2 2 5 3" xfId="18478"/>
    <cellStyle name="Notas 2 2 3 2 2 5 4" xfId="18479"/>
    <cellStyle name="Notas 2 2 3 2 2 5 5" xfId="18480"/>
    <cellStyle name="Notas 2 2 3 2 2 5 6" xfId="18481"/>
    <cellStyle name="Notas 2 2 3 2 2 5 7" xfId="18482"/>
    <cellStyle name="Notas 2 2 3 2 2 6" xfId="18483"/>
    <cellStyle name="Notas 2 2 3 2 2 6 2" xfId="18484"/>
    <cellStyle name="Notas 2 2 3 2 2 6 3" xfId="18485"/>
    <cellStyle name="Notas 2 2 3 2 2 6 4" xfId="18486"/>
    <cellStyle name="Notas 2 2 3 2 2 6 5" xfId="18487"/>
    <cellStyle name="Notas 2 2 3 2 2 6 6" xfId="18488"/>
    <cellStyle name="Notas 2 2 3 2 2 6 7" xfId="18489"/>
    <cellStyle name="Notas 2 2 3 2 2 7" xfId="18490"/>
    <cellStyle name="Notas 2 2 3 2 2 8" xfId="18491"/>
    <cellStyle name="Notas 2 2 3 2 2 9" xfId="18492"/>
    <cellStyle name="Notas 2 2 3 2 20" xfId="18493"/>
    <cellStyle name="Notas 2 2 3 2 21" xfId="18494"/>
    <cellStyle name="Notas 2 2 3 2 22" xfId="18495"/>
    <cellStyle name="Notas 2 2 3 2 23" xfId="18496"/>
    <cellStyle name="Notas 2 2 3 2 3" xfId="18497"/>
    <cellStyle name="Notas 2 2 3 2 3 10" xfId="18498"/>
    <cellStyle name="Notas 2 2 3 2 3 11" xfId="18499"/>
    <cellStyle name="Notas 2 2 3 2 3 12" xfId="18500"/>
    <cellStyle name="Notas 2 2 3 2 3 2" xfId="18501"/>
    <cellStyle name="Notas 2 2 3 2 3 2 2" xfId="18502"/>
    <cellStyle name="Notas 2 2 3 2 3 2 3" xfId="18503"/>
    <cellStyle name="Notas 2 2 3 2 3 2 4" xfId="18504"/>
    <cellStyle name="Notas 2 2 3 2 3 2 5" xfId="18505"/>
    <cellStyle name="Notas 2 2 3 2 3 2 6" xfId="18506"/>
    <cellStyle name="Notas 2 2 3 2 3 2 7" xfId="18507"/>
    <cellStyle name="Notas 2 2 3 2 3 3" xfId="18508"/>
    <cellStyle name="Notas 2 2 3 2 3 3 2" xfId="18509"/>
    <cellStyle name="Notas 2 2 3 2 3 3 3" xfId="18510"/>
    <cellStyle name="Notas 2 2 3 2 3 3 4" xfId="18511"/>
    <cellStyle name="Notas 2 2 3 2 3 3 5" xfId="18512"/>
    <cellStyle name="Notas 2 2 3 2 3 3 6" xfId="18513"/>
    <cellStyle name="Notas 2 2 3 2 3 3 7" xfId="18514"/>
    <cellStyle name="Notas 2 2 3 2 3 4" xfId="18515"/>
    <cellStyle name="Notas 2 2 3 2 3 4 2" xfId="18516"/>
    <cellStyle name="Notas 2 2 3 2 3 4 3" xfId="18517"/>
    <cellStyle name="Notas 2 2 3 2 3 4 4" xfId="18518"/>
    <cellStyle name="Notas 2 2 3 2 3 4 5" xfId="18519"/>
    <cellStyle name="Notas 2 2 3 2 3 4 6" xfId="18520"/>
    <cellStyle name="Notas 2 2 3 2 3 4 7" xfId="18521"/>
    <cellStyle name="Notas 2 2 3 2 3 5" xfId="18522"/>
    <cellStyle name="Notas 2 2 3 2 3 5 2" xfId="18523"/>
    <cellStyle name="Notas 2 2 3 2 3 5 3" xfId="18524"/>
    <cellStyle name="Notas 2 2 3 2 3 5 4" xfId="18525"/>
    <cellStyle name="Notas 2 2 3 2 3 5 5" xfId="18526"/>
    <cellStyle name="Notas 2 2 3 2 3 5 6" xfId="18527"/>
    <cellStyle name="Notas 2 2 3 2 3 5 7" xfId="18528"/>
    <cellStyle name="Notas 2 2 3 2 3 6" xfId="18529"/>
    <cellStyle name="Notas 2 2 3 2 3 6 2" xfId="18530"/>
    <cellStyle name="Notas 2 2 3 2 3 6 3" xfId="18531"/>
    <cellStyle name="Notas 2 2 3 2 3 6 4" xfId="18532"/>
    <cellStyle name="Notas 2 2 3 2 3 6 5" xfId="18533"/>
    <cellStyle name="Notas 2 2 3 2 3 6 6" xfId="18534"/>
    <cellStyle name="Notas 2 2 3 2 3 6 7" xfId="18535"/>
    <cellStyle name="Notas 2 2 3 2 3 7" xfId="18536"/>
    <cellStyle name="Notas 2 2 3 2 3 8" xfId="18537"/>
    <cellStyle name="Notas 2 2 3 2 3 9" xfId="18538"/>
    <cellStyle name="Notas 2 2 3 2 4" xfId="18539"/>
    <cellStyle name="Notas 2 2 3 2 4 10" xfId="18540"/>
    <cellStyle name="Notas 2 2 3 2 4 11" xfId="18541"/>
    <cellStyle name="Notas 2 2 3 2 4 12" xfId="18542"/>
    <cellStyle name="Notas 2 2 3 2 4 2" xfId="18543"/>
    <cellStyle name="Notas 2 2 3 2 4 2 2" xfId="18544"/>
    <cellStyle name="Notas 2 2 3 2 4 2 3" xfId="18545"/>
    <cellStyle name="Notas 2 2 3 2 4 2 4" xfId="18546"/>
    <cellStyle name="Notas 2 2 3 2 4 2 5" xfId="18547"/>
    <cellStyle name="Notas 2 2 3 2 4 2 6" xfId="18548"/>
    <cellStyle name="Notas 2 2 3 2 4 2 7" xfId="18549"/>
    <cellStyle name="Notas 2 2 3 2 4 3" xfId="18550"/>
    <cellStyle name="Notas 2 2 3 2 4 3 2" xfId="18551"/>
    <cellStyle name="Notas 2 2 3 2 4 3 3" xfId="18552"/>
    <cellStyle name="Notas 2 2 3 2 4 3 4" xfId="18553"/>
    <cellStyle name="Notas 2 2 3 2 4 3 5" xfId="18554"/>
    <cellStyle name="Notas 2 2 3 2 4 3 6" xfId="18555"/>
    <cellStyle name="Notas 2 2 3 2 4 3 7" xfId="18556"/>
    <cellStyle name="Notas 2 2 3 2 4 4" xfId="18557"/>
    <cellStyle name="Notas 2 2 3 2 4 4 2" xfId="18558"/>
    <cellStyle name="Notas 2 2 3 2 4 4 3" xfId="18559"/>
    <cellStyle name="Notas 2 2 3 2 4 4 4" xfId="18560"/>
    <cellStyle name="Notas 2 2 3 2 4 4 5" xfId="18561"/>
    <cellStyle name="Notas 2 2 3 2 4 4 6" xfId="18562"/>
    <cellStyle name="Notas 2 2 3 2 4 4 7" xfId="18563"/>
    <cellStyle name="Notas 2 2 3 2 4 5" xfId="18564"/>
    <cellStyle name="Notas 2 2 3 2 4 5 2" xfId="18565"/>
    <cellStyle name="Notas 2 2 3 2 4 5 3" xfId="18566"/>
    <cellStyle name="Notas 2 2 3 2 4 5 4" xfId="18567"/>
    <cellStyle name="Notas 2 2 3 2 4 5 5" xfId="18568"/>
    <cellStyle name="Notas 2 2 3 2 4 5 6" xfId="18569"/>
    <cellStyle name="Notas 2 2 3 2 4 5 7" xfId="18570"/>
    <cellStyle name="Notas 2 2 3 2 4 6" xfId="18571"/>
    <cellStyle name="Notas 2 2 3 2 4 6 2" xfId="18572"/>
    <cellStyle name="Notas 2 2 3 2 4 6 3" xfId="18573"/>
    <cellStyle name="Notas 2 2 3 2 4 6 4" xfId="18574"/>
    <cellStyle name="Notas 2 2 3 2 4 6 5" xfId="18575"/>
    <cellStyle name="Notas 2 2 3 2 4 6 6" xfId="18576"/>
    <cellStyle name="Notas 2 2 3 2 4 6 7" xfId="18577"/>
    <cellStyle name="Notas 2 2 3 2 4 7" xfId="18578"/>
    <cellStyle name="Notas 2 2 3 2 4 8" xfId="18579"/>
    <cellStyle name="Notas 2 2 3 2 4 9" xfId="18580"/>
    <cellStyle name="Notas 2 2 3 2 5" xfId="18581"/>
    <cellStyle name="Notas 2 2 3 2 5 10" xfId="18582"/>
    <cellStyle name="Notas 2 2 3 2 5 11" xfId="18583"/>
    <cellStyle name="Notas 2 2 3 2 5 12" xfId="18584"/>
    <cellStyle name="Notas 2 2 3 2 5 2" xfId="18585"/>
    <cellStyle name="Notas 2 2 3 2 5 2 2" xfId="18586"/>
    <cellStyle name="Notas 2 2 3 2 5 2 3" xfId="18587"/>
    <cellStyle name="Notas 2 2 3 2 5 2 4" xfId="18588"/>
    <cellStyle name="Notas 2 2 3 2 5 2 5" xfId="18589"/>
    <cellStyle name="Notas 2 2 3 2 5 2 6" xfId="18590"/>
    <cellStyle name="Notas 2 2 3 2 5 2 7" xfId="18591"/>
    <cellStyle name="Notas 2 2 3 2 5 3" xfId="18592"/>
    <cellStyle name="Notas 2 2 3 2 5 3 2" xfId="18593"/>
    <cellStyle name="Notas 2 2 3 2 5 3 3" xfId="18594"/>
    <cellStyle name="Notas 2 2 3 2 5 3 4" xfId="18595"/>
    <cellStyle name="Notas 2 2 3 2 5 3 5" xfId="18596"/>
    <cellStyle name="Notas 2 2 3 2 5 3 6" xfId="18597"/>
    <cellStyle name="Notas 2 2 3 2 5 3 7" xfId="18598"/>
    <cellStyle name="Notas 2 2 3 2 5 4" xfId="18599"/>
    <cellStyle name="Notas 2 2 3 2 5 4 2" xfId="18600"/>
    <cellStyle name="Notas 2 2 3 2 5 4 3" xfId="18601"/>
    <cellStyle name="Notas 2 2 3 2 5 4 4" xfId="18602"/>
    <cellStyle name="Notas 2 2 3 2 5 4 5" xfId="18603"/>
    <cellStyle name="Notas 2 2 3 2 5 4 6" xfId="18604"/>
    <cellStyle name="Notas 2 2 3 2 5 4 7" xfId="18605"/>
    <cellStyle name="Notas 2 2 3 2 5 5" xfId="18606"/>
    <cellStyle name="Notas 2 2 3 2 5 5 2" xfId="18607"/>
    <cellStyle name="Notas 2 2 3 2 5 5 3" xfId="18608"/>
    <cellStyle name="Notas 2 2 3 2 5 5 4" xfId="18609"/>
    <cellStyle name="Notas 2 2 3 2 5 5 5" xfId="18610"/>
    <cellStyle name="Notas 2 2 3 2 5 5 6" xfId="18611"/>
    <cellStyle name="Notas 2 2 3 2 5 5 7" xfId="18612"/>
    <cellStyle name="Notas 2 2 3 2 5 6" xfId="18613"/>
    <cellStyle name="Notas 2 2 3 2 5 6 2" xfId="18614"/>
    <cellStyle name="Notas 2 2 3 2 5 6 3" xfId="18615"/>
    <cellStyle name="Notas 2 2 3 2 5 6 4" xfId="18616"/>
    <cellStyle name="Notas 2 2 3 2 5 6 5" xfId="18617"/>
    <cellStyle name="Notas 2 2 3 2 5 6 6" xfId="18618"/>
    <cellStyle name="Notas 2 2 3 2 5 6 7" xfId="18619"/>
    <cellStyle name="Notas 2 2 3 2 5 7" xfId="18620"/>
    <cellStyle name="Notas 2 2 3 2 5 7 2" xfId="18621"/>
    <cellStyle name="Notas 2 2 3 2 5 7 3" xfId="18622"/>
    <cellStyle name="Notas 2 2 3 2 5 7 4" xfId="18623"/>
    <cellStyle name="Notas 2 2 3 2 5 7 5" xfId="18624"/>
    <cellStyle name="Notas 2 2 3 2 5 7 6" xfId="18625"/>
    <cellStyle name="Notas 2 2 3 2 5 8" xfId="18626"/>
    <cellStyle name="Notas 2 2 3 2 5 9" xfId="18627"/>
    <cellStyle name="Notas 2 2 3 2 6" xfId="18628"/>
    <cellStyle name="Notas 2 2 3 2 6 10" xfId="18629"/>
    <cellStyle name="Notas 2 2 3 2 6 11" xfId="18630"/>
    <cellStyle name="Notas 2 2 3 2 6 12" xfId="18631"/>
    <cellStyle name="Notas 2 2 3 2 6 2" xfId="18632"/>
    <cellStyle name="Notas 2 2 3 2 6 2 2" xfId="18633"/>
    <cellStyle name="Notas 2 2 3 2 6 2 3" xfId="18634"/>
    <cellStyle name="Notas 2 2 3 2 6 2 4" xfId="18635"/>
    <cellStyle name="Notas 2 2 3 2 6 2 5" xfId="18636"/>
    <cellStyle name="Notas 2 2 3 2 6 2 6" xfId="18637"/>
    <cellStyle name="Notas 2 2 3 2 6 2 7" xfId="18638"/>
    <cellStyle name="Notas 2 2 3 2 6 3" xfId="18639"/>
    <cellStyle name="Notas 2 2 3 2 6 3 2" xfId="18640"/>
    <cellStyle name="Notas 2 2 3 2 6 3 3" xfId="18641"/>
    <cellStyle name="Notas 2 2 3 2 6 3 4" xfId="18642"/>
    <cellStyle name="Notas 2 2 3 2 6 3 5" xfId="18643"/>
    <cellStyle name="Notas 2 2 3 2 6 3 6" xfId="18644"/>
    <cellStyle name="Notas 2 2 3 2 6 3 7" xfId="18645"/>
    <cellStyle name="Notas 2 2 3 2 6 4" xfId="18646"/>
    <cellStyle name="Notas 2 2 3 2 6 4 2" xfId="18647"/>
    <cellStyle name="Notas 2 2 3 2 6 4 3" xfId="18648"/>
    <cellStyle name="Notas 2 2 3 2 6 4 4" xfId="18649"/>
    <cellStyle name="Notas 2 2 3 2 6 4 5" xfId="18650"/>
    <cellStyle name="Notas 2 2 3 2 6 4 6" xfId="18651"/>
    <cellStyle name="Notas 2 2 3 2 6 4 7" xfId="18652"/>
    <cellStyle name="Notas 2 2 3 2 6 5" xfId="18653"/>
    <cellStyle name="Notas 2 2 3 2 6 5 2" xfId="18654"/>
    <cellStyle name="Notas 2 2 3 2 6 5 3" xfId="18655"/>
    <cellStyle name="Notas 2 2 3 2 6 5 4" xfId="18656"/>
    <cellStyle name="Notas 2 2 3 2 6 5 5" xfId="18657"/>
    <cellStyle name="Notas 2 2 3 2 6 5 6" xfId="18658"/>
    <cellStyle name="Notas 2 2 3 2 6 5 7" xfId="18659"/>
    <cellStyle name="Notas 2 2 3 2 6 6" xfId="18660"/>
    <cellStyle name="Notas 2 2 3 2 6 6 2" xfId="18661"/>
    <cellStyle name="Notas 2 2 3 2 6 6 3" xfId="18662"/>
    <cellStyle name="Notas 2 2 3 2 6 6 4" xfId="18663"/>
    <cellStyle name="Notas 2 2 3 2 6 6 5" xfId="18664"/>
    <cellStyle name="Notas 2 2 3 2 6 6 6" xfId="18665"/>
    <cellStyle name="Notas 2 2 3 2 6 6 7" xfId="18666"/>
    <cellStyle name="Notas 2 2 3 2 6 7" xfId="18667"/>
    <cellStyle name="Notas 2 2 3 2 6 7 2" xfId="18668"/>
    <cellStyle name="Notas 2 2 3 2 6 7 3" xfId="18669"/>
    <cellStyle name="Notas 2 2 3 2 6 7 4" xfId="18670"/>
    <cellStyle name="Notas 2 2 3 2 6 7 5" xfId="18671"/>
    <cellStyle name="Notas 2 2 3 2 6 7 6" xfId="18672"/>
    <cellStyle name="Notas 2 2 3 2 6 8" xfId="18673"/>
    <cellStyle name="Notas 2 2 3 2 6 9" xfId="18674"/>
    <cellStyle name="Notas 2 2 3 2 7" xfId="18675"/>
    <cellStyle name="Notas 2 2 3 2 7 10" xfId="18676"/>
    <cellStyle name="Notas 2 2 3 2 7 11" xfId="18677"/>
    <cellStyle name="Notas 2 2 3 2 7 12" xfId="18678"/>
    <cellStyle name="Notas 2 2 3 2 7 2" xfId="18679"/>
    <cellStyle name="Notas 2 2 3 2 7 2 2" xfId="18680"/>
    <cellStyle name="Notas 2 2 3 2 7 2 3" xfId="18681"/>
    <cellStyle name="Notas 2 2 3 2 7 2 4" xfId="18682"/>
    <cellStyle name="Notas 2 2 3 2 7 2 5" xfId="18683"/>
    <cellStyle name="Notas 2 2 3 2 7 2 6" xfId="18684"/>
    <cellStyle name="Notas 2 2 3 2 7 2 7" xfId="18685"/>
    <cellStyle name="Notas 2 2 3 2 7 3" xfId="18686"/>
    <cellStyle name="Notas 2 2 3 2 7 3 2" xfId="18687"/>
    <cellStyle name="Notas 2 2 3 2 7 3 3" xfId="18688"/>
    <cellStyle name="Notas 2 2 3 2 7 3 4" xfId="18689"/>
    <cellStyle name="Notas 2 2 3 2 7 3 5" xfId="18690"/>
    <cellStyle name="Notas 2 2 3 2 7 3 6" xfId="18691"/>
    <cellStyle name="Notas 2 2 3 2 7 3 7" xfId="18692"/>
    <cellStyle name="Notas 2 2 3 2 7 4" xfId="18693"/>
    <cellStyle name="Notas 2 2 3 2 7 4 2" xfId="18694"/>
    <cellStyle name="Notas 2 2 3 2 7 4 3" xfId="18695"/>
    <cellStyle name="Notas 2 2 3 2 7 4 4" xfId="18696"/>
    <cellStyle name="Notas 2 2 3 2 7 4 5" xfId="18697"/>
    <cellStyle name="Notas 2 2 3 2 7 4 6" xfId="18698"/>
    <cellStyle name="Notas 2 2 3 2 7 4 7" xfId="18699"/>
    <cellStyle name="Notas 2 2 3 2 7 5" xfId="18700"/>
    <cellStyle name="Notas 2 2 3 2 7 5 2" xfId="18701"/>
    <cellStyle name="Notas 2 2 3 2 7 5 3" xfId="18702"/>
    <cellStyle name="Notas 2 2 3 2 7 5 4" xfId="18703"/>
    <cellStyle name="Notas 2 2 3 2 7 5 5" xfId="18704"/>
    <cellStyle name="Notas 2 2 3 2 7 5 6" xfId="18705"/>
    <cellStyle name="Notas 2 2 3 2 7 5 7" xfId="18706"/>
    <cellStyle name="Notas 2 2 3 2 7 6" xfId="18707"/>
    <cellStyle name="Notas 2 2 3 2 7 6 2" xfId="18708"/>
    <cellStyle name="Notas 2 2 3 2 7 6 3" xfId="18709"/>
    <cellStyle name="Notas 2 2 3 2 7 6 4" xfId="18710"/>
    <cellStyle name="Notas 2 2 3 2 7 6 5" xfId="18711"/>
    <cellStyle name="Notas 2 2 3 2 7 6 6" xfId="18712"/>
    <cellStyle name="Notas 2 2 3 2 7 6 7" xfId="18713"/>
    <cellStyle name="Notas 2 2 3 2 7 7" xfId="18714"/>
    <cellStyle name="Notas 2 2 3 2 7 7 2" xfId="18715"/>
    <cellStyle name="Notas 2 2 3 2 7 7 3" xfId="18716"/>
    <cellStyle name="Notas 2 2 3 2 7 7 4" xfId="18717"/>
    <cellStyle name="Notas 2 2 3 2 7 7 5" xfId="18718"/>
    <cellStyle name="Notas 2 2 3 2 7 7 6" xfId="18719"/>
    <cellStyle name="Notas 2 2 3 2 7 8" xfId="18720"/>
    <cellStyle name="Notas 2 2 3 2 7 9" xfId="18721"/>
    <cellStyle name="Notas 2 2 3 2 8" xfId="18722"/>
    <cellStyle name="Notas 2 2 3 2 8 10" xfId="18723"/>
    <cellStyle name="Notas 2 2 3 2 8 11" xfId="18724"/>
    <cellStyle name="Notas 2 2 3 2 8 12" xfId="18725"/>
    <cellStyle name="Notas 2 2 3 2 8 2" xfId="18726"/>
    <cellStyle name="Notas 2 2 3 2 8 2 2" xfId="18727"/>
    <cellStyle name="Notas 2 2 3 2 8 2 3" xfId="18728"/>
    <cellStyle name="Notas 2 2 3 2 8 2 4" xfId="18729"/>
    <cellStyle name="Notas 2 2 3 2 8 2 5" xfId="18730"/>
    <cellStyle name="Notas 2 2 3 2 8 2 6" xfId="18731"/>
    <cellStyle name="Notas 2 2 3 2 8 2 7" xfId="18732"/>
    <cellStyle name="Notas 2 2 3 2 8 3" xfId="18733"/>
    <cellStyle name="Notas 2 2 3 2 8 3 2" xfId="18734"/>
    <cellStyle name="Notas 2 2 3 2 8 3 3" xfId="18735"/>
    <cellStyle name="Notas 2 2 3 2 8 3 4" xfId="18736"/>
    <cellStyle name="Notas 2 2 3 2 8 3 5" xfId="18737"/>
    <cellStyle name="Notas 2 2 3 2 8 3 6" xfId="18738"/>
    <cellStyle name="Notas 2 2 3 2 8 3 7" xfId="18739"/>
    <cellStyle name="Notas 2 2 3 2 8 4" xfId="18740"/>
    <cellStyle name="Notas 2 2 3 2 8 4 2" xfId="18741"/>
    <cellStyle name="Notas 2 2 3 2 8 4 3" xfId="18742"/>
    <cellStyle name="Notas 2 2 3 2 8 4 4" xfId="18743"/>
    <cellStyle name="Notas 2 2 3 2 8 4 5" xfId="18744"/>
    <cellStyle name="Notas 2 2 3 2 8 4 6" xfId="18745"/>
    <cellStyle name="Notas 2 2 3 2 8 4 7" xfId="18746"/>
    <cellStyle name="Notas 2 2 3 2 8 5" xfId="18747"/>
    <cellStyle name="Notas 2 2 3 2 8 5 2" xfId="18748"/>
    <cellStyle name="Notas 2 2 3 2 8 5 3" xfId="18749"/>
    <cellStyle name="Notas 2 2 3 2 8 5 4" xfId="18750"/>
    <cellStyle name="Notas 2 2 3 2 8 5 5" xfId="18751"/>
    <cellStyle name="Notas 2 2 3 2 8 5 6" xfId="18752"/>
    <cellStyle name="Notas 2 2 3 2 8 5 7" xfId="18753"/>
    <cellStyle name="Notas 2 2 3 2 8 6" xfId="18754"/>
    <cellStyle name="Notas 2 2 3 2 8 6 2" xfId="18755"/>
    <cellStyle name="Notas 2 2 3 2 8 6 3" xfId="18756"/>
    <cellStyle name="Notas 2 2 3 2 8 6 4" xfId="18757"/>
    <cellStyle name="Notas 2 2 3 2 8 6 5" xfId="18758"/>
    <cellStyle name="Notas 2 2 3 2 8 6 6" xfId="18759"/>
    <cellStyle name="Notas 2 2 3 2 8 6 7" xfId="18760"/>
    <cellStyle name="Notas 2 2 3 2 8 7" xfId="18761"/>
    <cellStyle name="Notas 2 2 3 2 8 7 2" xfId="18762"/>
    <cellStyle name="Notas 2 2 3 2 8 7 3" xfId="18763"/>
    <cellStyle name="Notas 2 2 3 2 8 7 4" xfId="18764"/>
    <cellStyle name="Notas 2 2 3 2 8 7 5" xfId="18765"/>
    <cellStyle name="Notas 2 2 3 2 8 7 6" xfId="18766"/>
    <cellStyle name="Notas 2 2 3 2 8 8" xfId="18767"/>
    <cellStyle name="Notas 2 2 3 2 8 9" xfId="18768"/>
    <cellStyle name="Notas 2 2 3 2 9" xfId="18769"/>
    <cellStyle name="Notas 2 2 3 2 9 10" xfId="18770"/>
    <cellStyle name="Notas 2 2 3 2 9 11" xfId="18771"/>
    <cellStyle name="Notas 2 2 3 2 9 12" xfId="18772"/>
    <cellStyle name="Notas 2 2 3 2 9 2" xfId="18773"/>
    <cellStyle name="Notas 2 2 3 2 9 2 2" xfId="18774"/>
    <cellStyle name="Notas 2 2 3 2 9 2 3" xfId="18775"/>
    <cellStyle name="Notas 2 2 3 2 9 2 4" xfId="18776"/>
    <cellStyle name="Notas 2 2 3 2 9 2 5" xfId="18777"/>
    <cellStyle name="Notas 2 2 3 2 9 2 6" xfId="18778"/>
    <cellStyle name="Notas 2 2 3 2 9 2 7" xfId="18779"/>
    <cellStyle name="Notas 2 2 3 2 9 3" xfId="18780"/>
    <cellStyle name="Notas 2 2 3 2 9 3 2" xfId="18781"/>
    <cellStyle name="Notas 2 2 3 2 9 3 3" xfId="18782"/>
    <cellStyle name="Notas 2 2 3 2 9 3 4" xfId="18783"/>
    <cellStyle name="Notas 2 2 3 2 9 3 5" xfId="18784"/>
    <cellStyle name="Notas 2 2 3 2 9 3 6" xfId="18785"/>
    <cellStyle name="Notas 2 2 3 2 9 3 7" xfId="18786"/>
    <cellStyle name="Notas 2 2 3 2 9 4" xfId="18787"/>
    <cellStyle name="Notas 2 2 3 2 9 4 2" xfId="18788"/>
    <cellStyle name="Notas 2 2 3 2 9 4 3" xfId="18789"/>
    <cellStyle name="Notas 2 2 3 2 9 4 4" xfId="18790"/>
    <cellStyle name="Notas 2 2 3 2 9 4 5" xfId="18791"/>
    <cellStyle name="Notas 2 2 3 2 9 4 6" xfId="18792"/>
    <cellStyle name="Notas 2 2 3 2 9 4 7" xfId="18793"/>
    <cellStyle name="Notas 2 2 3 2 9 5" xfId="18794"/>
    <cellStyle name="Notas 2 2 3 2 9 5 2" xfId="18795"/>
    <cellStyle name="Notas 2 2 3 2 9 5 3" xfId="18796"/>
    <cellStyle name="Notas 2 2 3 2 9 5 4" xfId="18797"/>
    <cellStyle name="Notas 2 2 3 2 9 5 5" xfId="18798"/>
    <cellStyle name="Notas 2 2 3 2 9 5 6" xfId="18799"/>
    <cellStyle name="Notas 2 2 3 2 9 5 7" xfId="18800"/>
    <cellStyle name="Notas 2 2 3 2 9 6" xfId="18801"/>
    <cellStyle name="Notas 2 2 3 2 9 6 2" xfId="18802"/>
    <cellStyle name="Notas 2 2 3 2 9 6 3" xfId="18803"/>
    <cellStyle name="Notas 2 2 3 2 9 6 4" xfId="18804"/>
    <cellStyle name="Notas 2 2 3 2 9 6 5" xfId="18805"/>
    <cellStyle name="Notas 2 2 3 2 9 6 6" xfId="18806"/>
    <cellStyle name="Notas 2 2 3 2 9 6 7" xfId="18807"/>
    <cellStyle name="Notas 2 2 3 2 9 7" xfId="18808"/>
    <cellStyle name="Notas 2 2 3 2 9 7 2" xfId="18809"/>
    <cellStyle name="Notas 2 2 3 2 9 7 3" xfId="18810"/>
    <cellStyle name="Notas 2 2 3 2 9 7 4" xfId="18811"/>
    <cellStyle name="Notas 2 2 3 2 9 7 5" xfId="18812"/>
    <cellStyle name="Notas 2 2 3 2 9 7 6" xfId="18813"/>
    <cellStyle name="Notas 2 2 3 2 9 8" xfId="18814"/>
    <cellStyle name="Notas 2 2 3 2 9 9" xfId="18815"/>
    <cellStyle name="Notas 2 2 3 20" xfId="18816"/>
    <cellStyle name="Notas 2 2 3 20 2" xfId="18817"/>
    <cellStyle name="Notas 2 2 3 20 3" xfId="18818"/>
    <cellStyle name="Notas 2 2 3 20 4" xfId="18819"/>
    <cellStyle name="Notas 2 2 3 20 5" xfId="18820"/>
    <cellStyle name="Notas 2 2 3 20 6" xfId="18821"/>
    <cellStyle name="Notas 2 2 3 20 7" xfId="18822"/>
    <cellStyle name="Notas 2 2 3 21" xfId="18823"/>
    <cellStyle name="Notas 2 2 3 22" xfId="18824"/>
    <cellStyle name="Notas 2 2 3 23" xfId="18825"/>
    <cellStyle name="Notas 2 2 3 24" xfId="18826"/>
    <cellStyle name="Notas 2 2 3 25" xfId="18827"/>
    <cellStyle name="Notas 2 2 3 3" xfId="18828"/>
    <cellStyle name="Notas 2 2 3 3 10" xfId="18829"/>
    <cellStyle name="Notas 2 2 3 3 11" xfId="18830"/>
    <cellStyle name="Notas 2 2 3 3 12" xfId="18831"/>
    <cellStyle name="Notas 2 2 3 3 2" xfId="18832"/>
    <cellStyle name="Notas 2 2 3 3 2 2" xfId="18833"/>
    <cellStyle name="Notas 2 2 3 3 2 3" xfId="18834"/>
    <cellStyle name="Notas 2 2 3 3 2 4" xfId="18835"/>
    <cellStyle name="Notas 2 2 3 3 2 5" xfId="18836"/>
    <cellStyle name="Notas 2 2 3 3 2 6" xfId="18837"/>
    <cellStyle name="Notas 2 2 3 3 2 7" xfId="18838"/>
    <cellStyle name="Notas 2 2 3 3 3" xfId="18839"/>
    <cellStyle name="Notas 2 2 3 3 3 2" xfId="18840"/>
    <cellStyle name="Notas 2 2 3 3 3 3" xfId="18841"/>
    <cellStyle name="Notas 2 2 3 3 3 4" xfId="18842"/>
    <cellStyle name="Notas 2 2 3 3 3 5" xfId="18843"/>
    <cellStyle name="Notas 2 2 3 3 3 6" xfId="18844"/>
    <cellStyle name="Notas 2 2 3 3 3 7" xfId="18845"/>
    <cellStyle name="Notas 2 2 3 3 4" xfId="18846"/>
    <cellStyle name="Notas 2 2 3 3 4 2" xfId="18847"/>
    <cellStyle name="Notas 2 2 3 3 4 3" xfId="18848"/>
    <cellStyle name="Notas 2 2 3 3 4 4" xfId="18849"/>
    <cellStyle name="Notas 2 2 3 3 4 5" xfId="18850"/>
    <cellStyle name="Notas 2 2 3 3 4 6" xfId="18851"/>
    <cellStyle name="Notas 2 2 3 3 4 7" xfId="18852"/>
    <cellStyle name="Notas 2 2 3 3 5" xfId="18853"/>
    <cellStyle name="Notas 2 2 3 3 5 2" xfId="18854"/>
    <cellStyle name="Notas 2 2 3 3 5 3" xfId="18855"/>
    <cellStyle name="Notas 2 2 3 3 5 4" xfId="18856"/>
    <cellStyle name="Notas 2 2 3 3 5 5" xfId="18857"/>
    <cellStyle name="Notas 2 2 3 3 5 6" xfId="18858"/>
    <cellStyle name="Notas 2 2 3 3 5 7" xfId="18859"/>
    <cellStyle name="Notas 2 2 3 3 6" xfId="18860"/>
    <cellStyle name="Notas 2 2 3 3 6 2" xfId="18861"/>
    <cellStyle name="Notas 2 2 3 3 6 3" xfId="18862"/>
    <cellStyle name="Notas 2 2 3 3 6 4" xfId="18863"/>
    <cellStyle name="Notas 2 2 3 3 6 5" xfId="18864"/>
    <cellStyle name="Notas 2 2 3 3 6 6" xfId="18865"/>
    <cellStyle name="Notas 2 2 3 3 6 7" xfId="18866"/>
    <cellStyle name="Notas 2 2 3 3 7" xfId="18867"/>
    <cellStyle name="Notas 2 2 3 3 8" xfId="18868"/>
    <cellStyle name="Notas 2 2 3 3 9" xfId="18869"/>
    <cellStyle name="Notas 2 2 3 4" xfId="18870"/>
    <cellStyle name="Notas 2 2 3 4 10" xfId="18871"/>
    <cellStyle name="Notas 2 2 3 4 11" xfId="18872"/>
    <cellStyle name="Notas 2 2 3 4 12" xfId="18873"/>
    <cellStyle name="Notas 2 2 3 4 2" xfId="18874"/>
    <cellStyle name="Notas 2 2 3 4 2 2" xfId="18875"/>
    <cellStyle name="Notas 2 2 3 4 2 3" xfId="18876"/>
    <cellStyle name="Notas 2 2 3 4 2 4" xfId="18877"/>
    <cellStyle name="Notas 2 2 3 4 2 5" xfId="18878"/>
    <cellStyle name="Notas 2 2 3 4 2 6" xfId="18879"/>
    <cellStyle name="Notas 2 2 3 4 2 7" xfId="18880"/>
    <cellStyle name="Notas 2 2 3 4 3" xfId="18881"/>
    <cellStyle name="Notas 2 2 3 4 3 2" xfId="18882"/>
    <cellStyle name="Notas 2 2 3 4 3 3" xfId="18883"/>
    <cellStyle name="Notas 2 2 3 4 3 4" xfId="18884"/>
    <cellStyle name="Notas 2 2 3 4 3 5" xfId="18885"/>
    <cellStyle name="Notas 2 2 3 4 3 6" xfId="18886"/>
    <cellStyle name="Notas 2 2 3 4 3 7" xfId="18887"/>
    <cellStyle name="Notas 2 2 3 4 4" xfId="18888"/>
    <cellStyle name="Notas 2 2 3 4 4 2" xfId="18889"/>
    <cellStyle name="Notas 2 2 3 4 4 3" xfId="18890"/>
    <cellStyle name="Notas 2 2 3 4 4 4" xfId="18891"/>
    <cellStyle name="Notas 2 2 3 4 4 5" xfId="18892"/>
    <cellStyle name="Notas 2 2 3 4 4 6" xfId="18893"/>
    <cellStyle name="Notas 2 2 3 4 4 7" xfId="18894"/>
    <cellStyle name="Notas 2 2 3 4 5" xfId="18895"/>
    <cellStyle name="Notas 2 2 3 4 5 2" xfId="18896"/>
    <cellStyle name="Notas 2 2 3 4 5 3" xfId="18897"/>
    <cellStyle name="Notas 2 2 3 4 5 4" xfId="18898"/>
    <cellStyle name="Notas 2 2 3 4 5 5" xfId="18899"/>
    <cellStyle name="Notas 2 2 3 4 5 6" xfId="18900"/>
    <cellStyle name="Notas 2 2 3 4 5 7" xfId="18901"/>
    <cellStyle name="Notas 2 2 3 4 6" xfId="18902"/>
    <cellStyle name="Notas 2 2 3 4 6 2" xfId="18903"/>
    <cellStyle name="Notas 2 2 3 4 6 3" xfId="18904"/>
    <cellStyle name="Notas 2 2 3 4 6 4" xfId="18905"/>
    <cellStyle name="Notas 2 2 3 4 6 5" xfId="18906"/>
    <cellStyle name="Notas 2 2 3 4 6 6" xfId="18907"/>
    <cellStyle name="Notas 2 2 3 4 6 7" xfId="18908"/>
    <cellStyle name="Notas 2 2 3 4 7" xfId="18909"/>
    <cellStyle name="Notas 2 2 3 4 8" xfId="18910"/>
    <cellStyle name="Notas 2 2 3 4 9" xfId="18911"/>
    <cellStyle name="Notas 2 2 3 5" xfId="18912"/>
    <cellStyle name="Notas 2 2 3 5 10" xfId="18913"/>
    <cellStyle name="Notas 2 2 3 5 11" xfId="18914"/>
    <cellStyle name="Notas 2 2 3 5 12" xfId="18915"/>
    <cellStyle name="Notas 2 2 3 5 2" xfId="18916"/>
    <cellStyle name="Notas 2 2 3 5 2 2" xfId="18917"/>
    <cellStyle name="Notas 2 2 3 5 2 3" xfId="18918"/>
    <cellStyle name="Notas 2 2 3 5 2 4" xfId="18919"/>
    <cellStyle name="Notas 2 2 3 5 2 5" xfId="18920"/>
    <cellStyle name="Notas 2 2 3 5 2 6" xfId="18921"/>
    <cellStyle name="Notas 2 2 3 5 2 7" xfId="18922"/>
    <cellStyle name="Notas 2 2 3 5 3" xfId="18923"/>
    <cellStyle name="Notas 2 2 3 5 3 2" xfId="18924"/>
    <cellStyle name="Notas 2 2 3 5 3 3" xfId="18925"/>
    <cellStyle name="Notas 2 2 3 5 3 4" xfId="18926"/>
    <cellStyle name="Notas 2 2 3 5 3 5" xfId="18927"/>
    <cellStyle name="Notas 2 2 3 5 3 6" xfId="18928"/>
    <cellStyle name="Notas 2 2 3 5 3 7" xfId="18929"/>
    <cellStyle name="Notas 2 2 3 5 4" xfId="18930"/>
    <cellStyle name="Notas 2 2 3 5 4 2" xfId="18931"/>
    <cellStyle name="Notas 2 2 3 5 4 3" xfId="18932"/>
    <cellStyle name="Notas 2 2 3 5 4 4" xfId="18933"/>
    <cellStyle name="Notas 2 2 3 5 4 5" xfId="18934"/>
    <cellStyle name="Notas 2 2 3 5 4 6" xfId="18935"/>
    <cellStyle name="Notas 2 2 3 5 4 7" xfId="18936"/>
    <cellStyle name="Notas 2 2 3 5 5" xfId="18937"/>
    <cellStyle name="Notas 2 2 3 5 5 2" xfId="18938"/>
    <cellStyle name="Notas 2 2 3 5 5 3" xfId="18939"/>
    <cellStyle name="Notas 2 2 3 5 5 4" xfId="18940"/>
    <cellStyle name="Notas 2 2 3 5 5 5" xfId="18941"/>
    <cellStyle name="Notas 2 2 3 5 5 6" xfId="18942"/>
    <cellStyle name="Notas 2 2 3 5 5 7" xfId="18943"/>
    <cellStyle name="Notas 2 2 3 5 6" xfId="18944"/>
    <cellStyle name="Notas 2 2 3 5 6 2" xfId="18945"/>
    <cellStyle name="Notas 2 2 3 5 6 3" xfId="18946"/>
    <cellStyle name="Notas 2 2 3 5 6 4" xfId="18947"/>
    <cellStyle name="Notas 2 2 3 5 6 5" xfId="18948"/>
    <cellStyle name="Notas 2 2 3 5 6 6" xfId="18949"/>
    <cellStyle name="Notas 2 2 3 5 6 7" xfId="18950"/>
    <cellStyle name="Notas 2 2 3 5 7" xfId="18951"/>
    <cellStyle name="Notas 2 2 3 5 8" xfId="18952"/>
    <cellStyle name="Notas 2 2 3 5 9" xfId="18953"/>
    <cellStyle name="Notas 2 2 3 6" xfId="18954"/>
    <cellStyle name="Notas 2 2 3 6 10" xfId="18955"/>
    <cellStyle name="Notas 2 2 3 6 11" xfId="18956"/>
    <cellStyle name="Notas 2 2 3 6 12" xfId="18957"/>
    <cellStyle name="Notas 2 2 3 6 2" xfId="18958"/>
    <cellStyle name="Notas 2 2 3 6 2 2" xfId="18959"/>
    <cellStyle name="Notas 2 2 3 6 2 3" xfId="18960"/>
    <cellStyle name="Notas 2 2 3 6 2 4" xfId="18961"/>
    <cellStyle name="Notas 2 2 3 6 2 5" xfId="18962"/>
    <cellStyle name="Notas 2 2 3 6 2 6" xfId="18963"/>
    <cellStyle name="Notas 2 2 3 6 2 7" xfId="18964"/>
    <cellStyle name="Notas 2 2 3 6 3" xfId="18965"/>
    <cellStyle name="Notas 2 2 3 6 3 2" xfId="18966"/>
    <cellStyle name="Notas 2 2 3 6 3 3" xfId="18967"/>
    <cellStyle name="Notas 2 2 3 6 3 4" xfId="18968"/>
    <cellStyle name="Notas 2 2 3 6 3 5" xfId="18969"/>
    <cellStyle name="Notas 2 2 3 6 3 6" xfId="18970"/>
    <cellStyle name="Notas 2 2 3 6 3 7" xfId="18971"/>
    <cellStyle name="Notas 2 2 3 6 4" xfId="18972"/>
    <cellStyle name="Notas 2 2 3 6 4 2" xfId="18973"/>
    <cellStyle name="Notas 2 2 3 6 4 3" xfId="18974"/>
    <cellStyle name="Notas 2 2 3 6 4 4" xfId="18975"/>
    <cellStyle name="Notas 2 2 3 6 4 5" xfId="18976"/>
    <cellStyle name="Notas 2 2 3 6 4 6" xfId="18977"/>
    <cellStyle name="Notas 2 2 3 6 4 7" xfId="18978"/>
    <cellStyle name="Notas 2 2 3 6 5" xfId="18979"/>
    <cellStyle name="Notas 2 2 3 6 5 2" xfId="18980"/>
    <cellStyle name="Notas 2 2 3 6 5 3" xfId="18981"/>
    <cellStyle name="Notas 2 2 3 6 5 4" xfId="18982"/>
    <cellStyle name="Notas 2 2 3 6 5 5" xfId="18983"/>
    <cellStyle name="Notas 2 2 3 6 5 6" xfId="18984"/>
    <cellStyle name="Notas 2 2 3 6 5 7" xfId="18985"/>
    <cellStyle name="Notas 2 2 3 6 6" xfId="18986"/>
    <cellStyle name="Notas 2 2 3 6 6 2" xfId="18987"/>
    <cellStyle name="Notas 2 2 3 6 6 3" xfId="18988"/>
    <cellStyle name="Notas 2 2 3 6 6 4" xfId="18989"/>
    <cellStyle name="Notas 2 2 3 6 6 5" xfId="18990"/>
    <cellStyle name="Notas 2 2 3 6 6 6" xfId="18991"/>
    <cellStyle name="Notas 2 2 3 6 6 7" xfId="18992"/>
    <cellStyle name="Notas 2 2 3 6 7" xfId="18993"/>
    <cellStyle name="Notas 2 2 3 6 7 2" xfId="18994"/>
    <cellStyle name="Notas 2 2 3 6 7 3" xfId="18995"/>
    <cellStyle name="Notas 2 2 3 6 7 4" xfId="18996"/>
    <cellStyle name="Notas 2 2 3 6 7 5" xfId="18997"/>
    <cellStyle name="Notas 2 2 3 6 7 6" xfId="18998"/>
    <cellStyle name="Notas 2 2 3 6 8" xfId="18999"/>
    <cellStyle name="Notas 2 2 3 6 9" xfId="19000"/>
    <cellStyle name="Notas 2 2 3 7" xfId="19001"/>
    <cellStyle name="Notas 2 2 3 7 10" xfId="19002"/>
    <cellStyle name="Notas 2 2 3 7 11" xfId="19003"/>
    <cellStyle name="Notas 2 2 3 7 12" xfId="19004"/>
    <cellStyle name="Notas 2 2 3 7 2" xfId="19005"/>
    <cellStyle name="Notas 2 2 3 7 2 2" xfId="19006"/>
    <cellStyle name="Notas 2 2 3 7 2 3" xfId="19007"/>
    <cellStyle name="Notas 2 2 3 7 2 4" xfId="19008"/>
    <cellStyle name="Notas 2 2 3 7 2 5" xfId="19009"/>
    <cellStyle name="Notas 2 2 3 7 2 6" xfId="19010"/>
    <cellStyle name="Notas 2 2 3 7 2 7" xfId="19011"/>
    <cellStyle name="Notas 2 2 3 7 3" xfId="19012"/>
    <cellStyle name="Notas 2 2 3 7 3 2" xfId="19013"/>
    <cellStyle name="Notas 2 2 3 7 3 3" xfId="19014"/>
    <cellStyle name="Notas 2 2 3 7 3 4" xfId="19015"/>
    <cellStyle name="Notas 2 2 3 7 3 5" xfId="19016"/>
    <cellStyle name="Notas 2 2 3 7 3 6" xfId="19017"/>
    <cellStyle name="Notas 2 2 3 7 3 7" xfId="19018"/>
    <cellStyle name="Notas 2 2 3 7 4" xfId="19019"/>
    <cellStyle name="Notas 2 2 3 7 4 2" xfId="19020"/>
    <cellStyle name="Notas 2 2 3 7 4 3" xfId="19021"/>
    <cellStyle name="Notas 2 2 3 7 4 4" xfId="19022"/>
    <cellStyle name="Notas 2 2 3 7 4 5" xfId="19023"/>
    <cellStyle name="Notas 2 2 3 7 4 6" xfId="19024"/>
    <cellStyle name="Notas 2 2 3 7 4 7" xfId="19025"/>
    <cellStyle name="Notas 2 2 3 7 5" xfId="19026"/>
    <cellStyle name="Notas 2 2 3 7 5 2" xfId="19027"/>
    <cellStyle name="Notas 2 2 3 7 5 3" xfId="19028"/>
    <cellStyle name="Notas 2 2 3 7 5 4" xfId="19029"/>
    <cellStyle name="Notas 2 2 3 7 5 5" xfId="19030"/>
    <cellStyle name="Notas 2 2 3 7 5 6" xfId="19031"/>
    <cellStyle name="Notas 2 2 3 7 5 7" xfId="19032"/>
    <cellStyle name="Notas 2 2 3 7 6" xfId="19033"/>
    <cellStyle name="Notas 2 2 3 7 6 2" xfId="19034"/>
    <cellStyle name="Notas 2 2 3 7 6 3" xfId="19035"/>
    <cellStyle name="Notas 2 2 3 7 6 4" xfId="19036"/>
    <cellStyle name="Notas 2 2 3 7 6 5" xfId="19037"/>
    <cellStyle name="Notas 2 2 3 7 6 6" xfId="19038"/>
    <cellStyle name="Notas 2 2 3 7 6 7" xfId="19039"/>
    <cellStyle name="Notas 2 2 3 7 7" xfId="19040"/>
    <cellStyle name="Notas 2 2 3 7 7 2" xfId="19041"/>
    <cellStyle name="Notas 2 2 3 7 7 3" xfId="19042"/>
    <cellStyle name="Notas 2 2 3 7 7 4" xfId="19043"/>
    <cellStyle name="Notas 2 2 3 7 7 5" xfId="19044"/>
    <cellStyle name="Notas 2 2 3 7 7 6" xfId="19045"/>
    <cellStyle name="Notas 2 2 3 7 8" xfId="19046"/>
    <cellStyle name="Notas 2 2 3 7 9" xfId="19047"/>
    <cellStyle name="Notas 2 2 3 8" xfId="19048"/>
    <cellStyle name="Notas 2 2 3 8 10" xfId="19049"/>
    <cellStyle name="Notas 2 2 3 8 11" xfId="19050"/>
    <cellStyle name="Notas 2 2 3 8 12" xfId="19051"/>
    <cellStyle name="Notas 2 2 3 8 2" xfId="19052"/>
    <cellStyle name="Notas 2 2 3 8 2 2" xfId="19053"/>
    <cellStyle name="Notas 2 2 3 8 2 3" xfId="19054"/>
    <cellStyle name="Notas 2 2 3 8 2 4" xfId="19055"/>
    <cellStyle name="Notas 2 2 3 8 2 5" xfId="19056"/>
    <cellStyle name="Notas 2 2 3 8 2 6" xfId="19057"/>
    <cellStyle name="Notas 2 2 3 8 2 7" xfId="19058"/>
    <cellStyle name="Notas 2 2 3 8 3" xfId="19059"/>
    <cellStyle name="Notas 2 2 3 8 3 2" xfId="19060"/>
    <cellStyle name="Notas 2 2 3 8 3 3" xfId="19061"/>
    <cellStyle name="Notas 2 2 3 8 3 4" xfId="19062"/>
    <cellStyle name="Notas 2 2 3 8 3 5" xfId="19063"/>
    <cellStyle name="Notas 2 2 3 8 3 6" xfId="19064"/>
    <cellStyle name="Notas 2 2 3 8 3 7" xfId="19065"/>
    <cellStyle name="Notas 2 2 3 8 4" xfId="19066"/>
    <cellStyle name="Notas 2 2 3 8 4 2" xfId="19067"/>
    <cellStyle name="Notas 2 2 3 8 4 3" xfId="19068"/>
    <cellStyle name="Notas 2 2 3 8 4 4" xfId="19069"/>
    <cellStyle name="Notas 2 2 3 8 4 5" xfId="19070"/>
    <cellStyle name="Notas 2 2 3 8 4 6" xfId="19071"/>
    <cellStyle name="Notas 2 2 3 8 4 7" xfId="19072"/>
    <cellStyle name="Notas 2 2 3 8 5" xfId="19073"/>
    <cellStyle name="Notas 2 2 3 8 5 2" xfId="19074"/>
    <cellStyle name="Notas 2 2 3 8 5 3" xfId="19075"/>
    <cellStyle name="Notas 2 2 3 8 5 4" xfId="19076"/>
    <cellStyle name="Notas 2 2 3 8 5 5" xfId="19077"/>
    <cellStyle name="Notas 2 2 3 8 5 6" xfId="19078"/>
    <cellStyle name="Notas 2 2 3 8 5 7" xfId="19079"/>
    <cellStyle name="Notas 2 2 3 8 6" xfId="19080"/>
    <cellStyle name="Notas 2 2 3 8 6 2" xfId="19081"/>
    <cellStyle name="Notas 2 2 3 8 6 3" xfId="19082"/>
    <cellStyle name="Notas 2 2 3 8 6 4" xfId="19083"/>
    <cellStyle name="Notas 2 2 3 8 6 5" xfId="19084"/>
    <cellStyle name="Notas 2 2 3 8 6 6" xfId="19085"/>
    <cellStyle name="Notas 2 2 3 8 6 7" xfId="19086"/>
    <cellStyle name="Notas 2 2 3 8 7" xfId="19087"/>
    <cellStyle name="Notas 2 2 3 8 7 2" xfId="19088"/>
    <cellStyle name="Notas 2 2 3 8 7 3" xfId="19089"/>
    <cellStyle name="Notas 2 2 3 8 7 4" xfId="19090"/>
    <cellStyle name="Notas 2 2 3 8 7 5" xfId="19091"/>
    <cellStyle name="Notas 2 2 3 8 7 6" xfId="19092"/>
    <cellStyle name="Notas 2 2 3 8 8" xfId="19093"/>
    <cellStyle name="Notas 2 2 3 8 9" xfId="19094"/>
    <cellStyle name="Notas 2 2 3 9" xfId="19095"/>
    <cellStyle name="Notas 2 2 3 9 10" xfId="19096"/>
    <cellStyle name="Notas 2 2 3 9 11" xfId="19097"/>
    <cellStyle name="Notas 2 2 3 9 12" xfId="19098"/>
    <cellStyle name="Notas 2 2 3 9 2" xfId="19099"/>
    <cellStyle name="Notas 2 2 3 9 2 2" xfId="19100"/>
    <cellStyle name="Notas 2 2 3 9 2 3" xfId="19101"/>
    <cellStyle name="Notas 2 2 3 9 2 4" xfId="19102"/>
    <cellStyle name="Notas 2 2 3 9 2 5" xfId="19103"/>
    <cellStyle name="Notas 2 2 3 9 2 6" xfId="19104"/>
    <cellStyle name="Notas 2 2 3 9 2 7" xfId="19105"/>
    <cellStyle name="Notas 2 2 3 9 3" xfId="19106"/>
    <cellStyle name="Notas 2 2 3 9 3 2" xfId="19107"/>
    <cellStyle name="Notas 2 2 3 9 3 3" xfId="19108"/>
    <cellStyle name="Notas 2 2 3 9 3 4" xfId="19109"/>
    <cellStyle name="Notas 2 2 3 9 3 5" xfId="19110"/>
    <cellStyle name="Notas 2 2 3 9 3 6" xfId="19111"/>
    <cellStyle name="Notas 2 2 3 9 3 7" xfId="19112"/>
    <cellStyle name="Notas 2 2 3 9 4" xfId="19113"/>
    <cellStyle name="Notas 2 2 3 9 4 2" xfId="19114"/>
    <cellStyle name="Notas 2 2 3 9 4 3" xfId="19115"/>
    <cellStyle name="Notas 2 2 3 9 4 4" xfId="19116"/>
    <cellStyle name="Notas 2 2 3 9 4 5" xfId="19117"/>
    <cellStyle name="Notas 2 2 3 9 4 6" xfId="19118"/>
    <cellStyle name="Notas 2 2 3 9 4 7" xfId="19119"/>
    <cellStyle name="Notas 2 2 3 9 5" xfId="19120"/>
    <cellStyle name="Notas 2 2 3 9 5 2" xfId="19121"/>
    <cellStyle name="Notas 2 2 3 9 5 3" xfId="19122"/>
    <cellStyle name="Notas 2 2 3 9 5 4" xfId="19123"/>
    <cellStyle name="Notas 2 2 3 9 5 5" xfId="19124"/>
    <cellStyle name="Notas 2 2 3 9 5 6" xfId="19125"/>
    <cellStyle name="Notas 2 2 3 9 5 7" xfId="19126"/>
    <cellStyle name="Notas 2 2 3 9 6" xfId="19127"/>
    <cellStyle name="Notas 2 2 3 9 6 2" xfId="19128"/>
    <cellStyle name="Notas 2 2 3 9 6 3" xfId="19129"/>
    <cellStyle name="Notas 2 2 3 9 6 4" xfId="19130"/>
    <cellStyle name="Notas 2 2 3 9 6 5" xfId="19131"/>
    <cellStyle name="Notas 2 2 3 9 6 6" xfId="19132"/>
    <cellStyle name="Notas 2 2 3 9 6 7" xfId="19133"/>
    <cellStyle name="Notas 2 2 3 9 7" xfId="19134"/>
    <cellStyle name="Notas 2 2 3 9 7 2" xfId="19135"/>
    <cellStyle name="Notas 2 2 3 9 7 3" xfId="19136"/>
    <cellStyle name="Notas 2 2 3 9 7 4" xfId="19137"/>
    <cellStyle name="Notas 2 2 3 9 7 5" xfId="19138"/>
    <cellStyle name="Notas 2 2 3 9 7 6" xfId="19139"/>
    <cellStyle name="Notas 2 2 3 9 8" xfId="19140"/>
    <cellStyle name="Notas 2 2 3 9 9" xfId="19141"/>
    <cellStyle name="Notas 2 2 4" xfId="19142"/>
    <cellStyle name="Notas 2 2 4 10" xfId="19143"/>
    <cellStyle name="Notas 2 2 4 10 10" xfId="19144"/>
    <cellStyle name="Notas 2 2 4 10 11" xfId="19145"/>
    <cellStyle name="Notas 2 2 4 10 12" xfId="19146"/>
    <cellStyle name="Notas 2 2 4 10 2" xfId="19147"/>
    <cellStyle name="Notas 2 2 4 10 2 2" xfId="19148"/>
    <cellStyle name="Notas 2 2 4 10 2 3" xfId="19149"/>
    <cellStyle name="Notas 2 2 4 10 2 4" xfId="19150"/>
    <cellStyle name="Notas 2 2 4 10 2 5" xfId="19151"/>
    <cellStyle name="Notas 2 2 4 10 2 6" xfId="19152"/>
    <cellStyle name="Notas 2 2 4 10 2 7" xfId="19153"/>
    <cellStyle name="Notas 2 2 4 10 3" xfId="19154"/>
    <cellStyle name="Notas 2 2 4 10 3 2" xfId="19155"/>
    <cellStyle name="Notas 2 2 4 10 3 3" xfId="19156"/>
    <cellStyle name="Notas 2 2 4 10 3 4" xfId="19157"/>
    <cellStyle name="Notas 2 2 4 10 3 5" xfId="19158"/>
    <cellStyle name="Notas 2 2 4 10 3 6" xfId="19159"/>
    <cellStyle name="Notas 2 2 4 10 3 7" xfId="19160"/>
    <cellStyle name="Notas 2 2 4 10 4" xfId="19161"/>
    <cellStyle name="Notas 2 2 4 10 4 2" xfId="19162"/>
    <cellStyle name="Notas 2 2 4 10 4 3" xfId="19163"/>
    <cellStyle name="Notas 2 2 4 10 4 4" xfId="19164"/>
    <cellStyle name="Notas 2 2 4 10 4 5" xfId="19165"/>
    <cellStyle name="Notas 2 2 4 10 4 6" xfId="19166"/>
    <cellStyle name="Notas 2 2 4 10 4 7" xfId="19167"/>
    <cellStyle name="Notas 2 2 4 10 5" xfId="19168"/>
    <cellStyle name="Notas 2 2 4 10 5 2" xfId="19169"/>
    <cellStyle name="Notas 2 2 4 10 5 3" xfId="19170"/>
    <cellStyle name="Notas 2 2 4 10 5 4" xfId="19171"/>
    <cellStyle name="Notas 2 2 4 10 5 5" xfId="19172"/>
    <cellStyle name="Notas 2 2 4 10 5 6" xfId="19173"/>
    <cellStyle name="Notas 2 2 4 10 5 7" xfId="19174"/>
    <cellStyle name="Notas 2 2 4 10 6" xfId="19175"/>
    <cellStyle name="Notas 2 2 4 10 6 2" xfId="19176"/>
    <cellStyle name="Notas 2 2 4 10 6 3" xfId="19177"/>
    <cellStyle name="Notas 2 2 4 10 6 4" xfId="19178"/>
    <cellStyle name="Notas 2 2 4 10 6 5" xfId="19179"/>
    <cellStyle name="Notas 2 2 4 10 6 6" xfId="19180"/>
    <cellStyle name="Notas 2 2 4 10 6 7" xfId="19181"/>
    <cellStyle name="Notas 2 2 4 10 7" xfId="19182"/>
    <cellStyle name="Notas 2 2 4 10 7 2" xfId="19183"/>
    <cellStyle name="Notas 2 2 4 10 7 3" xfId="19184"/>
    <cellStyle name="Notas 2 2 4 10 7 4" xfId="19185"/>
    <cellStyle name="Notas 2 2 4 10 7 5" xfId="19186"/>
    <cellStyle name="Notas 2 2 4 10 7 6" xfId="19187"/>
    <cellStyle name="Notas 2 2 4 10 8" xfId="19188"/>
    <cellStyle name="Notas 2 2 4 10 9" xfId="19189"/>
    <cellStyle name="Notas 2 2 4 11" xfId="19190"/>
    <cellStyle name="Notas 2 2 4 11 10" xfId="19191"/>
    <cellStyle name="Notas 2 2 4 11 11" xfId="19192"/>
    <cellStyle name="Notas 2 2 4 11 12" xfId="19193"/>
    <cellStyle name="Notas 2 2 4 11 2" xfId="19194"/>
    <cellStyle name="Notas 2 2 4 11 2 2" xfId="19195"/>
    <cellStyle name="Notas 2 2 4 11 2 3" xfId="19196"/>
    <cellStyle name="Notas 2 2 4 11 2 4" xfId="19197"/>
    <cellStyle name="Notas 2 2 4 11 2 5" xfId="19198"/>
    <cellStyle name="Notas 2 2 4 11 2 6" xfId="19199"/>
    <cellStyle name="Notas 2 2 4 11 2 7" xfId="19200"/>
    <cellStyle name="Notas 2 2 4 11 3" xfId="19201"/>
    <cellStyle name="Notas 2 2 4 11 3 2" xfId="19202"/>
    <cellStyle name="Notas 2 2 4 11 3 3" xfId="19203"/>
    <cellStyle name="Notas 2 2 4 11 3 4" xfId="19204"/>
    <cellStyle name="Notas 2 2 4 11 3 5" xfId="19205"/>
    <cellStyle name="Notas 2 2 4 11 3 6" xfId="19206"/>
    <cellStyle name="Notas 2 2 4 11 3 7" xfId="19207"/>
    <cellStyle name="Notas 2 2 4 11 4" xfId="19208"/>
    <cellStyle name="Notas 2 2 4 11 4 2" xfId="19209"/>
    <cellStyle name="Notas 2 2 4 11 4 3" xfId="19210"/>
    <cellStyle name="Notas 2 2 4 11 4 4" xfId="19211"/>
    <cellStyle name="Notas 2 2 4 11 4 5" xfId="19212"/>
    <cellStyle name="Notas 2 2 4 11 4 6" xfId="19213"/>
    <cellStyle name="Notas 2 2 4 11 4 7" xfId="19214"/>
    <cellStyle name="Notas 2 2 4 11 5" xfId="19215"/>
    <cellStyle name="Notas 2 2 4 11 5 2" xfId="19216"/>
    <cellStyle name="Notas 2 2 4 11 5 3" xfId="19217"/>
    <cellStyle name="Notas 2 2 4 11 5 4" xfId="19218"/>
    <cellStyle name="Notas 2 2 4 11 5 5" xfId="19219"/>
    <cellStyle name="Notas 2 2 4 11 5 6" xfId="19220"/>
    <cellStyle name="Notas 2 2 4 11 5 7" xfId="19221"/>
    <cellStyle name="Notas 2 2 4 11 6" xfId="19222"/>
    <cellStyle name="Notas 2 2 4 11 6 2" xfId="19223"/>
    <cellStyle name="Notas 2 2 4 11 6 3" xfId="19224"/>
    <cellStyle name="Notas 2 2 4 11 6 4" xfId="19225"/>
    <cellStyle name="Notas 2 2 4 11 6 5" xfId="19226"/>
    <cellStyle name="Notas 2 2 4 11 6 6" xfId="19227"/>
    <cellStyle name="Notas 2 2 4 11 6 7" xfId="19228"/>
    <cellStyle name="Notas 2 2 4 11 7" xfId="19229"/>
    <cellStyle name="Notas 2 2 4 11 7 2" xfId="19230"/>
    <cellStyle name="Notas 2 2 4 11 7 3" xfId="19231"/>
    <cellStyle name="Notas 2 2 4 11 7 4" xfId="19232"/>
    <cellStyle name="Notas 2 2 4 11 7 5" xfId="19233"/>
    <cellStyle name="Notas 2 2 4 11 7 6" xfId="19234"/>
    <cellStyle name="Notas 2 2 4 11 8" xfId="19235"/>
    <cellStyle name="Notas 2 2 4 11 9" xfId="19236"/>
    <cellStyle name="Notas 2 2 4 12" xfId="19237"/>
    <cellStyle name="Notas 2 2 4 12 10" xfId="19238"/>
    <cellStyle name="Notas 2 2 4 12 11" xfId="19239"/>
    <cellStyle name="Notas 2 2 4 12 12" xfId="19240"/>
    <cellStyle name="Notas 2 2 4 12 2" xfId="19241"/>
    <cellStyle name="Notas 2 2 4 12 2 2" xfId="19242"/>
    <cellStyle name="Notas 2 2 4 12 2 3" xfId="19243"/>
    <cellStyle name="Notas 2 2 4 12 2 4" xfId="19244"/>
    <cellStyle name="Notas 2 2 4 12 2 5" xfId="19245"/>
    <cellStyle name="Notas 2 2 4 12 2 6" xfId="19246"/>
    <cellStyle name="Notas 2 2 4 12 2 7" xfId="19247"/>
    <cellStyle name="Notas 2 2 4 12 3" xfId="19248"/>
    <cellStyle name="Notas 2 2 4 12 3 2" xfId="19249"/>
    <cellStyle name="Notas 2 2 4 12 3 3" xfId="19250"/>
    <cellStyle name="Notas 2 2 4 12 3 4" xfId="19251"/>
    <cellStyle name="Notas 2 2 4 12 3 5" xfId="19252"/>
    <cellStyle name="Notas 2 2 4 12 3 6" xfId="19253"/>
    <cellStyle name="Notas 2 2 4 12 3 7" xfId="19254"/>
    <cellStyle name="Notas 2 2 4 12 4" xfId="19255"/>
    <cellStyle name="Notas 2 2 4 12 4 2" xfId="19256"/>
    <cellStyle name="Notas 2 2 4 12 4 3" xfId="19257"/>
    <cellStyle name="Notas 2 2 4 12 4 4" xfId="19258"/>
    <cellStyle name="Notas 2 2 4 12 4 5" xfId="19259"/>
    <cellStyle name="Notas 2 2 4 12 4 6" xfId="19260"/>
    <cellStyle name="Notas 2 2 4 12 4 7" xfId="19261"/>
    <cellStyle name="Notas 2 2 4 12 5" xfId="19262"/>
    <cellStyle name="Notas 2 2 4 12 5 2" xfId="19263"/>
    <cellStyle name="Notas 2 2 4 12 5 3" xfId="19264"/>
    <cellStyle name="Notas 2 2 4 12 5 4" xfId="19265"/>
    <cellStyle name="Notas 2 2 4 12 5 5" xfId="19266"/>
    <cellStyle name="Notas 2 2 4 12 5 6" xfId="19267"/>
    <cellStyle name="Notas 2 2 4 12 5 7" xfId="19268"/>
    <cellStyle name="Notas 2 2 4 12 6" xfId="19269"/>
    <cellStyle name="Notas 2 2 4 12 6 2" xfId="19270"/>
    <cellStyle name="Notas 2 2 4 12 6 3" xfId="19271"/>
    <cellStyle name="Notas 2 2 4 12 6 4" xfId="19272"/>
    <cellStyle name="Notas 2 2 4 12 6 5" xfId="19273"/>
    <cellStyle name="Notas 2 2 4 12 6 6" xfId="19274"/>
    <cellStyle name="Notas 2 2 4 12 6 7" xfId="19275"/>
    <cellStyle name="Notas 2 2 4 12 7" xfId="19276"/>
    <cellStyle name="Notas 2 2 4 12 7 2" xfId="19277"/>
    <cellStyle name="Notas 2 2 4 12 7 3" xfId="19278"/>
    <cellStyle name="Notas 2 2 4 12 7 4" xfId="19279"/>
    <cellStyle name="Notas 2 2 4 12 7 5" xfId="19280"/>
    <cellStyle name="Notas 2 2 4 12 7 6" xfId="19281"/>
    <cellStyle name="Notas 2 2 4 12 8" xfId="19282"/>
    <cellStyle name="Notas 2 2 4 12 9" xfId="19283"/>
    <cellStyle name="Notas 2 2 4 13" xfId="19284"/>
    <cellStyle name="Notas 2 2 4 13 10" xfId="19285"/>
    <cellStyle name="Notas 2 2 4 13 11" xfId="19286"/>
    <cellStyle name="Notas 2 2 4 13 12" xfId="19287"/>
    <cellStyle name="Notas 2 2 4 13 2" xfId="19288"/>
    <cellStyle name="Notas 2 2 4 13 2 2" xfId="19289"/>
    <cellStyle name="Notas 2 2 4 13 2 3" xfId="19290"/>
    <cellStyle name="Notas 2 2 4 13 2 4" xfId="19291"/>
    <cellStyle name="Notas 2 2 4 13 2 5" xfId="19292"/>
    <cellStyle name="Notas 2 2 4 13 2 6" xfId="19293"/>
    <cellStyle name="Notas 2 2 4 13 2 7" xfId="19294"/>
    <cellStyle name="Notas 2 2 4 13 3" xfId="19295"/>
    <cellStyle name="Notas 2 2 4 13 3 2" xfId="19296"/>
    <cellStyle name="Notas 2 2 4 13 3 3" xfId="19297"/>
    <cellStyle name="Notas 2 2 4 13 3 4" xfId="19298"/>
    <cellStyle name="Notas 2 2 4 13 3 5" xfId="19299"/>
    <cellStyle name="Notas 2 2 4 13 3 6" xfId="19300"/>
    <cellStyle name="Notas 2 2 4 13 3 7" xfId="19301"/>
    <cellStyle name="Notas 2 2 4 13 4" xfId="19302"/>
    <cellStyle name="Notas 2 2 4 13 4 2" xfId="19303"/>
    <cellStyle name="Notas 2 2 4 13 4 3" xfId="19304"/>
    <cellStyle name="Notas 2 2 4 13 4 4" xfId="19305"/>
    <cellStyle name="Notas 2 2 4 13 4 5" xfId="19306"/>
    <cellStyle name="Notas 2 2 4 13 4 6" xfId="19307"/>
    <cellStyle name="Notas 2 2 4 13 4 7" xfId="19308"/>
    <cellStyle name="Notas 2 2 4 13 5" xfId="19309"/>
    <cellStyle name="Notas 2 2 4 13 5 2" xfId="19310"/>
    <cellStyle name="Notas 2 2 4 13 5 3" xfId="19311"/>
    <cellStyle name="Notas 2 2 4 13 5 4" xfId="19312"/>
    <cellStyle name="Notas 2 2 4 13 5 5" xfId="19313"/>
    <cellStyle name="Notas 2 2 4 13 5 6" xfId="19314"/>
    <cellStyle name="Notas 2 2 4 13 5 7" xfId="19315"/>
    <cellStyle name="Notas 2 2 4 13 6" xfId="19316"/>
    <cellStyle name="Notas 2 2 4 13 6 2" xfId="19317"/>
    <cellStyle name="Notas 2 2 4 13 6 3" xfId="19318"/>
    <cellStyle name="Notas 2 2 4 13 6 4" xfId="19319"/>
    <cellStyle name="Notas 2 2 4 13 6 5" xfId="19320"/>
    <cellStyle name="Notas 2 2 4 13 6 6" xfId="19321"/>
    <cellStyle name="Notas 2 2 4 13 6 7" xfId="19322"/>
    <cellStyle name="Notas 2 2 4 13 7" xfId="19323"/>
    <cellStyle name="Notas 2 2 4 13 7 2" xfId="19324"/>
    <cellStyle name="Notas 2 2 4 13 7 3" xfId="19325"/>
    <cellStyle name="Notas 2 2 4 13 7 4" xfId="19326"/>
    <cellStyle name="Notas 2 2 4 13 7 5" xfId="19327"/>
    <cellStyle name="Notas 2 2 4 13 7 6" xfId="19328"/>
    <cellStyle name="Notas 2 2 4 13 8" xfId="19329"/>
    <cellStyle name="Notas 2 2 4 13 9" xfId="19330"/>
    <cellStyle name="Notas 2 2 4 14" xfId="19331"/>
    <cellStyle name="Notas 2 2 4 14 2" xfId="19332"/>
    <cellStyle name="Notas 2 2 4 14 3" xfId="19333"/>
    <cellStyle name="Notas 2 2 4 14 4" xfId="19334"/>
    <cellStyle name="Notas 2 2 4 14 5" xfId="19335"/>
    <cellStyle name="Notas 2 2 4 14 6" xfId="19336"/>
    <cellStyle name="Notas 2 2 4 14 7" xfId="19337"/>
    <cellStyle name="Notas 2 2 4 15" xfId="19338"/>
    <cellStyle name="Notas 2 2 4 15 2" xfId="19339"/>
    <cellStyle name="Notas 2 2 4 15 3" xfId="19340"/>
    <cellStyle name="Notas 2 2 4 15 4" xfId="19341"/>
    <cellStyle name="Notas 2 2 4 15 5" xfId="19342"/>
    <cellStyle name="Notas 2 2 4 15 6" xfId="19343"/>
    <cellStyle name="Notas 2 2 4 15 7" xfId="19344"/>
    <cellStyle name="Notas 2 2 4 16" xfId="19345"/>
    <cellStyle name="Notas 2 2 4 16 2" xfId="19346"/>
    <cellStyle name="Notas 2 2 4 16 3" xfId="19347"/>
    <cellStyle name="Notas 2 2 4 16 4" xfId="19348"/>
    <cellStyle name="Notas 2 2 4 16 5" xfId="19349"/>
    <cellStyle name="Notas 2 2 4 16 6" xfId="19350"/>
    <cellStyle name="Notas 2 2 4 16 7" xfId="19351"/>
    <cellStyle name="Notas 2 2 4 17" xfId="19352"/>
    <cellStyle name="Notas 2 2 4 17 2" xfId="19353"/>
    <cellStyle name="Notas 2 2 4 17 3" xfId="19354"/>
    <cellStyle name="Notas 2 2 4 17 4" xfId="19355"/>
    <cellStyle name="Notas 2 2 4 17 5" xfId="19356"/>
    <cellStyle name="Notas 2 2 4 17 6" xfId="19357"/>
    <cellStyle name="Notas 2 2 4 17 7" xfId="19358"/>
    <cellStyle name="Notas 2 2 4 18" xfId="19359"/>
    <cellStyle name="Notas 2 2 4 18 2" xfId="19360"/>
    <cellStyle name="Notas 2 2 4 18 3" xfId="19361"/>
    <cellStyle name="Notas 2 2 4 18 4" xfId="19362"/>
    <cellStyle name="Notas 2 2 4 18 5" xfId="19363"/>
    <cellStyle name="Notas 2 2 4 18 6" xfId="19364"/>
    <cellStyle name="Notas 2 2 4 18 7" xfId="19365"/>
    <cellStyle name="Notas 2 2 4 19" xfId="19366"/>
    <cellStyle name="Notas 2 2 4 2" xfId="19367"/>
    <cellStyle name="Notas 2 2 4 2 10" xfId="19368"/>
    <cellStyle name="Notas 2 2 4 2 11" xfId="19369"/>
    <cellStyle name="Notas 2 2 4 2 12" xfId="19370"/>
    <cellStyle name="Notas 2 2 4 2 2" xfId="19371"/>
    <cellStyle name="Notas 2 2 4 2 2 2" xfId="19372"/>
    <cellStyle name="Notas 2 2 4 2 2 3" xfId="19373"/>
    <cellStyle name="Notas 2 2 4 2 2 4" xfId="19374"/>
    <cellStyle name="Notas 2 2 4 2 2 5" xfId="19375"/>
    <cellStyle name="Notas 2 2 4 2 2 6" xfId="19376"/>
    <cellStyle name="Notas 2 2 4 2 2 7" xfId="19377"/>
    <cellStyle name="Notas 2 2 4 2 3" xfId="19378"/>
    <cellStyle name="Notas 2 2 4 2 3 2" xfId="19379"/>
    <cellStyle name="Notas 2 2 4 2 3 3" xfId="19380"/>
    <cellStyle name="Notas 2 2 4 2 3 4" xfId="19381"/>
    <cellStyle name="Notas 2 2 4 2 3 5" xfId="19382"/>
    <cellStyle name="Notas 2 2 4 2 3 6" xfId="19383"/>
    <cellStyle name="Notas 2 2 4 2 3 7" xfId="19384"/>
    <cellStyle name="Notas 2 2 4 2 4" xfId="19385"/>
    <cellStyle name="Notas 2 2 4 2 4 2" xfId="19386"/>
    <cellStyle name="Notas 2 2 4 2 4 3" xfId="19387"/>
    <cellStyle name="Notas 2 2 4 2 4 4" xfId="19388"/>
    <cellStyle name="Notas 2 2 4 2 4 5" xfId="19389"/>
    <cellStyle name="Notas 2 2 4 2 4 6" xfId="19390"/>
    <cellStyle name="Notas 2 2 4 2 4 7" xfId="19391"/>
    <cellStyle name="Notas 2 2 4 2 5" xfId="19392"/>
    <cellStyle name="Notas 2 2 4 2 5 2" xfId="19393"/>
    <cellStyle name="Notas 2 2 4 2 5 3" xfId="19394"/>
    <cellStyle name="Notas 2 2 4 2 5 4" xfId="19395"/>
    <cellStyle name="Notas 2 2 4 2 5 5" xfId="19396"/>
    <cellStyle name="Notas 2 2 4 2 5 6" xfId="19397"/>
    <cellStyle name="Notas 2 2 4 2 5 7" xfId="19398"/>
    <cellStyle name="Notas 2 2 4 2 6" xfId="19399"/>
    <cellStyle name="Notas 2 2 4 2 6 2" xfId="19400"/>
    <cellStyle name="Notas 2 2 4 2 6 3" xfId="19401"/>
    <cellStyle name="Notas 2 2 4 2 6 4" xfId="19402"/>
    <cellStyle name="Notas 2 2 4 2 6 5" xfId="19403"/>
    <cellStyle name="Notas 2 2 4 2 6 6" xfId="19404"/>
    <cellStyle name="Notas 2 2 4 2 6 7" xfId="19405"/>
    <cellStyle name="Notas 2 2 4 2 7" xfId="19406"/>
    <cellStyle name="Notas 2 2 4 2 8" xfId="19407"/>
    <cellStyle name="Notas 2 2 4 2 9" xfId="19408"/>
    <cellStyle name="Notas 2 2 4 20" xfId="19409"/>
    <cellStyle name="Notas 2 2 4 21" xfId="19410"/>
    <cellStyle name="Notas 2 2 4 22" xfId="19411"/>
    <cellStyle name="Notas 2 2 4 23" xfId="19412"/>
    <cellStyle name="Notas 2 2 4 3" xfId="19413"/>
    <cellStyle name="Notas 2 2 4 3 10" xfId="19414"/>
    <cellStyle name="Notas 2 2 4 3 11" xfId="19415"/>
    <cellStyle name="Notas 2 2 4 3 12" xfId="19416"/>
    <cellStyle name="Notas 2 2 4 3 2" xfId="19417"/>
    <cellStyle name="Notas 2 2 4 3 2 2" xfId="19418"/>
    <cellStyle name="Notas 2 2 4 3 2 3" xfId="19419"/>
    <cellStyle name="Notas 2 2 4 3 2 4" xfId="19420"/>
    <cellStyle name="Notas 2 2 4 3 2 5" xfId="19421"/>
    <cellStyle name="Notas 2 2 4 3 2 6" xfId="19422"/>
    <cellStyle name="Notas 2 2 4 3 2 7" xfId="19423"/>
    <cellStyle name="Notas 2 2 4 3 3" xfId="19424"/>
    <cellStyle name="Notas 2 2 4 3 3 2" xfId="19425"/>
    <cellStyle name="Notas 2 2 4 3 3 3" xfId="19426"/>
    <cellStyle name="Notas 2 2 4 3 3 4" xfId="19427"/>
    <cellStyle name="Notas 2 2 4 3 3 5" xfId="19428"/>
    <cellStyle name="Notas 2 2 4 3 3 6" xfId="19429"/>
    <cellStyle name="Notas 2 2 4 3 3 7" xfId="19430"/>
    <cellStyle name="Notas 2 2 4 3 4" xfId="19431"/>
    <cellStyle name="Notas 2 2 4 3 4 2" xfId="19432"/>
    <cellStyle name="Notas 2 2 4 3 4 3" xfId="19433"/>
    <cellStyle name="Notas 2 2 4 3 4 4" xfId="19434"/>
    <cellStyle name="Notas 2 2 4 3 4 5" xfId="19435"/>
    <cellStyle name="Notas 2 2 4 3 4 6" xfId="19436"/>
    <cellStyle name="Notas 2 2 4 3 4 7" xfId="19437"/>
    <cellStyle name="Notas 2 2 4 3 5" xfId="19438"/>
    <cellStyle name="Notas 2 2 4 3 5 2" xfId="19439"/>
    <cellStyle name="Notas 2 2 4 3 5 3" xfId="19440"/>
    <cellStyle name="Notas 2 2 4 3 5 4" xfId="19441"/>
    <cellStyle name="Notas 2 2 4 3 5 5" xfId="19442"/>
    <cellStyle name="Notas 2 2 4 3 5 6" xfId="19443"/>
    <cellStyle name="Notas 2 2 4 3 5 7" xfId="19444"/>
    <cellStyle name="Notas 2 2 4 3 6" xfId="19445"/>
    <cellStyle name="Notas 2 2 4 3 6 2" xfId="19446"/>
    <cellStyle name="Notas 2 2 4 3 6 3" xfId="19447"/>
    <cellStyle name="Notas 2 2 4 3 6 4" xfId="19448"/>
    <cellStyle name="Notas 2 2 4 3 6 5" xfId="19449"/>
    <cellStyle name="Notas 2 2 4 3 6 6" xfId="19450"/>
    <cellStyle name="Notas 2 2 4 3 6 7" xfId="19451"/>
    <cellStyle name="Notas 2 2 4 3 7" xfId="19452"/>
    <cellStyle name="Notas 2 2 4 3 8" xfId="19453"/>
    <cellStyle name="Notas 2 2 4 3 9" xfId="19454"/>
    <cellStyle name="Notas 2 2 4 4" xfId="19455"/>
    <cellStyle name="Notas 2 2 4 4 10" xfId="19456"/>
    <cellStyle name="Notas 2 2 4 4 11" xfId="19457"/>
    <cellStyle name="Notas 2 2 4 4 12" xfId="19458"/>
    <cellStyle name="Notas 2 2 4 4 2" xfId="19459"/>
    <cellStyle name="Notas 2 2 4 4 2 2" xfId="19460"/>
    <cellStyle name="Notas 2 2 4 4 2 3" xfId="19461"/>
    <cellStyle name="Notas 2 2 4 4 2 4" xfId="19462"/>
    <cellStyle name="Notas 2 2 4 4 2 5" xfId="19463"/>
    <cellStyle name="Notas 2 2 4 4 2 6" xfId="19464"/>
    <cellStyle name="Notas 2 2 4 4 2 7" xfId="19465"/>
    <cellStyle name="Notas 2 2 4 4 3" xfId="19466"/>
    <cellStyle name="Notas 2 2 4 4 3 2" xfId="19467"/>
    <cellStyle name="Notas 2 2 4 4 3 3" xfId="19468"/>
    <cellStyle name="Notas 2 2 4 4 3 4" xfId="19469"/>
    <cellStyle name="Notas 2 2 4 4 3 5" xfId="19470"/>
    <cellStyle name="Notas 2 2 4 4 3 6" xfId="19471"/>
    <cellStyle name="Notas 2 2 4 4 3 7" xfId="19472"/>
    <cellStyle name="Notas 2 2 4 4 4" xfId="19473"/>
    <cellStyle name="Notas 2 2 4 4 4 2" xfId="19474"/>
    <cellStyle name="Notas 2 2 4 4 4 3" xfId="19475"/>
    <cellStyle name="Notas 2 2 4 4 4 4" xfId="19476"/>
    <cellStyle name="Notas 2 2 4 4 4 5" xfId="19477"/>
    <cellStyle name="Notas 2 2 4 4 4 6" xfId="19478"/>
    <cellStyle name="Notas 2 2 4 4 4 7" xfId="19479"/>
    <cellStyle name="Notas 2 2 4 4 5" xfId="19480"/>
    <cellStyle name="Notas 2 2 4 4 5 2" xfId="19481"/>
    <cellStyle name="Notas 2 2 4 4 5 3" xfId="19482"/>
    <cellStyle name="Notas 2 2 4 4 5 4" xfId="19483"/>
    <cellStyle name="Notas 2 2 4 4 5 5" xfId="19484"/>
    <cellStyle name="Notas 2 2 4 4 5 6" xfId="19485"/>
    <cellStyle name="Notas 2 2 4 4 5 7" xfId="19486"/>
    <cellStyle name="Notas 2 2 4 4 6" xfId="19487"/>
    <cellStyle name="Notas 2 2 4 4 6 2" xfId="19488"/>
    <cellStyle name="Notas 2 2 4 4 6 3" xfId="19489"/>
    <cellStyle name="Notas 2 2 4 4 6 4" xfId="19490"/>
    <cellStyle name="Notas 2 2 4 4 6 5" xfId="19491"/>
    <cellStyle name="Notas 2 2 4 4 6 6" xfId="19492"/>
    <cellStyle name="Notas 2 2 4 4 6 7" xfId="19493"/>
    <cellStyle name="Notas 2 2 4 4 7" xfId="19494"/>
    <cellStyle name="Notas 2 2 4 4 8" xfId="19495"/>
    <cellStyle name="Notas 2 2 4 4 9" xfId="19496"/>
    <cellStyle name="Notas 2 2 4 5" xfId="19497"/>
    <cellStyle name="Notas 2 2 4 5 10" xfId="19498"/>
    <cellStyle name="Notas 2 2 4 5 11" xfId="19499"/>
    <cellStyle name="Notas 2 2 4 5 12" xfId="19500"/>
    <cellStyle name="Notas 2 2 4 5 2" xfId="19501"/>
    <cellStyle name="Notas 2 2 4 5 2 2" xfId="19502"/>
    <cellStyle name="Notas 2 2 4 5 2 3" xfId="19503"/>
    <cellStyle name="Notas 2 2 4 5 2 4" xfId="19504"/>
    <cellStyle name="Notas 2 2 4 5 2 5" xfId="19505"/>
    <cellStyle name="Notas 2 2 4 5 2 6" xfId="19506"/>
    <cellStyle name="Notas 2 2 4 5 2 7" xfId="19507"/>
    <cellStyle name="Notas 2 2 4 5 3" xfId="19508"/>
    <cellStyle name="Notas 2 2 4 5 3 2" xfId="19509"/>
    <cellStyle name="Notas 2 2 4 5 3 3" xfId="19510"/>
    <cellStyle name="Notas 2 2 4 5 3 4" xfId="19511"/>
    <cellStyle name="Notas 2 2 4 5 3 5" xfId="19512"/>
    <cellStyle name="Notas 2 2 4 5 3 6" xfId="19513"/>
    <cellStyle name="Notas 2 2 4 5 3 7" xfId="19514"/>
    <cellStyle name="Notas 2 2 4 5 4" xfId="19515"/>
    <cellStyle name="Notas 2 2 4 5 4 2" xfId="19516"/>
    <cellStyle name="Notas 2 2 4 5 4 3" xfId="19517"/>
    <cellStyle name="Notas 2 2 4 5 4 4" xfId="19518"/>
    <cellStyle name="Notas 2 2 4 5 4 5" xfId="19519"/>
    <cellStyle name="Notas 2 2 4 5 4 6" xfId="19520"/>
    <cellStyle name="Notas 2 2 4 5 4 7" xfId="19521"/>
    <cellStyle name="Notas 2 2 4 5 5" xfId="19522"/>
    <cellStyle name="Notas 2 2 4 5 5 2" xfId="19523"/>
    <cellStyle name="Notas 2 2 4 5 5 3" xfId="19524"/>
    <cellStyle name="Notas 2 2 4 5 5 4" xfId="19525"/>
    <cellStyle name="Notas 2 2 4 5 5 5" xfId="19526"/>
    <cellStyle name="Notas 2 2 4 5 5 6" xfId="19527"/>
    <cellStyle name="Notas 2 2 4 5 5 7" xfId="19528"/>
    <cellStyle name="Notas 2 2 4 5 6" xfId="19529"/>
    <cellStyle name="Notas 2 2 4 5 6 2" xfId="19530"/>
    <cellStyle name="Notas 2 2 4 5 6 3" xfId="19531"/>
    <cellStyle name="Notas 2 2 4 5 6 4" xfId="19532"/>
    <cellStyle name="Notas 2 2 4 5 6 5" xfId="19533"/>
    <cellStyle name="Notas 2 2 4 5 6 6" xfId="19534"/>
    <cellStyle name="Notas 2 2 4 5 6 7" xfId="19535"/>
    <cellStyle name="Notas 2 2 4 5 7" xfId="19536"/>
    <cellStyle name="Notas 2 2 4 5 7 2" xfId="19537"/>
    <cellStyle name="Notas 2 2 4 5 7 3" xfId="19538"/>
    <cellStyle name="Notas 2 2 4 5 7 4" xfId="19539"/>
    <cellStyle name="Notas 2 2 4 5 7 5" xfId="19540"/>
    <cellStyle name="Notas 2 2 4 5 7 6" xfId="19541"/>
    <cellStyle name="Notas 2 2 4 5 8" xfId="19542"/>
    <cellStyle name="Notas 2 2 4 5 9" xfId="19543"/>
    <cellStyle name="Notas 2 2 4 6" xfId="19544"/>
    <cellStyle name="Notas 2 2 4 6 10" xfId="19545"/>
    <cellStyle name="Notas 2 2 4 6 11" xfId="19546"/>
    <cellStyle name="Notas 2 2 4 6 12" xfId="19547"/>
    <cellStyle name="Notas 2 2 4 6 2" xfId="19548"/>
    <cellStyle name="Notas 2 2 4 6 2 2" xfId="19549"/>
    <cellStyle name="Notas 2 2 4 6 2 3" xfId="19550"/>
    <cellStyle name="Notas 2 2 4 6 2 4" xfId="19551"/>
    <cellStyle name="Notas 2 2 4 6 2 5" xfId="19552"/>
    <cellStyle name="Notas 2 2 4 6 2 6" xfId="19553"/>
    <cellStyle name="Notas 2 2 4 6 2 7" xfId="19554"/>
    <cellStyle name="Notas 2 2 4 6 3" xfId="19555"/>
    <cellStyle name="Notas 2 2 4 6 3 2" xfId="19556"/>
    <cellStyle name="Notas 2 2 4 6 3 3" xfId="19557"/>
    <cellStyle name="Notas 2 2 4 6 3 4" xfId="19558"/>
    <cellStyle name="Notas 2 2 4 6 3 5" xfId="19559"/>
    <cellStyle name="Notas 2 2 4 6 3 6" xfId="19560"/>
    <cellStyle name="Notas 2 2 4 6 3 7" xfId="19561"/>
    <cellStyle name="Notas 2 2 4 6 4" xfId="19562"/>
    <cellStyle name="Notas 2 2 4 6 4 2" xfId="19563"/>
    <cellStyle name="Notas 2 2 4 6 4 3" xfId="19564"/>
    <cellStyle name="Notas 2 2 4 6 4 4" xfId="19565"/>
    <cellStyle name="Notas 2 2 4 6 4 5" xfId="19566"/>
    <cellStyle name="Notas 2 2 4 6 4 6" xfId="19567"/>
    <cellStyle name="Notas 2 2 4 6 4 7" xfId="19568"/>
    <cellStyle name="Notas 2 2 4 6 5" xfId="19569"/>
    <cellStyle name="Notas 2 2 4 6 5 2" xfId="19570"/>
    <cellStyle name="Notas 2 2 4 6 5 3" xfId="19571"/>
    <cellStyle name="Notas 2 2 4 6 5 4" xfId="19572"/>
    <cellStyle name="Notas 2 2 4 6 5 5" xfId="19573"/>
    <cellStyle name="Notas 2 2 4 6 5 6" xfId="19574"/>
    <cellStyle name="Notas 2 2 4 6 5 7" xfId="19575"/>
    <cellStyle name="Notas 2 2 4 6 6" xfId="19576"/>
    <cellStyle name="Notas 2 2 4 6 6 2" xfId="19577"/>
    <cellStyle name="Notas 2 2 4 6 6 3" xfId="19578"/>
    <cellStyle name="Notas 2 2 4 6 6 4" xfId="19579"/>
    <cellStyle name="Notas 2 2 4 6 6 5" xfId="19580"/>
    <cellStyle name="Notas 2 2 4 6 6 6" xfId="19581"/>
    <cellStyle name="Notas 2 2 4 6 6 7" xfId="19582"/>
    <cellStyle name="Notas 2 2 4 6 7" xfId="19583"/>
    <cellStyle name="Notas 2 2 4 6 7 2" xfId="19584"/>
    <cellStyle name="Notas 2 2 4 6 7 3" xfId="19585"/>
    <cellStyle name="Notas 2 2 4 6 7 4" xfId="19586"/>
    <cellStyle name="Notas 2 2 4 6 7 5" xfId="19587"/>
    <cellStyle name="Notas 2 2 4 6 7 6" xfId="19588"/>
    <cellStyle name="Notas 2 2 4 6 8" xfId="19589"/>
    <cellStyle name="Notas 2 2 4 6 9" xfId="19590"/>
    <cellStyle name="Notas 2 2 4 7" xfId="19591"/>
    <cellStyle name="Notas 2 2 4 7 10" xfId="19592"/>
    <cellStyle name="Notas 2 2 4 7 11" xfId="19593"/>
    <cellStyle name="Notas 2 2 4 7 12" xfId="19594"/>
    <cellStyle name="Notas 2 2 4 7 2" xfId="19595"/>
    <cellStyle name="Notas 2 2 4 7 2 2" xfId="19596"/>
    <cellStyle name="Notas 2 2 4 7 2 3" xfId="19597"/>
    <cellStyle name="Notas 2 2 4 7 2 4" xfId="19598"/>
    <cellStyle name="Notas 2 2 4 7 2 5" xfId="19599"/>
    <cellStyle name="Notas 2 2 4 7 2 6" xfId="19600"/>
    <cellStyle name="Notas 2 2 4 7 2 7" xfId="19601"/>
    <cellStyle name="Notas 2 2 4 7 3" xfId="19602"/>
    <cellStyle name="Notas 2 2 4 7 3 2" xfId="19603"/>
    <cellStyle name="Notas 2 2 4 7 3 3" xfId="19604"/>
    <cellStyle name="Notas 2 2 4 7 3 4" xfId="19605"/>
    <cellStyle name="Notas 2 2 4 7 3 5" xfId="19606"/>
    <cellStyle name="Notas 2 2 4 7 3 6" xfId="19607"/>
    <cellStyle name="Notas 2 2 4 7 3 7" xfId="19608"/>
    <cellStyle name="Notas 2 2 4 7 4" xfId="19609"/>
    <cellStyle name="Notas 2 2 4 7 4 2" xfId="19610"/>
    <cellStyle name="Notas 2 2 4 7 4 3" xfId="19611"/>
    <cellStyle name="Notas 2 2 4 7 4 4" xfId="19612"/>
    <cellStyle name="Notas 2 2 4 7 4 5" xfId="19613"/>
    <cellStyle name="Notas 2 2 4 7 4 6" xfId="19614"/>
    <cellStyle name="Notas 2 2 4 7 4 7" xfId="19615"/>
    <cellStyle name="Notas 2 2 4 7 5" xfId="19616"/>
    <cellStyle name="Notas 2 2 4 7 5 2" xfId="19617"/>
    <cellStyle name="Notas 2 2 4 7 5 3" xfId="19618"/>
    <cellStyle name="Notas 2 2 4 7 5 4" xfId="19619"/>
    <cellStyle name="Notas 2 2 4 7 5 5" xfId="19620"/>
    <cellStyle name="Notas 2 2 4 7 5 6" xfId="19621"/>
    <cellStyle name="Notas 2 2 4 7 5 7" xfId="19622"/>
    <cellStyle name="Notas 2 2 4 7 6" xfId="19623"/>
    <cellStyle name="Notas 2 2 4 7 6 2" xfId="19624"/>
    <cellStyle name="Notas 2 2 4 7 6 3" xfId="19625"/>
    <cellStyle name="Notas 2 2 4 7 6 4" xfId="19626"/>
    <cellStyle name="Notas 2 2 4 7 6 5" xfId="19627"/>
    <cellStyle name="Notas 2 2 4 7 6 6" xfId="19628"/>
    <cellStyle name="Notas 2 2 4 7 6 7" xfId="19629"/>
    <cellStyle name="Notas 2 2 4 7 7" xfId="19630"/>
    <cellStyle name="Notas 2 2 4 7 7 2" xfId="19631"/>
    <cellStyle name="Notas 2 2 4 7 7 3" xfId="19632"/>
    <cellStyle name="Notas 2 2 4 7 7 4" xfId="19633"/>
    <cellStyle name="Notas 2 2 4 7 7 5" xfId="19634"/>
    <cellStyle name="Notas 2 2 4 7 7 6" xfId="19635"/>
    <cellStyle name="Notas 2 2 4 7 8" xfId="19636"/>
    <cellStyle name="Notas 2 2 4 7 9" xfId="19637"/>
    <cellStyle name="Notas 2 2 4 8" xfId="19638"/>
    <cellStyle name="Notas 2 2 4 8 10" xfId="19639"/>
    <cellStyle name="Notas 2 2 4 8 11" xfId="19640"/>
    <cellStyle name="Notas 2 2 4 8 12" xfId="19641"/>
    <cellStyle name="Notas 2 2 4 8 2" xfId="19642"/>
    <cellStyle name="Notas 2 2 4 8 2 2" xfId="19643"/>
    <cellStyle name="Notas 2 2 4 8 2 3" xfId="19644"/>
    <cellStyle name="Notas 2 2 4 8 2 4" xfId="19645"/>
    <cellStyle name="Notas 2 2 4 8 2 5" xfId="19646"/>
    <cellStyle name="Notas 2 2 4 8 2 6" xfId="19647"/>
    <cellStyle name="Notas 2 2 4 8 2 7" xfId="19648"/>
    <cellStyle name="Notas 2 2 4 8 3" xfId="19649"/>
    <cellStyle name="Notas 2 2 4 8 3 2" xfId="19650"/>
    <cellStyle name="Notas 2 2 4 8 3 3" xfId="19651"/>
    <cellStyle name="Notas 2 2 4 8 3 4" xfId="19652"/>
    <cellStyle name="Notas 2 2 4 8 3 5" xfId="19653"/>
    <cellStyle name="Notas 2 2 4 8 3 6" xfId="19654"/>
    <cellStyle name="Notas 2 2 4 8 3 7" xfId="19655"/>
    <cellStyle name="Notas 2 2 4 8 4" xfId="19656"/>
    <cellStyle name="Notas 2 2 4 8 4 2" xfId="19657"/>
    <cellStyle name="Notas 2 2 4 8 4 3" xfId="19658"/>
    <cellStyle name="Notas 2 2 4 8 4 4" xfId="19659"/>
    <cellStyle name="Notas 2 2 4 8 4 5" xfId="19660"/>
    <cellStyle name="Notas 2 2 4 8 4 6" xfId="19661"/>
    <cellStyle name="Notas 2 2 4 8 4 7" xfId="19662"/>
    <cellStyle name="Notas 2 2 4 8 5" xfId="19663"/>
    <cellStyle name="Notas 2 2 4 8 5 2" xfId="19664"/>
    <cellStyle name="Notas 2 2 4 8 5 3" xfId="19665"/>
    <cellStyle name="Notas 2 2 4 8 5 4" xfId="19666"/>
    <cellStyle name="Notas 2 2 4 8 5 5" xfId="19667"/>
    <cellStyle name="Notas 2 2 4 8 5 6" xfId="19668"/>
    <cellStyle name="Notas 2 2 4 8 5 7" xfId="19669"/>
    <cellStyle name="Notas 2 2 4 8 6" xfId="19670"/>
    <cellStyle name="Notas 2 2 4 8 6 2" xfId="19671"/>
    <cellStyle name="Notas 2 2 4 8 6 3" xfId="19672"/>
    <cellStyle name="Notas 2 2 4 8 6 4" xfId="19673"/>
    <cellStyle name="Notas 2 2 4 8 6 5" xfId="19674"/>
    <cellStyle name="Notas 2 2 4 8 6 6" xfId="19675"/>
    <cellStyle name="Notas 2 2 4 8 6 7" xfId="19676"/>
    <cellStyle name="Notas 2 2 4 8 7" xfId="19677"/>
    <cellStyle name="Notas 2 2 4 8 7 2" xfId="19678"/>
    <cellStyle name="Notas 2 2 4 8 7 3" xfId="19679"/>
    <cellStyle name="Notas 2 2 4 8 7 4" xfId="19680"/>
    <cellStyle name="Notas 2 2 4 8 7 5" xfId="19681"/>
    <cellStyle name="Notas 2 2 4 8 7 6" xfId="19682"/>
    <cellStyle name="Notas 2 2 4 8 8" xfId="19683"/>
    <cellStyle name="Notas 2 2 4 8 9" xfId="19684"/>
    <cellStyle name="Notas 2 2 4 9" xfId="19685"/>
    <cellStyle name="Notas 2 2 4 9 10" xfId="19686"/>
    <cellStyle name="Notas 2 2 4 9 11" xfId="19687"/>
    <cellStyle name="Notas 2 2 4 9 12" xfId="19688"/>
    <cellStyle name="Notas 2 2 4 9 2" xfId="19689"/>
    <cellStyle name="Notas 2 2 4 9 2 2" xfId="19690"/>
    <cellStyle name="Notas 2 2 4 9 2 3" xfId="19691"/>
    <cellStyle name="Notas 2 2 4 9 2 4" xfId="19692"/>
    <cellStyle name="Notas 2 2 4 9 2 5" xfId="19693"/>
    <cellStyle name="Notas 2 2 4 9 2 6" xfId="19694"/>
    <cellStyle name="Notas 2 2 4 9 2 7" xfId="19695"/>
    <cellStyle name="Notas 2 2 4 9 3" xfId="19696"/>
    <cellStyle name="Notas 2 2 4 9 3 2" xfId="19697"/>
    <cellStyle name="Notas 2 2 4 9 3 3" xfId="19698"/>
    <cellStyle name="Notas 2 2 4 9 3 4" xfId="19699"/>
    <cellStyle name="Notas 2 2 4 9 3 5" xfId="19700"/>
    <cellStyle name="Notas 2 2 4 9 3 6" xfId="19701"/>
    <cellStyle name="Notas 2 2 4 9 3 7" xfId="19702"/>
    <cellStyle name="Notas 2 2 4 9 4" xfId="19703"/>
    <cellStyle name="Notas 2 2 4 9 4 2" xfId="19704"/>
    <cellStyle name="Notas 2 2 4 9 4 3" xfId="19705"/>
    <cellStyle name="Notas 2 2 4 9 4 4" xfId="19706"/>
    <cellStyle name="Notas 2 2 4 9 4 5" xfId="19707"/>
    <cellStyle name="Notas 2 2 4 9 4 6" xfId="19708"/>
    <cellStyle name="Notas 2 2 4 9 4 7" xfId="19709"/>
    <cellStyle name="Notas 2 2 4 9 5" xfId="19710"/>
    <cellStyle name="Notas 2 2 4 9 5 2" xfId="19711"/>
    <cellStyle name="Notas 2 2 4 9 5 3" xfId="19712"/>
    <cellStyle name="Notas 2 2 4 9 5 4" xfId="19713"/>
    <cellStyle name="Notas 2 2 4 9 5 5" xfId="19714"/>
    <cellStyle name="Notas 2 2 4 9 5 6" xfId="19715"/>
    <cellStyle name="Notas 2 2 4 9 5 7" xfId="19716"/>
    <cellStyle name="Notas 2 2 4 9 6" xfId="19717"/>
    <cellStyle name="Notas 2 2 4 9 6 2" xfId="19718"/>
    <cellStyle name="Notas 2 2 4 9 6 3" xfId="19719"/>
    <cellStyle name="Notas 2 2 4 9 6 4" xfId="19720"/>
    <cellStyle name="Notas 2 2 4 9 6 5" xfId="19721"/>
    <cellStyle name="Notas 2 2 4 9 6 6" xfId="19722"/>
    <cellStyle name="Notas 2 2 4 9 6 7" xfId="19723"/>
    <cellStyle name="Notas 2 2 4 9 7" xfId="19724"/>
    <cellStyle name="Notas 2 2 4 9 7 2" xfId="19725"/>
    <cellStyle name="Notas 2 2 4 9 7 3" xfId="19726"/>
    <cellStyle name="Notas 2 2 4 9 7 4" xfId="19727"/>
    <cellStyle name="Notas 2 2 4 9 7 5" xfId="19728"/>
    <cellStyle name="Notas 2 2 4 9 7 6" xfId="19729"/>
    <cellStyle name="Notas 2 2 4 9 8" xfId="19730"/>
    <cellStyle name="Notas 2 2 4 9 9" xfId="19731"/>
    <cellStyle name="Notas 2 2 5" xfId="19732"/>
    <cellStyle name="Notas 2 2 5 10" xfId="19733"/>
    <cellStyle name="Notas 2 2 5 10 10" xfId="19734"/>
    <cellStyle name="Notas 2 2 5 10 11" xfId="19735"/>
    <cellStyle name="Notas 2 2 5 10 12" xfId="19736"/>
    <cellStyle name="Notas 2 2 5 10 2" xfId="19737"/>
    <cellStyle name="Notas 2 2 5 10 2 2" xfId="19738"/>
    <cellStyle name="Notas 2 2 5 10 2 3" xfId="19739"/>
    <cellStyle name="Notas 2 2 5 10 2 4" xfId="19740"/>
    <cellStyle name="Notas 2 2 5 10 2 5" xfId="19741"/>
    <cellStyle name="Notas 2 2 5 10 2 6" xfId="19742"/>
    <cellStyle name="Notas 2 2 5 10 2 7" xfId="19743"/>
    <cellStyle name="Notas 2 2 5 10 3" xfId="19744"/>
    <cellStyle name="Notas 2 2 5 10 3 2" xfId="19745"/>
    <cellStyle name="Notas 2 2 5 10 3 3" xfId="19746"/>
    <cellStyle name="Notas 2 2 5 10 3 4" xfId="19747"/>
    <cellStyle name="Notas 2 2 5 10 3 5" xfId="19748"/>
    <cellStyle name="Notas 2 2 5 10 3 6" xfId="19749"/>
    <cellStyle name="Notas 2 2 5 10 3 7" xfId="19750"/>
    <cellStyle name="Notas 2 2 5 10 4" xfId="19751"/>
    <cellStyle name="Notas 2 2 5 10 4 2" xfId="19752"/>
    <cellStyle name="Notas 2 2 5 10 4 3" xfId="19753"/>
    <cellStyle name="Notas 2 2 5 10 4 4" xfId="19754"/>
    <cellStyle name="Notas 2 2 5 10 4 5" xfId="19755"/>
    <cellStyle name="Notas 2 2 5 10 4 6" xfId="19756"/>
    <cellStyle name="Notas 2 2 5 10 4 7" xfId="19757"/>
    <cellStyle name="Notas 2 2 5 10 5" xfId="19758"/>
    <cellStyle name="Notas 2 2 5 10 5 2" xfId="19759"/>
    <cellStyle name="Notas 2 2 5 10 5 3" xfId="19760"/>
    <cellStyle name="Notas 2 2 5 10 5 4" xfId="19761"/>
    <cellStyle name="Notas 2 2 5 10 5 5" xfId="19762"/>
    <cellStyle name="Notas 2 2 5 10 5 6" xfId="19763"/>
    <cellStyle name="Notas 2 2 5 10 5 7" xfId="19764"/>
    <cellStyle name="Notas 2 2 5 10 6" xfId="19765"/>
    <cellStyle name="Notas 2 2 5 10 6 2" xfId="19766"/>
    <cellStyle name="Notas 2 2 5 10 6 3" xfId="19767"/>
    <cellStyle name="Notas 2 2 5 10 6 4" xfId="19768"/>
    <cellStyle name="Notas 2 2 5 10 6 5" xfId="19769"/>
    <cellStyle name="Notas 2 2 5 10 6 6" xfId="19770"/>
    <cellStyle name="Notas 2 2 5 10 6 7" xfId="19771"/>
    <cellStyle name="Notas 2 2 5 10 7" xfId="19772"/>
    <cellStyle name="Notas 2 2 5 10 7 2" xfId="19773"/>
    <cellStyle name="Notas 2 2 5 10 7 3" xfId="19774"/>
    <cellStyle name="Notas 2 2 5 10 7 4" xfId="19775"/>
    <cellStyle name="Notas 2 2 5 10 7 5" xfId="19776"/>
    <cellStyle name="Notas 2 2 5 10 7 6" xfId="19777"/>
    <cellStyle name="Notas 2 2 5 10 8" xfId="19778"/>
    <cellStyle name="Notas 2 2 5 10 9" xfId="19779"/>
    <cellStyle name="Notas 2 2 5 11" xfId="19780"/>
    <cellStyle name="Notas 2 2 5 11 10" xfId="19781"/>
    <cellStyle name="Notas 2 2 5 11 11" xfId="19782"/>
    <cellStyle name="Notas 2 2 5 11 12" xfId="19783"/>
    <cellStyle name="Notas 2 2 5 11 2" xfId="19784"/>
    <cellStyle name="Notas 2 2 5 11 2 2" xfId="19785"/>
    <cellStyle name="Notas 2 2 5 11 2 3" xfId="19786"/>
    <cellStyle name="Notas 2 2 5 11 2 4" xfId="19787"/>
    <cellStyle name="Notas 2 2 5 11 2 5" xfId="19788"/>
    <cellStyle name="Notas 2 2 5 11 2 6" xfId="19789"/>
    <cellStyle name="Notas 2 2 5 11 2 7" xfId="19790"/>
    <cellStyle name="Notas 2 2 5 11 3" xfId="19791"/>
    <cellStyle name="Notas 2 2 5 11 3 2" xfId="19792"/>
    <cellStyle name="Notas 2 2 5 11 3 3" xfId="19793"/>
    <cellStyle name="Notas 2 2 5 11 3 4" xfId="19794"/>
    <cellStyle name="Notas 2 2 5 11 3 5" xfId="19795"/>
    <cellStyle name="Notas 2 2 5 11 3 6" xfId="19796"/>
    <cellStyle name="Notas 2 2 5 11 3 7" xfId="19797"/>
    <cellStyle name="Notas 2 2 5 11 4" xfId="19798"/>
    <cellStyle name="Notas 2 2 5 11 4 2" xfId="19799"/>
    <cellStyle name="Notas 2 2 5 11 4 3" xfId="19800"/>
    <cellStyle name="Notas 2 2 5 11 4 4" xfId="19801"/>
    <cellStyle name="Notas 2 2 5 11 4 5" xfId="19802"/>
    <cellStyle name="Notas 2 2 5 11 4 6" xfId="19803"/>
    <cellStyle name="Notas 2 2 5 11 4 7" xfId="19804"/>
    <cellStyle name="Notas 2 2 5 11 5" xfId="19805"/>
    <cellStyle name="Notas 2 2 5 11 5 2" xfId="19806"/>
    <cellStyle name="Notas 2 2 5 11 5 3" xfId="19807"/>
    <cellStyle name="Notas 2 2 5 11 5 4" xfId="19808"/>
    <cellStyle name="Notas 2 2 5 11 5 5" xfId="19809"/>
    <cellStyle name="Notas 2 2 5 11 5 6" xfId="19810"/>
    <cellStyle name="Notas 2 2 5 11 5 7" xfId="19811"/>
    <cellStyle name="Notas 2 2 5 11 6" xfId="19812"/>
    <cellStyle name="Notas 2 2 5 11 6 2" xfId="19813"/>
    <cellStyle name="Notas 2 2 5 11 6 3" xfId="19814"/>
    <cellStyle name="Notas 2 2 5 11 6 4" xfId="19815"/>
    <cellStyle name="Notas 2 2 5 11 6 5" xfId="19816"/>
    <cellStyle name="Notas 2 2 5 11 6 6" xfId="19817"/>
    <cellStyle name="Notas 2 2 5 11 6 7" xfId="19818"/>
    <cellStyle name="Notas 2 2 5 11 7" xfId="19819"/>
    <cellStyle name="Notas 2 2 5 11 7 2" xfId="19820"/>
    <cellStyle name="Notas 2 2 5 11 7 3" xfId="19821"/>
    <cellStyle name="Notas 2 2 5 11 7 4" xfId="19822"/>
    <cellStyle name="Notas 2 2 5 11 7 5" xfId="19823"/>
    <cellStyle name="Notas 2 2 5 11 7 6" xfId="19824"/>
    <cellStyle name="Notas 2 2 5 11 8" xfId="19825"/>
    <cellStyle name="Notas 2 2 5 11 9" xfId="19826"/>
    <cellStyle name="Notas 2 2 5 12" xfId="19827"/>
    <cellStyle name="Notas 2 2 5 12 10" xfId="19828"/>
    <cellStyle name="Notas 2 2 5 12 11" xfId="19829"/>
    <cellStyle name="Notas 2 2 5 12 12" xfId="19830"/>
    <cellStyle name="Notas 2 2 5 12 2" xfId="19831"/>
    <cellStyle name="Notas 2 2 5 12 2 2" xfId="19832"/>
    <cellStyle name="Notas 2 2 5 12 2 3" xfId="19833"/>
    <cellStyle name="Notas 2 2 5 12 2 4" xfId="19834"/>
    <cellStyle name="Notas 2 2 5 12 2 5" xfId="19835"/>
    <cellStyle name="Notas 2 2 5 12 2 6" xfId="19836"/>
    <cellStyle name="Notas 2 2 5 12 2 7" xfId="19837"/>
    <cellStyle name="Notas 2 2 5 12 3" xfId="19838"/>
    <cellStyle name="Notas 2 2 5 12 3 2" xfId="19839"/>
    <cellStyle name="Notas 2 2 5 12 3 3" xfId="19840"/>
    <cellStyle name="Notas 2 2 5 12 3 4" xfId="19841"/>
    <cellStyle name="Notas 2 2 5 12 3 5" xfId="19842"/>
    <cellStyle name="Notas 2 2 5 12 3 6" xfId="19843"/>
    <cellStyle name="Notas 2 2 5 12 3 7" xfId="19844"/>
    <cellStyle name="Notas 2 2 5 12 4" xfId="19845"/>
    <cellStyle name="Notas 2 2 5 12 4 2" xfId="19846"/>
    <cellStyle name="Notas 2 2 5 12 4 3" xfId="19847"/>
    <cellStyle name="Notas 2 2 5 12 4 4" xfId="19848"/>
    <cellStyle name="Notas 2 2 5 12 4 5" xfId="19849"/>
    <cellStyle name="Notas 2 2 5 12 4 6" xfId="19850"/>
    <cellStyle name="Notas 2 2 5 12 4 7" xfId="19851"/>
    <cellStyle name="Notas 2 2 5 12 5" xfId="19852"/>
    <cellStyle name="Notas 2 2 5 12 5 2" xfId="19853"/>
    <cellStyle name="Notas 2 2 5 12 5 3" xfId="19854"/>
    <cellStyle name="Notas 2 2 5 12 5 4" xfId="19855"/>
    <cellStyle name="Notas 2 2 5 12 5 5" xfId="19856"/>
    <cellStyle name="Notas 2 2 5 12 5 6" xfId="19857"/>
    <cellStyle name="Notas 2 2 5 12 5 7" xfId="19858"/>
    <cellStyle name="Notas 2 2 5 12 6" xfId="19859"/>
    <cellStyle name="Notas 2 2 5 12 6 2" xfId="19860"/>
    <cellStyle name="Notas 2 2 5 12 6 3" xfId="19861"/>
    <cellStyle name="Notas 2 2 5 12 6 4" xfId="19862"/>
    <cellStyle name="Notas 2 2 5 12 6 5" xfId="19863"/>
    <cellStyle name="Notas 2 2 5 12 6 6" xfId="19864"/>
    <cellStyle name="Notas 2 2 5 12 6 7" xfId="19865"/>
    <cellStyle name="Notas 2 2 5 12 7" xfId="19866"/>
    <cellStyle name="Notas 2 2 5 12 7 2" xfId="19867"/>
    <cellStyle name="Notas 2 2 5 12 7 3" xfId="19868"/>
    <cellStyle name="Notas 2 2 5 12 7 4" xfId="19869"/>
    <cellStyle name="Notas 2 2 5 12 7 5" xfId="19870"/>
    <cellStyle name="Notas 2 2 5 12 7 6" xfId="19871"/>
    <cellStyle name="Notas 2 2 5 12 8" xfId="19872"/>
    <cellStyle name="Notas 2 2 5 12 9" xfId="19873"/>
    <cellStyle name="Notas 2 2 5 13" xfId="19874"/>
    <cellStyle name="Notas 2 2 5 13 2" xfId="19875"/>
    <cellStyle name="Notas 2 2 5 13 3" xfId="19876"/>
    <cellStyle name="Notas 2 2 5 13 4" xfId="19877"/>
    <cellStyle name="Notas 2 2 5 13 5" xfId="19878"/>
    <cellStyle name="Notas 2 2 5 13 6" xfId="19879"/>
    <cellStyle name="Notas 2 2 5 13 7" xfId="19880"/>
    <cellStyle name="Notas 2 2 5 14" xfId="19881"/>
    <cellStyle name="Notas 2 2 5 14 2" xfId="19882"/>
    <cellStyle name="Notas 2 2 5 14 3" xfId="19883"/>
    <cellStyle name="Notas 2 2 5 14 4" xfId="19884"/>
    <cellStyle name="Notas 2 2 5 14 5" xfId="19885"/>
    <cellStyle name="Notas 2 2 5 14 6" xfId="19886"/>
    <cellStyle name="Notas 2 2 5 14 7" xfId="19887"/>
    <cellStyle name="Notas 2 2 5 15" xfId="19888"/>
    <cellStyle name="Notas 2 2 5 15 2" xfId="19889"/>
    <cellStyle name="Notas 2 2 5 15 3" xfId="19890"/>
    <cellStyle name="Notas 2 2 5 15 4" xfId="19891"/>
    <cellStyle name="Notas 2 2 5 15 5" xfId="19892"/>
    <cellStyle name="Notas 2 2 5 15 6" xfId="19893"/>
    <cellStyle name="Notas 2 2 5 15 7" xfId="19894"/>
    <cellStyle name="Notas 2 2 5 16" xfId="19895"/>
    <cellStyle name="Notas 2 2 5 16 2" xfId="19896"/>
    <cellStyle name="Notas 2 2 5 16 3" xfId="19897"/>
    <cellStyle name="Notas 2 2 5 16 4" xfId="19898"/>
    <cellStyle name="Notas 2 2 5 16 5" xfId="19899"/>
    <cellStyle name="Notas 2 2 5 16 6" xfId="19900"/>
    <cellStyle name="Notas 2 2 5 16 7" xfId="19901"/>
    <cellStyle name="Notas 2 2 5 17" xfId="19902"/>
    <cellStyle name="Notas 2 2 5 17 2" xfId="19903"/>
    <cellStyle name="Notas 2 2 5 17 3" xfId="19904"/>
    <cellStyle name="Notas 2 2 5 17 4" xfId="19905"/>
    <cellStyle name="Notas 2 2 5 17 5" xfId="19906"/>
    <cellStyle name="Notas 2 2 5 17 6" xfId="19907"/>
    <cellStyle name="Notas 2 2 5 17 7" xfId="19908"/>
    <cellStyle name="Notas 2 2 5 18" xfId="19909"/>
    <cellStyle name="Notas 2 2 5 19" xfId="19910"/>
    <cellStyle name="Notas 2 2 5 2" xfId="19911"/>
    <cellStyle name="Notas 2 2 5 2 10" xfId="19912"/>
    <cellStyle name="Notas 2 2 5 2 11" xfId="19913"/>
    <cellStyle name="Notas 2 2 5 2 12" xfId="19914"/>
    <cellStyle name="Notas 2 2 5 2 2" xfId="19915"/>
    <cellStyle name="Notas 2 2 5 2 2 2" xfId="19916"/>
    <cellStyle name="Notas 2 2 5 2 2 3" xfId="19917"/>
    <cellStyle name="Notas 2 2 5 2 2 4" xfId="19918"/>
    <cellStyle name="Notas 2 2 5 2 2 5" xfId="19919"/>
    <cellStyle name="Notas 2 2 5 2 2 6" xfId="19920"/>
    <cellStyle name="Notas 2 2 5 2 2 7" xfId="19921"/>
    <cellStyle name="Notas 2 2 5 2 3" xfId="19922"/>
    <cellStyle name="Notas 2 2 5 2 3 2" xfId="19923"/>
    <cellStyle name="Notas 2 2 5 2 3 3" xfId="19924"/>
    <cellStyle name="Notas 2 2 5 2 3 4" xfId="19925"/>
    <cellStyle name="Notas 2 2 5 2 3 5" xfId="19926"/>
    <cellStyle name="Notas 2 2 5 2 3 6" xfId="19927"/>
    <cellStyle name="Notas 2 2 5 2 3 7" xfId="19928"/>
    <cellStyle name="Notas 2 2 5 2 4" xfId="19929"/>
    <cellStyle name="Notas 2 2 5 2 4 2" xfId="19930"/>
    <cellStyle name="Notas 2 2 5 2 4 3" xfId="19931"/>
    <cellStyle name="Notas 2 2 5 2 4 4" xfId="19932"/>
    <cellStyle name="Notas 2 2 5 2 4 5" xfId="19933"/>
    <cellStyle name="Notas 2 2 5 2 4 6" xfId="19934"/>
    <cellStyle name="Notas 2 2 5 2 4 7" xfId="19935"/>
    <cellStyle name="Notas 2 2 5 2 5" xfId="19936"/>
    <cellStyle name="Notas 2 2 5 2 5 2" xfId="19937"/>
    <cellStyle name="Notas 2 2 5 2 5 3" xfId="19938"/>
    <cellStyle name="Notas 2 2 5 2 5 4" xfId="19939"/>
    <cellStyle name="Notas 2 2 5 2 5 5" xfId="19940"/>
    <cellStyle name="Notas 2 2 5 2 5 6" xfId="19941"/>
    <cellStyle name="Notas 2 2 5 2 5 7" xfId="19942"/>
    <cellStyle name="Notas 2 2 5 2 6" xfId="19943"/>
    <cellStyle name="Notas 2 2 5 2 6 2" xfId="19944"/>
    <cellStyle name="Notas 2 2 5 2 6 3" xfId="19945"/>
    <cellStyle name="Notas 2 2 5 2 6 4" xfId="19946"/>
    <cellStyle name="Notas 2 2 5 2 6 5" xfId="19947"/>
    <cellStyle name="Notas 2 2 5 2 6 6" xfId="19948"/>
    <cellStyle name="Notas 2 2 5 2 6 7" xfId="19949"/>
    <cellStyle name="Notas 2 2 5 2 7" xfId="19950"/>
    <cellStyle name="Notas 2 2 5 2 8" xfId="19951"/>
    <cellStyle name="Notas 2 2 5 2 9" xfId="19952"/>
    <cellStyle name="Notas 2 2 5 20" xfId="19953"/>
    <cellStyle name="Notas 2 2 5 21" xfId="19954"/>
    <cellStyle name="Notas 2 2 5 22" xfId="19955"/>
    <cellStyle name="Notas 2 2 5 3" xfId="19956"/>
    <cellStyle name="Notas 2 2 5 3 10" xfId="19957"/>
    <cellStyle name="Notas 2 2 5 3 11" xfId="19958"/>
    <cellStyle name="Notas 2 2 5 3 12" xfId="19959"/>
    <cellStyle name="Notas 2 2 5 3 2" xfId="19960"/>
    <cellStyle name="Notas 2 2 5 3 2 2" xfId="19961"/>
    <cellStyle name="Notas 2 2 5 3 2 3" xfId="19962"/>
    <cellStyle name="Notas 2 2 5 3 2 4" xfId="19963"/>
    <cellStyle name="Notas 2 2 5 3 2 5" xfId="19964"/>
    <cellStyle name="Notas 2 2 5 3 2 6" xfId="19965"/>
    <cellStyle name="Notas 2 2 5 3 2 7" xfId="19966"/>
    <cellStyle name="Notas 2 2 5 3 3" xfId="19967"/>
    <cellStyle name="Notas 2 2 5 3 3 2" xfId="19968"/>
    <cellStyle name="Notas 2 2 5 3 3 3" xfId="19969"/>
    <cellStyle name="Notas 2 2 5 3 3 4" xfId="19970"/>
    <cellStyle name="Notas 2 2 5 3 3 5" xfId="19971"/>
    <cellStyle name="Notas 2 2 5 3 3 6" xfId="19972"/>
    <cellStyle name="Notas 2 2 5 3 3 7" xfId="19973"/>
    <cellStyle name="Notas 2 2 5 3 4" xfId="19974"/>
    <cellStyle name="Notas 2 2 5 3 4 2" xfId="19975"/>
    <cellStyle name="Notas 2 2 5 3 4 3" xfId="19976"/>
    <cellStyle name="Notas 2 2 5 3 4 4" xfId="19977"/>
    <cellStyle name="Notas 2 2 5 3 4 5" xfId="19978"/>
    <cellStyle name="Notas 2 2 5 3 4 6" xfId="19979"/>
    <cellStyle name="Notas 2 2 5 3 4 7" xfId="19980"/>
    <cellStyle name="Notas 2 2 5 3 5" xfId="19981"/>
    <cellStyle name="Notas 2 2 5 3 5 2" xfId="19982"/>
    <cellStyle name="Notas 2 2 5 3 5 3" xfId="19983"/>
    <cellStyle name="Notas 2 2 5 3 5 4" xfId="19984"/>
    <cellStyle name="Notas 2 2 5 3 5 5" xfId="19985"/>
    <cellStyle name="Notas 2 2 5 3 5 6" xfId="19986"/>
    <cellStyle name="Notas 2 2 5 3 5 7" xfId="19987"/>
    <cellStyle name="Notas 2 2 5 3 6" xfId="19988"/>
    <cellStyle name="Notas 2 2 5 3 6 2" xfId="19989"/>
    <cellStyle name="Notas 2 2 5 3 6 3" xfId="19990"/>
    <cellStyle name="Notas 2 2 5 3 6 4" xfId="19991"/>
    <cellStyle name="Notas 2 2 5 3 6 5" xfId="19992"/>
    <cellStyle name="Notas 2 2 5 3 6 6" xfId="19993"/>
    <cellStyle name="Notas 2 2 5 3 6 7" xfId="19994"/>
    <cellStyle name="Notas 2 2 5 3 7" xfId="19995"/>
    <cellStyle name="Notas 2 2 5 3 8" xfId="19996"/>
    <cellStyle name="Notas 2 2 5 3 9" xfId="19997"/>
    <cellStyle name="Notas 2 2 5 4" xfId="19998"/>
    <cellStyle name="Notas 2 2 5 4 10" xfId="19999"/>
    <cellStyle name="Notas 2 2 5 4 11" xfId="20000"/>
    <cellStyle name="Notas 2 2 5 4 12" xfId="20001"/>
    <cellStyle name="Notas 2 2 5 4 2" xfId="20002"/>
    <cellStyle name="Notas 2 2 5 4 2 2" xfId="20003"/>
    <cellStyle name="Notas 2 2 5 4 2 3" xfId="20004"/>
    <cellStyle name="Notas 2 2 5 4 2 4" xfId="20005"/>
    <cellStyle name="Notas 2 2 5 4 2 5" xfId="20006"/>
    <cellStyle name="Notas 2 2 5 4 2 6" xfId="20007"/>
    <cellStyle name="Notas 2 2 5 4 2 7" xfId="20008"/>
    <cellStyle name="Notas 2 2 5 4 3" xfId="20009"/>
    <cellStyle name="Notas 2 2 5 4 3 2" xfId="20010"/>
    <cellStyle name="Notas 2 2 5 4 3 3" xfId="20011"/>
    <cellStyle name="Notas 2 2 5 4 3 4" xfId="20012"/>
    <cellStyle name="Notas 2 2 5 4 3 5" xfId="20013"/>
    <cellStyle name="Notas 2 2 5 4 3 6" xfId="20014"/>
    <cellStyle name="Notas 2 2 5 4 3 7" xfId="20015"/>
    <cellStyle name="Notas 2 2 5 4 4" xfId="20016"/>
    <cellStyle name="Notas 2 2 5 4 4 2" xfId="20017"/>
    <cellStyle name="Notas 2 2 5 4 4 3" xfId="20018"/>
    <cellStyle name="Notas 2 2 5 4 4 4" xfId="20019"/>
    <cellStyle name="Notas 2 2 5 4 4 5" xfId="20020"/>
    <cellStyle name="Notas 2 2 5 4 4 6" xfId="20021"/>
    <cellStyle name="Notas 2 2 5 4 4 7" xfId="20022"/>
    <cellStyle name="Notas 2 2 5 4 5" xfId="20023"/>
    <cellStyle name="Notas 2 2 5 4 5 2" xfId="20024"/>
    <cellStyle name="Notas 2 2 5 4 5 3" xfId="20025"/>
    <cellStyle name="Notas 2 2 5 4 5 4" xfId="20026"/>
    <cellStyle name="Notas 2 2 5 4 5 5" xfId="20027"/>
    <cellStyle name="Notas 2 2 5 4 5 6" xfId="20028"/>
    <cellStyle name="Notas 2 2 5 4 5 7" xfId="20029"/>
    <cellStyle name="Notas 2 2 5 4 6" xfId="20030"/>
    <cellStyle name="Notas 2 2 5 4 6 2" xfId="20031"/>
    <cellStyle name="Notas 2 2 5 4 6 3" xfId="20032"/>
    <cellStyle name="Notas 2 2 5 4 6 4" xfId="20033"/>
    <cellStyle name="Notas 2 2 5 4 6 5" xfId="20034"/>
    <cellStyle name="Notas 2 2 5 4 6 6" xfId="20035"/>
    <cellStyle name="Notas 2 2 5 4 6 7" xfId="20036"/>
    <cellStyle name="Notas 2 2 5 4 7" xfId="20037"/>
    <cellStyle name="Notas 2 2 5 4 7 2" xfId="20038"/>
    <cellStyle name="Notas 2 2 5 4 7 3" xfId="20039"/>
    <cellStyle name="Notas 2 2 5 4 7 4" xfId="20040"/>
    <cellStyle name="Notas 2 2 5 4 7 5" xfId="20041"/>
    <cellStyle name="Notas 2 2 5 4 7 6" xfId="20042"/>
    <cellStyle name="Notas 2 2 5 4 8" xfId="20043"/>
    <cellStyle name="Notas 2 2 5 4 9" xfId="20044"/>
    <cellStyle name="Notas 2 2 5 5" xfId="20045"/>
    <cellStyle name="Notas 2 2 5 5 10" xfId="20046"/>
    <cellStyle name="Notas 2 2 5 5 11" xfId="20047"/>
    <cellStyle name="Notas 2 2 5 5 12" xfId="20048"/>
    <cellStyle name="Notas 2 2 5 5 2" xfId="20049"/>
    <cellStyle name="Notas 2 2 5 5 2 2" xfId="20050"/>
    <cellStyle name="Notas 2 2 5 5 2 3" xfId="20051"/>
    <cellStyle name="Notas 2 2 5 5 2 4" xfId="20052"/>
    <cellStyle name="Notas 2 2 5 5 2 5" xfId="20053"/>
    <cellStyle name="Notas 2 2 5 5 2 6" xfId="20054"/>
    <cellStyle name="Notas 2 2 5 5 2 7" xfId="20055"/>
    <cellStyle name="Notas 2 2 5 5 3" xfId="20056"/>
    <cellStyle name="Notas 2 2 5 5 3 2" xfId="20057"/>
    <cellStyle name="Notas 2 2 5 5 3 3" xfId="20058"/>
    <cellStyle name="Notas 2 2 5 5 3 4" xfId="20059"/>
    <cellStyle name="Notas 2 2 5 5 3 5" xfId="20060"/>
    <cellStyle name="Notas 2 2 5 5 3 6" xfId="20061"/>
    <cellStyle name="Notas 2 2 5 5 3 7" xfId="20062"/>
    <cellStyle name="Notas 2 2 5 5 4" xfId="20063"/>
    <cellStyle name="Notas 2 2 5 5 4 2" xfId="20064"/>
    <cellStyle name="Notas 2 2 5 5 4 3" xfId="20065"/>
    <cellStyle name="Notas 2 2 5 5 4 4" xfId="20066"/>
    <cellStyle name="Notas 2 2 5 5 4 5" xfId="20067"/>
    <cellStyle name="Notas 2 2 5 5 4 6" xfId="20068"/>
    <cellStyle name="Notas 2 2 5 5 4 7" xfId="20069"/>
    <cellStyle name="Notas 2 2 5 5 5" xfId="20070"/>
    <cellStyle name="Notas 2 2 5 5 5 2" xfId="20071"/>
    <cellStyle name="Notas 2 2 5 5 5 3" xfId="20072"/>
    <cellStyle name="Notas 2 2 5 5 5 4" xfId="20073"/>
    <cellStyle name="Notas 2 2 5 5 5 5" xfId="20074"/>
    <cellStyle name="Notas 2 2 5 5 5 6" xfId="20075"/>
    <cellStyle name="Notas 2 2 5 5 5 7" xfId="20076"/>
    <cellStyle name="Notas 2 2 5 5 6" xfId="20077"/>
    <cellStyle name="Notas 2 2 5 5 6 2" xfId="20078"/>
    <cellStyle name="Notas 2 2 5 5 6 3" xfId="20079"/>
    <cellStyle name="Notas 2 2 5 5 6 4" xfId="20080"/>
    <cellStyle name="Notas 2 2 5 5 6 5" xfId="20081"/>
    <cellStyle name="Notas 2 2 5 5 6 6" xfId="20082"/>
    <cellStyle name="Notas 2 2 5 5 6 7" xfId="20083"/>
    <cellStyle name="Notas 2 2 5 5 7" xfId="20084"/>
    <cellStyle name="Notas 2 2 5 5 7 2" xfId="20085"/>
    <cellStyle name="Notas 2 2 5 5 7 3" xfId="20086"/>
    <cellStyle name="Notas 2 2 5 5 7 4" xfId="20087"/>
    <cellStyle name="Notas 2 2 5 5 7 5" xfId="20088"/>
    <cellStyle name="Notas 2 2 5 5 7 6" xfId="20089"/>
    <cellStyle name="Notas 2 2 5 5 8" xfId="20090"/>
    <cellStyle name="Notas 2 2 5 5 9" xfId="20091"/>
    <cellStyle name="Notas 2 2 5 6" xfId="20092"/>
    <cellStyle name="Notas 2 2 5 6 10" xfId="20093"/>
    <cellStyle name="Notas 2 2 5 6 11" xfId="20094"/>
    <cellStyle name="Notas 2 2 5 6 12" xfId="20095"/>
    <cellStyle name="Notas 2 2 5 6 2" xfId="20096"/>
    <cellStyle name="Notas 2 2 5 6 2 2" xfId="20097"/>
    <cellStyle name="Notas 2 2 5 6 2 3" xfId="20098"/>
    <cellStyle name="Notas 2 2 5 6 2 4" xfId="20099"/>
    <cellStyle name="Notas 2 2 5 6 2 5" xfId="20100"/>
    <cellStyle name="Notas 2 2 5 6 2 6" xfId="20101"/>
    <cellStyle name="Notas 2 2 5 6 2 7" xfId="20102"/>
    <cellStyle name="Notas 2 2 5 6 3" xfId="20103"/>
    <cellStyle name="Notas 2 2 5 6 3 2" xfId="20104"/>
    <cellStyle name="Notas 2 2 5 6 3 3" xfId="20105"/>
    <cellStyle name="Notas 2 2 5 6 3 4" xfId="20106"/>
    <cellStyle name="Notas 2 2 5 6 3 5" xfId="20107"/>
    <cellStyle name="Notas 2 2 5 6 3 6" xfId="20108"/>
    <cellStyle name="Notas 2 2 5 6 3 7" xfId="20109"/>
    <cellStyle name="Notas 2 2 5 6 4" xfId="20110"/>
    <cellStyle name="Notas 2 2 5 6 4 2" xfId="20111"/>
    <cellStyle name="Notas 2 2 5 6 4 3" xfId="20112"/>
    <cellStyle name="Notas 2 2 5 6 4 4" xfId="20113"/>
    <cellStyle name="Notas 2 2 5 6 4 5" xfId="20114"/>
    <cellStyle name="Notas 2 2 5 6 4 6" xfId="20115"/>
    <cellStyle name="Notas 2 2 5 6 4 7" xfId="20116"/>
    <cellStyle name="Notas 2 2 5 6 5" xfId="20117"/>
    <cellStyle name="Notas 2 2 5 6 5 2" xfId="20118"/>
    <cellStyle name="Notas 2 2 5 6 5 3" xfId="20119"/>
    <cellStyle name="Notas 2 2 5 6 5 4" xfId="20120"/>
    <cellStyle name="Notas 2 2 5 6 5 5" xfId="20121"/>
    <cellStyle name="Notas 2 2 5 6 5 6" xfId="20122"/>
    <cellStyle name="Notas 2 2 5 6 5 7" xfId="20123"/>
    <cellStyle name="Notas 2 2 5 6 6" xfId="20124"/>
    <cellStyle name="Notas 2 2 5 6 6 2" xfId="20125"/>
    <cellStyle name="Notas 2 2 5 6 6 3" xfId="20126"/>
    <cellStyle name="Notas 2 2 5 6 6 4" xfId="20127"/>
    <cellStyle name="Notas 2 2 5 6 6 5" xfId="20128"/>
    <cellStyle name="Notas 2 2 5 6 6 6" xfId="20129"/>
    <cellStyle name="Notas 2 2 5 6 6 7" xfId="20130"/>
    <cellStyle name="Notas 2 2 5 6 7" xfId="20131"/>
    <cellStyle name="Notas 2 2 5 6 7 2" xfId="20132"/>
    <cellStyle name="Notas 2 2 5 6 7 3" xfId="20133"/>
    <cellStyle name="Notas 2 2 5 6 7 4" xfId="20134"/>
    <cellStyle name="Notas 2 2 5 6 7 5" xfId="20135"/>
    <cellStyle name="Notas 2 2 5 6 7 6" xfId="20136"/>
    <cellStyle name="Notas 2 2 5 6 8" xfId="20137"/>
    <cellStyle name="Notas 2 2 5 6 9" xfId="20138"/>
    <cellStyle name="Notas 2 2 5 7" xfId="20139"/>
    <cellStyle name="Notas 2 2 5 7 10" xfId="20140"/>
    <cellStyle name="Notas 2 2 5 7 11" xfId="20141"/>
    <cellStyle name="Notas 2 2 5 7 12" xfId="20142"/>
    <cellStyle name="Notas 2 2 5 7 2" xfId="20143"/>
    <cellStyle name="Notas 2 2 5 7 2 2" xfId="20144"/>
    <cellStyle name="Notas 2 2 5 7 2 3" xfId="20145"/>
    <cellStyle name="Notas 2 2 5 7 2 4" xfId="20146"/>
    <cellStyle name="Notas 2 2 5 7 2 5" xfId="20147"/>
    <cellStyle name="Notas 2 2 5 7 2 6" xfId="20148"/>
    <cellStyle name="Notas 2 2 5 7 2 7" xfId="20149"/>
    <cellStyle name="Notas 2 2 5 7 3" xfId="20150"/>
    <cellStyle name="Notas 2 2 5 7 3 2" xfId="20151"/>
    <cellStyle name="Notas 2 2 5 7 3 3" xfId="20152"/>
    <cellStyle name="Notas 2 2 5 7 3 4" xfId="20153"/>
    <cellStyle name="Notas 2 2 5 7 3 5" xfId="20154"/>
    <cellStyle name="Notas 2 2 5 7 3 6" xfId="20155"/>
    <cellStyle name="Notas 2 2 5 7 3 7" xfId="20156"/>
    <cellStyle name="Notas 2 2 5 7 4" xfId="20157"/>
    <cellStyle name="Notas 2 2 5 7 4 2" xfId="20158"/>
    <cellStyle name="Notas 2 2 5 7 4 3" xfId="20159"/>
    <cellStyle name="Notas 2 2 5 7 4 4" xfId="20160"/>
    <cellStyle name="Notas 2 2 5 7 4 5" xfId="20161"/>
    <cellStyle name="Notas 2 2 5 7 4 6" xfId="20162"/>
    <cellStyle name="Notas 2 2 5 7 4 7" xfId="20163"/>
    <cellStyle name="Notas 2 2 5 7 5" xfId="20164"/>
    <cellStyle name="Notas 2 2 5 7 5 2" xfId="20165"/>
    <cellStyle name="Notas 2 2 5 7 5 3" xfId="20166"/>
    <cellStyle name="Notas 2 2 5 7 5 4" xfId="20167"/>
    <cellStyle name="Notas 2 2 5 7 5 5" xfId="20168"/>
    <cellStyle name="Notas 2 2 5 7 5 6" xfId="20169"/>
    <cellStyle name="Notas 2 2 5 7 5 7" xfId="20170"/>
    <cellStyle name="Notas 2 2 5 7 6" xfId="20171"/>
    <cellStyle name="Notas 2 2 5 7 6 2" xfId="20172"/>
    <cellStyle name="Notas 2 2 5 7 6 3" xfId="20173"/>
    <cellStyle name="Notas 2 2 5 7 6 4" xfId="20174"/>
    <cellStyle name="Notas 2 2 5 7 6 5" xfId="20175"/>
    <cellStyle name="Notas 2 2 5 7 6 6" xfId="20176"/>
    <cellStyle name="Notas 2 2 5 7 6 7" xfId="20177"/>
    <cellStyle name="Notas 2 2 5 7 7" xfId="20178"/>
    <cellStyle name="Notas 2 2 5 7 7 2" xfId="20179"/>
    <cellStyle name="Notas 2 2 5 7 7 3" xfId="20180"/>
    <cellStyle name="Notas 2 2 5 7 7 4" xfId="20181"/>
    <cellStyle name="Notas 2 2 5 7 7 5" xfId="20182"/>
    <cellStyle name="Notas 2 2 5 7 7 6" xfId="20183"/>
    <cellStyle name="Notas 2 2 5 7 8" xfId="20184"/>
    <cellStyle name="Notas 2 2 5 7 9" xfId="20185"/>
    <cellStyle name="Notas 2 2 5 8" xfId="20186"/>
    <cellStyle name="Notas 2 2 5 8 10" xfId="20187"/>
    <cellStyle name="Notas 2 2 5 8 11" xfId="20188"/>
    <cellStyle name="Notas 2 2 5 8 12" xfId="20189"/>
    <cellStyle name="Notas 2 2 5 8 2" xfId="20190"/>
    <cellStyle name="Notas 2 2 5 8 2 2" xfId="20191"/>
    <cellStyle name="Notas 2 2 5 8 2 3" xfId="20192"/>
    <cellStyle name="Notas 2 2 5 8 2 4" xfId="20193"/>
    <cellStyle name="Notas 2 2 5 8 2 5" xfId="20194"/>
    <cellStyle name="Notas 2 2 5 8 2 6" xfId="20195"/>
    <cellStyle name="Notas 2 2 5 8 2 7" xfId="20196"/>
    <cellStyle name="Notas 2 2 5 8 3" xfId="20197"/>
    <cellStyle name="Notas 2 2 5 8 3 2" xfId="20198"/>
    <cellStyle name="Notas 2 2 5 8 3 3" xfId="20199"/>
    <cellStyle name="Notas 2 2 5 8 3 4" xfId="20200"/>
    <cellStyle name="Notas 2 2 5 8 3 5" xfId="20201"/>
    <cellStyle name="Notas 2 2 5 8 3 6" xfId="20202"/>
    <cellStyle name="Notas 2 2 5 8 3 7" xfId="20203"/>
    <cellStyle name="Notas 2 2 5 8 4" xfId="20204"/>
    <cellStyle name="Notas 2 2 5 8 4 2" xfId="20205"/>
    <cellStyle name="Notas 2 2 5 8 4 3" xfId="20206"/>
    <cellStyle name="Notas 2 2 5 8 4 4" xfId="20207"/>
    <cellStyle name="Notas 2 2 5 8 4 5" xfId="20208"/>
    <cellStyle name="Notas 2 2 5 8 4 6" xfId="20209"/>
    <cellStyle name="Notas 2 2 5 8 4 7" xfId="20210"/>
    <cellStyle name="Notas 2 2 5 8 5" xfId="20211"/>
    <cellStyle name="Notas 2 2 5 8 5 2" xfId="20212"/>
    <cellStyle name="Notas 2 2 5 8 5 3" xfId="20213"/>
    <cellStyle name="Notas 2 2 5 8 5 4" xfId="20214"/>
    <cellStyle name="Notas 2 2 5 8 5 5" xfId="20215"/>
    <cellStyle name="Notas 2 2 5 8 5 6" xfId="20216"/>
    <cellStyle name="Notas 2 2 5 8 5 7" xfId="20217"/>
    <cellStyle name="Notas 2 2 5 8 6" xfId="20218"/>
    <cellStyle name="Notas 2 2 5 8 6 2" xfId="20219"/>
    <cellStyle name="Notas 2 2 5 8 6 3" xfId="20220"/>
    <cellStyle name="Notas 2 2 5 8 6 4" xfId="20221"/>
    <cellStyle name="Notas 2 2 5 8 6 5" xfId="20222"/>
    <cellStyle name="Notas 2 2 5 8 6 6" xfId="20223"/>
    <cellStyle name="Notas 2 2 5 8 6 7" xfId="20224"/>
    <cellStyle name="Notas 2 2 5 8 7" xfId="20225"/>
    <cellStyle name="Notas 2 2 5 8 7 2" xfId="20226"/>
    <cellStyle name="Notas 2 2 5 8 7 3" xfId="20227"/>
    <cellStyle name="Notas 2 2 5 8 7 4" xfId="20228"/>
    <cellStyle name="Notas 2 2 5 8 7 5" xfId="20229"/>
    <cellStyle name="Notas 2 2 5 8 7 6" xfId="20230"/>
    <cellStyle name="Notas 2 2 5 8 8" xfId="20231"/>
    <cellStyle name="Notas 2 2 5 8 9" xfId="20232"/>
    <cellStyle name="Notas 2 2 5 9" xfId="20233"/>
    <cellStyle name="Notas 2 2 5 9 10" xfId="20234"/>
    <cellStyle name="Notas 2 2 5 9 11" xfId="20235"/>
    <cellStyle name="Notas 2 2 5 9 12" xfId="20236"/>
    <cellStyle name="Notas 2 2 5 9 2" xfId="20237"/>
    <cellStyle name="Notas 2 2 5 9 2 2" xfId="20238"/>
    <cellStyle name="Notas 2 2 5 9 2 3" xfId="20239"/>
    <cellStyle name="Notas 2 2 5 9 2 4" xfId="20240"/>
    <cellStyle name="Notas 2 2 5 9 2 5" xfId="20241"/>
    <cellStyle name="Notas 2 2 5 9 2 6" xfId="20242"/>
    <cellStyle name="Notas 2 2 5 9 2 7" xfId="20243"/>
    <cellStyle name="Notas 2 2 5 9 3" xfId="20244"/>
    <cellStyle name="Notas 2 2 5 9 3 2" xfId="20245"/>
    <cellStyle name="Notas 2 2 5 9 3 3" xfId="20246"/>
    <cellStyle name="Notas 2 2 5 9 3 4" xfId="20247"/>
    <cellStyle name="Notas 2 2 5 9 3 5" xfId="20248"/>
    <cellStyle name="Notas 2 2 5 9 3 6" xfId="20249"/>
    <cellStyle name="Notas 2 2 5 9 3 7" xfId="20250"/>
    <cellStyle name="Notas 2 2 5 9 4" xfId="20251"/>
    <cellStyle name="Notas 2 2 5 9 4 2" xfId="20252"/>
    <cellStyle name="Notas 2 2 5 9 4 3" xfId="20253"/>
    <cellStyle name="Notas 2 2 5 9 4 4" xfId="20254"/>
    <cellStyle name="Notas 2 2 5 9 4 5" xfId="20255"/>
    <cellStyle name="Notas 2 2 5 9 4 6" xfId="20256"/>
    <cellStyle name="Notas 2 2 5 9 4 7" xfId="20257"/>
    <cellStyle name="Notas 2 2 5 9 5" xfId="20258"/>
    <cellStyle name="Notas 2 2 5 9 5 2" xfId="20259"/>
    <cellStyle name="Notas 2 2 5 9 5 3" xfId="20260"/>
    <cellStyle name="Notas 2 2 5 9 5 4" xfId="20261"/>
    <cellStyle name="Notas 2 2 5 9 5 5" xfId="20262"/>
    <cellStyle name="Notas 2 2 5 9 5 6" xfId="20263"/>
    <cellStyle name="Notas 2 2 5 9 5 7" xfId="20264"/>
    <cellStyle name="Notas 2 2 5 9 6" xfId="20265"/>
    <cellStyle name="Notas 2 2 5 9 6 2" xfId="20266"/>
    <cellStyle name="Notas 2 2 5 9 6 3" xfId="20267"/>
    <cellStyle name="Notas 2 2 5 9 6 4" xfId="20268"/>
    <cellStyle name="Notas 2 2 5 9 6 5" xfId="20269"/>
    <cellStyle name="Notas 2 2 5 9 6 6" xfId="20270"/>
    <cellStyle name="Notas 2 2 5 9 6 7" xfId="20271"/>
    <cellStyle name="Notas 2 2 5 9 7" xfId="20272"/>
    <cellStyle name="Notas 2 2 5 9 7 2" xfId="20273"/>
    <cellStyle name="Notas 2 2 5 9 7 3" xfId="20274"/>
    <cellStyle name="Notas 2 2 5 9 7 4" xfId="20275"/>
    <cellStyle name="Notas 2 2 5 9 7 5" xfId="20276"/>
    <cellStyle name="Notas 2 2 5 9 7 6" xfId="20277"/>
    <cellStyle name="Notas 2 2 5 9 8" xfId="20278"/>
    <cellStyle name="Notas 2 2 5 9 9" xfId="20279"/>
    <cellStyle name="Notas 2 2 6" xfId="20280"/>
    <cellStyle name="Notas 2 2 6 10" xfId="20281"/>
    <cellStyle name="Notas 2 2 6 11" xfId="20282"/>
    <cellStyle name="Notas 2 2 6 12" xfId="20283"/>
    <cellStyle name="Notas 2 2 6 2" xfId="20284"/>
    <cellStyle name="Notas 2 2 6 2 2" xfId="20285"/>
    <cellStyle name="Notas 2 2 6 2 3" xfId="20286"/>
    <cellStyle name="Notas 2 2 6 2 4" xfId="20287"/>
    <cellStyle name="Notas 2 2 6 2 5" xfId="20288"/>
    <cellStyle name="Notas 2 2 6 2 6" xfId="20289"/>
    <cellStyle name="Notas 2 2 6 2 7" xfId="20290"/>
    <cellStyle name="Notas 2 2 6 3" xfId="20291"/>
    <cellStyle name="Notas 2 2 6 3 2" xfId="20292"/>
    <cellStyle name="Notas 2 2 6 3 3" xfId="20293"/>
    <cellStyle name="Notas 2 2 6 3 4" xfId="20294"/>
    <cellStyle name="Notas 2 2 6 3 5" xfId="20295"/>
    <cellStyle name="Notas 2 2 6 3 6" xfId="20296"/>
    <cellStyle name="Notas 2 2 6 3 7" xfId="20297"/>
    <cellStyle name="Notas 2 2 6 4" xfId="20298"/>
    <cellStyle name="Notas 2 2 6 4 2" xfId="20299"/>
    <cellStyle name="Notas 2 2 6 4 3" xfId="20300"/>
    <cellStyle name="Notas 2 2 6 4 4" xfId="20301"/>
    <cellStyle name="Notas 2 2 6 4 5" xfId="20302"/>
    <cellStyle name="Notas 2 2 6 4 6" xfId="20303"/>
    <cellStyle name="Notas 2 2 6 4 7" xfId="20304"/>
    <cellStyle name="Notas 2 2 6 5" xfId="20305"/>
    <cellStyle name="Notas 2 2 6 5 2" xfId="20306"/>
    <cellStyle name="Notas 2 2 6 5 3" xfId="20307"/>
    <cellStyle name="Notas 2 2 6 5 4" xfId="20308"/>
    <cellStyle name="Notas 2 2 6 5 5" xfId="20309"/>
    <cellStyle name="Notas 2 2 6 5 6" xfId="20310"/>
    <cellStyle name="Notas 2 2 6 5 7" xfId="20311"/>
    <cellStyle name="Notas 2 2 6 6" xfId="20312"/>
    <cellStyle name="Notas 2 2 6 6 2" xfId="20313"/>
    <cellStyle name="Notas 2 2 6 6 3" xfId="20314"/>
    <cellStyle name="Notas 2 2 6 6 4" xfId="20315"/>
    <cellStyle name="Notas 2 2 6 6 5" xfId="20316"/>
    <cellStyle name="Notas 2 2 6 6 6" xfId="20317"/>
    <cellStyle name="Notas 2 2 6 6 7" xfId="20318"/>
    <cellStyle name="Notas 2 2 6 7" xfId="20319"/>
    <cellStyle name="Notas 2 2 6 8" xfId="20320"/>
    <cellStyle name="Notas 2 2 6 9" xfId="20321"/>
    <cellStyle name="Notas 2 2 7" xfId="20322"/>
    <cellStyle name="Notas 2 2 7 10" xfId="20323"/>
    <cellStyle name="Notas 2 2 7 11" xfId="20324"/>
    <cellStyle name="Notas 2 2 7 12" xfId="20325"/>
    <cellStyle name="Notas 2 2 7 2" xfId="20326"/>
    <cellStyle name="Notas 2 2 7 2 2" xfId="20327"/>
    <cellStyle name="Notas 2 2 7 2 3" xfId="20328"/>
    <cellStyle name="Notas 2 2 7 2 4" xfId="20329"/>
    <cellStyle name="Notas 2 2 7 2 5" xfId="20330"/>
    <cellStyle name="Notas 2 2 7 2 6" xfId="20331"/>
    <cellStyle name="Notas 2 2 7 2 7" xfId="20332"/>
    <cellStyle name="Notas 2 2 7 3" xfId="20333"/>
    <cellStyle name="Notas 2 2 7 3 2" xfId="20334"/>
    <cellStyle name="Notas 2 2 7 3 3" xfId="20335"/>
    <cellStyle name="Notas 2 2 7 3 4" xfId="20336"/>
    <cellStyle name="Notas 2 2 7 3 5" xfId="20337"/>
    <cellStyle name="Notas 2 2 7 3 6" xfId="20338"/>
    <cellStyle name="Notas 2 2 7 3 7" xfId="20339"/>
    <cellStyle name="Notas 2 2 7 4" xfId="20340"/>
    <cellStyle name="Notas 2 2 7 4 2" xfId="20341"/>
    <cellStyle name="Notas 2 2 7 4 3" xfId="20342"/>
    <cellStyle name="Notas 2 2 7 4 4" xfId="20343"/>
    <cellStyle name="Notas 2 2 7 4 5" xfId="20344"/>
    <cellStyle name="Notas 2 2 7 4 6" xfId="20345"/>
    <cellStyle name="Notas 2 2 7 4 7" xfId="20346"/>
    <cellStyle name="Notas 2 2 7 5" xfId="20347"/>
    <cellStyle name="Notas 2 2 7 5 2" xfId="20348"/>
    <cellStyle name="Notas 2 2 7 5 3" xfId="20349"/>
    <cellStyle name="Notas 2 2 7 5 4" xfId="20350"/>
    <cellStyle name="Notas 2 2 7 5 5" xfId="20351"/>
    <cellStyle name="Notas 2 2 7 5 6" xfId="20352"/>
    <cellStyle name="Notas 2 2 7 5 7" xfId="20353"/>
    <cellStyle name="Notas 2 2 7 6" xfId="20354"/>
    <cellStyle name="Notas 2 2 7 6 2" xfId="20355"/>
    <cellStyle name="Notas 2 2 7 6 3" xfId="20356"/>
    <cellStyle name="Notas 2 2 7 6 4" xfId="20357"/>
    <cellStyle name="Notas 2 2 7 6 5" xfId="20358"/>
    <cellStyle name="Notas 2 2 7 6 6" xfId="20359"/>
    <cellStyle name="Notas 2 2 7 6 7" xfId="20360"/>
    <cellStyle name="Notas 2 2 7 7" xfId="20361"/>
    <cellStyle name="Notas 2 2 7 8" xfId="20362"/>
    <cellStyle name="Notas 2 2 7 9" xfId="20363"/>
    <cellStyle name="Notas 2 2 8" xfId="20364"/>
    <cellStyle name="Notas 2 2 8 10" xfId="20365"/>
    <cellStyle name="Notas 2 2 8 11" xfId="20366"/>
    <cellStyle name="Notas 2 2 8 12" xfId="20367"/>
    <cellStyle name="Notas 2 2 8 2" xfId="20368"/>
    <cellStyle name="Notas 2 2 8 2 2" xfId="20369"/>
    <cellStyle name="Notas 2 2 8 2 3" xfId="20370"/>
    <cellStyle name="Notas 2 2 8 2 4" xfId="20371"/>
    <cellStyle name="Notas 2 2 8 2 5" xfId="20372"/>
    <cellStyle name="Notas 2 2 8 2 6" xfId="20373"/>
    <cellStyle name="Notas 2 2 8 2 7" xfId="20374"/>
    <cellStyle name="Notas 2 2 8 3" xfId="20375"/>
    <cellStyle name="Notas 2 2 8 3 2" xfId="20376"/>
    <cellStyle name="Notas 2 2 8 3 3" xfId="20377"/>
    <cellStyle name="Notas 2 2 8 3 4" xfId="20378"/>
    <cellStyle name="Notas 2 2 8 3 5" xfId="20379"/>
    <cellStyle name="Notas 2 2 8 3 6" xfId="20380"/>
    <cellStyle name="Notas 2 2 8 3 7" xfId="20381"/>
    <cellStyle name="Notas 2 2 8 4" xfId="20382"/>
    <cellStyle name="Notas 2 2 8 4 2" xfId="20383"/>
    <cellStyle name="Notas 2 2 8 4 3" xfId="20384"/>
    <cellStyle name="Notas 2 2 8 4 4" xfId="20385"/>
    <cellStyle name="Notas 2 2 8 4 5" xfId="20386"/>
    <cellStyle name="Notas 2 2 8 4 6" xfId="20387"/>
    <cellStyle name="Notas 2 2 8 4 7" xfId="20388"/>
    <cellStyle name="Notas 2 2 8 5" xfId="20389"/>
    <cellStyle name="Notas 2 2 8 5 2" xfId="20390"/>
    <cellStyle name="Notas 2 2 8 5 3" xfId="20391"/>
    <cellStyle name="Notas 2 2 8 5 4" xfId="20392"/>
    <cellStyle name="Notas 2 2 8 5 5" xfId="20393"/>
    <cellStyle name="Notas 2 2 8 5 6" xfId="20394"/>
    <cellStyle name="Notas 2 2 8 5 7" xfId="20395"/>
    <cellStyle name="Notas 2 2 8 6" xfId="20396"/>
    <cellStyle name="Notas 2 2 8 6 2" xfId="20397"/>
    <cellStyle name="Notas 2 2 8 6 3" xfId="20398"/>
    <cellStyle name="Notas 2 2 8 6 4" xfId="20399"/>
    <cellStyle name="Notas 2 2 8 6 5" xfId="20400"/>
    <cellStyle name="Notas 2 2 8 6 6" xfId="20401"/>
    <cellStyle name="Notas 2 2 8 6 7" xfId="20402"/>
    <cellStyle name="Notas 2 2 8 7" xfId="20403"/>
    <cellStyle name="Notas 2 2 8 7 2" xfId="20404"/>
    <cellStyle name="Notas 2 2 8 7 3" xfId="20405"/>
    <cellStyle name="Notas 2 2 8 7 4" xfId="20406"/>
    <cellStyle name="Notas 2 2 8 7 5" xfId="20407"/>
    <cellStyle name="Notas 2 2 8 7 6" xfId="20408"/>
    <cellStyle name="Notas 2 2 8 8" xfId="20409"/>
    <cellStyle name="Notas 2 2 8 9" xfId="20410"/>
    <cellStyle name="Notas 2 2 9" xfId="20411"/>
    <cellStyle name="Notas 2 2 9 10" xfId="20412"/>
    <cellStyle name="Notas 2 2 9 11" xfId="20413"/>
    <cellStyle name="Notas 2 2 9 12" xfId="20414"/>
    <cellStyle name="Notas 2 2 9 2" xfId="20415"/>
    <cellStyle name="Notas 2 2 9 2 2" xfId="20416"/>
    <cellStyle name="Notas 2 2 9 2 3" xfId="20417"/>
    <cellStyle name="Notas 2 2 9 2 4" xfId="20418"/>
    <cellStyle name="Notas 2 2 9 2 5" xfId="20419"/>
    <cellStyle name="Notas 2 2 9 2 6" xfId="20420"/>
    <cellStyle name="Notas 2 2 9 2 7" xfId="20421"/>
    <cellStyle name="Notas 2 2 9 3" xfId="20422"/>
    <cellStyle name="Notas 2 2 9 3 2" xfId="20423"/>
    <cellStyle name="Notas 2 2 9 3 3" xfId="20424"/>
    <cellStyle name="Notas 2 2 9 3 4" xfId="20425"/>
    <cellStyle name="Notas 2 2 9 3 5" xfId="20426"/>
    <cellStyle name="Notas 2 2 9 3 6" xfId="20427"/>
    <cellStyle name="Notas 2 2 9 3 7" xfId="20428"/>
    <cellStyle name="Notas 2 2 9 4" xfId="20429"/>
    <cellStyle name="Notas 2 2 9 4 2" xfId="20430"/>
    <cellStyle name="Notas 2 2 9 4 3" xfId="20431"/>
    <cellStyle name="Notas 2 2 9 4 4" xfId="20432"/>
    <cellStyle name="Notas 2 2 9 4 5" xfId="20433"/>
    <cellStyle name="Notas 2 2 9 4 6" xfId="20434"/>
    <cellStyle name="Notas 2 2 9 4 7" xfId="20435"/>
    <cellStyle name="Notas 2 2 9 5" xfId="20436"/>
    <cellStyle name="Notas 2 2 9 5 2" xfId="20437"/>
    <cellStyle name="Notas 2 2 9 5 3" xfId="20438"/>
    <cellStyle name="Notas 2 2 9 5 4" xfId="20439"/>
    <cellStyle name="Notas 2 2 9 5 5" xfId="20440"/>
    <cellStyle name="Notas 2 2 9 5 6" xfId="20441"/>
    <cellStyle name="Notas 2 2 9 5 7" xfId="20442"/>
    <cellStyle name="Notas 2 2 9 6" xfId="20443"/>
    <cellStyle name="Notas 2 2 9 6 2" xfId="20444"/>
    <cellStyle name="Notas 2 2 9 6 3" xfId="20445"/>
    <cellStyle name="Notas 2 2 9 6 4" xfId="20446"/>
    <cellStyle name="Notas 2 2 9 6 5" xfId="20447"/>
    <cellStyle name="Notas 2 2 9 6 6" xfId="20448"/>
    <cellStyle name="Notas 2 2 9 6 7" xfId="20449"/>
    <cellStyle name="Notas 2 2 9 7" xfId="20450"/>
    <cellStyle name="Notas 2 2 9 7 2" xfId="20451"/>
    <cellStyle name="Notas 2 2 9 7 3" xfId="20452"/>
    <cellStyle name="Notas 2 2 9 7 4" xfId="20453"/>
    <cellStyle name="Notas 2 2 9 7 5" xfId="20454"/>
    <cellStyle name="Notas 2 2 9 7 6" xfId="20455"/>
    <cellStyle name="Notas 2 2 9 8" xfId="20456"/>
    <cellStyle name="Notas 2 2 9 9" xfId="20457"/>
    <cellStyle name="Notas 2 20" xfId="20458"/>
    <cellStyle name="Notas 2 20 2" xfId="20459"/>
    <cellStyle name="Notas 2 20 3" xfId="20460"/>
    <cellStyle name="Notas 2 20 4" xfId="20461"/>
    <cellStyle name="Notas 2 20 5" xfId="20462"/>
    <cellStyle name="Notas 2 20 6" xfId="20463"/>
    <cellStyle name="Notas 2 20 7" xfId="20464"/>
    <cellStyle name="Notas 2 21" xfId="20465"/>
    <cellStyle name="Notas 2 21 2" xfId="20466"/>
    <cellStyle name="Notas 2 21 3" xfId="20467"/>
    <cellStyle name="Notas 2 21 4" xfId="20468"/>
    <cellStyle name="Notas 2 21 5" xfId="20469"/>
    <cellStyle name="Notas 2 21 6" xfId="20470"/>
    <cellStyle name="Notas 2 21 7" xfId="20471"/>
    <cellStyle name="Notas 2 22" xfId="20472"/>
    <cellStyle name="Notas 2 22 2" xfId="20473"/>
    <cellStyle name="Notas 2 22 3" xfId="20474"/>
    <cellStyle name="Notas 2 22 4" xfId="20475"/>
    <cellStyle name="Notas 2 22 5" xfId="20476"/>
    <cellStyle name="Notas 2 22 6" xfId="20477"/>
    <cellStyle name="Notas 2 22 7" xfId="20478"/>
    <cellStyle name="Notas 2 23" xfId="20479"/>
    <cellStyle name="Notas 2 23 2" xfId="20480"/>
    <cellStyle name="Notas 2 23 3" xfId="20481"/>
    <cellStyle name="Notas 2 23 4" xfId="20482"/>
    <cellStyle name="Notas 2 23 5" xfId="20483"/>
    <cellStyle name="Notas 2 23 6" xfId="20484"/>
    <cellStyle name="Notas 2 23 7" xfId="20485"/>
    <cellStyle name="Notas 2 24" xfId="20486"/>
    <cellStyle name="Notas 2 25" xfId="20487"/>
    <cellStyle name="Notas 2 26" xfId="20488"/>
    <cellStyle name="Notas 2 27" xfId="20489"/>
    <cellStyle name="Notas 2 28" xfId="20490"/>
    <cellStyle name="Notas 2 3" xfId="20491"/>
    <cellStyle name="Notas 2 3 10" xfId="20492"/>
    <cellStyle name="Notas 2 3 10 10" xfId="20493"/>
    <cellStyle name="Notas 2 3 10 11" xfId="20494"/>
    <cellStyle name="Notas 2 3 10 12" xfId="20495"/>
    <cellStyle name="Notas 2 3 10 2" xfId="20496"/>
    <cellStyle name="Notas 2 3 10 2 2" xfId="20497"/>
    <cellStyle name="Notas 2 3 10 2 3" xfId="20498"/>
    <cellStyle name="Notas 2 3 10 2 4" xfId="20499"/>
    <cellStyle name="Notas 2 3 10 2 5" xfId="20500"/>
    <cellStyle name="Notas 2 3 10 2 6" xfId="20501"/>
    <cellStyle name="Notas 2 3 10 2 7" xfId="20502"/>
    <cellStyle name="Notas 2 3 10 3" xfId="20503"/>
    <cellStyle name="Notas 2 3 10 3 2" xfId="20504"/>
    <cellStyle name="Notas 2 3 10 3 3" xfId="20505"/>
    <cellStyle name="Notas 2 3 10 3 4" xfId="20506"/>
    <cellStyle name="Notas 2 3 10 3 5" xfId="20507"/>
    <cellStyle name="Notas 2 3 10 3 6" xfId="20508"/>
    <cellStyle name="Notas 2 3 10 3 7" xfId="20509"/>
    <cellStyle name="Notas 2 3 10 4" xfId="20510"/>
    <cellStyle name="Notas 2 3 10 4 2" xfId="20511"/>
    <cellStyle name="Notas 2 3 10 4 3" xfId="20512"/>
    <cellStyle name="Notas 2 3 10 4 4" xfId="20513"/>
    <cellStyle name="Notas 2 3 10 4 5" xfId="20514"/>
    <cellStyle name="Notas 2 3 10 4 6" xfId="20515"/>
    <cellStyle name="Notas 2 3 10 4 7" xfId="20516"/>
    <cellStyle name="Notas 2 3 10 5" xfId="20517"/>
    <cellStyle name="Notas 2 3 10 5 2" xfId="20518"/>
    <cellStyle name="Notas 2 3 10 5 3" xfId="20519"/>
    <cellStyle name="Notas 2 3 10 5 4" xfId="20520"/>
    <cellStyle name="Notas 2 3 10 5 5" xfId="20521"/>
    <cellStyle name="Notas 2 3 10 5 6" xfId="20522"/>
    <cellStyle name="Notas 2 3 10 5 7" xfId="20523"/>
    <cellStyle name="Notas 2 3 10 6" xfId="20524"/>
    <cellStyle name="Notas 2 3 10 6 2" xfId="20525"/>
    <cellStyle name="Notas 2 3 10 6 3" xfId="20526"/>
    <cellStyle name="Notas 2 3 10 6 4" xfId="20527"/>
    <cellStyle name="Notas 2 3 10 6 5" xfId="20528"/>
    <cellStyle name="Notas 2 3 10 6 6" xfId="20529"/>
    <cellStyle name="Notas 2 3 10 6 7" xfId="20530"/>
    <cellStyle name="Notas 2 3 10 7" xfId="20531"/>
    <cellStyle name="Notas 2 3 10 7 2" xfId="20532"/>
    <cellStyle name="Notas 2 3 10 7 3" xfId="20533"/>
    <cellStyle name="Notas 2 3 10 7 4" xfId="20534"/>
    <cellStyle name="Notas 2 3 10 7 5" xfId="20535"/>
    <cellStyle name="Notas 2 3 10 7 6" xfId="20536"/>
    <cellStyle name="Notas 2 3 10 8" xfId="20537"/>
    <cellStyle name="Notas 2 3 10 9" xfId="20538"/>
    <cellStyle name="Notas 2 3 11" xfId="20539"/>
    <cellStyle name="Notas 2 3 11 10" xfId="20540"/>
    <cellStyle name="Notas 2 3 11 11" xfId="20541"/>
    <cellStyle name="Notas 2 3 11 12" xfId="20542"/>
    <cellStyle name="Notas 2 3 11 2" xfId="20543"/>
    <cellStyle name="Notas 2 3 11 2 2" xfId="20544"/>
    <cellStyle name="Notas 2 3 11 2 3" xfId="20545"/>
    <cellStyle name="Notas 2 3 11 2 4" xfId="20546"/>
    <cellStyle name="Notas 2 3 11 2 5" xfId="20547"/>
    <cellStyle name="Notas 2 3 11 2 6" xfId="20548"/>
    <cellStyle name="Notas 2 3 11 2 7" xfId="20549"/>
    <cellStyle name="Notas 2 3 11 3" xfId="20550"/>
    <cellStyle name="Notas 2 3 11 3 2" xfId="20551"/>
    <cellStyle name="Notas 2 3 11 3 3" xfId="20552"/>
    <cellStyle name="Notas 2 3 11 3 4" xfId="20553"/>
    <cellStyle name="Notas 2 3 11 3 5" xfId="20554"/>
    <cellStyle name="Notas 2 3 11 3 6" xfId="20555"/>
    <cellStyle name="Notas 2 3 11 3 7" xfId="20556"/>
    <cellStyle name="Notas 2 3 11 4" xfId="20557"/>
    <cellStyle name="Notas 2 3 11 4 2" xfId="20558"/>
    <cellStyle name="Notas 2 3 11 4 3" xfId="20559"/>
    <cellStyle name="Notas 2 3 11 4 4" xfId="20560"/>
    <cellStyle name="Notas 2 3 11 4 5" xfId="20561"/>
    <cellStyle name="Notas 2 3 11 4 6" xfId="20562"/>
    <cellStyle name="Notas 2 3 11 4 7" xfId="20563"/>
    <cellStyle name="Notas 2 3 11 5" xfId="20564"/>
    <cellStyle name="Notas 2 3 11 5 2" xfId="20565"/>
    <cellStyle name="Notas 2 3 11 5 3" xfId="20566"/>
    <cellStyle name="Notas 2 3 11 5 4" xfId="20567"/>
    <cellStyle name="Notas 2 3 11 5 5" xfId="20568"/>
    <cellStyle name="Notas 2 3 11 5 6" xfId="20569"/>
    <cellStyle name="Notas 2 3 11 5 7" xfId="20570"/>
    <cellStyle name="Notas 2 3 11 6" xfId="20571"/>
    <cellStyle name="Notas 2 3 11 6 2" xfId="20572"/>
    <cellStyle name="Notas 2 3 11 6 3" xfId="20573"/>
    <cellStyle name="Notas 2 3 11 6 4" xfId="20574"/>
    <cellStyle name="Notas 2 3 11 6 5" xfId="20575"/>
    <cellStyle name="Notas 2 3 11 6 6" xfId="20576"/>
    <cellStyle name="Notas 2 3 11 6 7" xfId="20577"/>
    <cellStyle name="Notas 2 3 11 7" xfId="20578"/>
    <cellStyle name="Notas 2 3 11 7 2" xfId="20579"/>
    <cellStyle name="Notas 2 3 11 7 3" xfId="20580"/>
    <cellStyle name="Notas 2 3 11 7 4" xfId="20581"/>
    <cellStyle name="Notas 2 3 11 7 5" xfId="20582"/>
    <cellStyle name="Notas 2 3 11 7 6" xfId="20583"/>
    <cellStyle name="Notas 2 3 11 8" xfId="20584"/>
    <cellStyle name="Notas 2 3 11 9" xfId="20585"/>
    <cellStyle name="Notas 2 3 12" xfId="20586"/>
    <cellStyle name="Notas 2 3 12 10" xfId="20587"/>
    <cellStyle name="Notas 2 3 12 11" xfId="20588"/>
    <cellStyle name="Notas 2 3 12 12" xfId="20589"/>
    <cellStyle name="Notas 2 3 12 2" xfId="20590"/>
    <cellStyle name="Notas 2 3 12 2 2" xfId="20591"/>
    <cellStyle name="Notas 2 3 12 2 3" xfId="20592"/>
    <cellStyle name="Notas 2 3 12 2 4" xfId="20593"/>
    <cellStyle name="Notas 2 3 12 2 5" xfId="20594"/>
    <cellStyle name="Notas 2 3 12 2 6" xfId="20595"/>
    <cellStyle name="Notas 2 3 12 2 7" xfId="20596"/>
    <cellStyle name="Notas 2 3 12 3" xfId="20597"/>
    <cellStyle name="Notas 2 3 12 3 2" xfId="20598"/>
    <cellStyle name="Notas 2 3 12 3 3" xfId="20599"/>
    <cellStyle name="Notas 2 3 12 3 4" xfId="20600"/>
    <cellStyle name="Notas 2 3 12 3 5" xfId="20601"/>
    <cellStyle name="Notas 2 3 12 3 6" xfId="20602"/>
    <cellStyle name="Notas 2 3 12 3 7" xfId="20603"/>
    <cellStyle name="Notas 2 3 12 4" xfId="20604"/>
    <cellStyle name="Notas 2 3 12 4 2" xfId="20605"/>
    <cellStyle name="Notas 2 3 12 4 3" xfId="20606"/>
    <cellStyle name="Notas 2 3 12 4 4" xfId="20607"/>
    <cellStyle name="Notas 2 3 12 4 5" xfId="20608"/>
    <cellStyle name="Notas 2 3 12 4 6" xfId="20609"/>
    <cellStyle name="Notas 2 3 12 4 7" xfId="20610"/>
    <cellStyle name="Notas 2 3 12 5" xfId="20611"/>
    <cellStyle name="Notas 2 3 12 5 2" xfId="20612"/>
    <cellStyle name="Notas 2 3 12 5 3" xfId="20613"/>
    <cellStyle name="Notas 2 3 12 5 4" xfId="20614"/>
    <cellStyle name="Notas 2 3 12 5 5" xfId="20615"/>
    <cellStyle name="Notas 2 3 12 5 6" xfId="20616"/>
    <cellStyle name="Notas 2 3 12 5 7" xfId="20617"/>
    <cellStyle name="Notas 2 3 12 6" xfId="20618"/>
    <cellStyle name="Notas 2 3 12 6 2" xfId="20619"/>
    <cellStyle name="Notas 2 3 12 6 3" xfId="20620"/>
    <cellStyle name="Notas 2 3 12 6 4" xfId="20621"/>
    <cellStyle name="Notas 2 3 12 6 5" xfId="20622"/>
    <cellStyle name="Notas 2 3 12 6 6" xfId="20623"/>
    <cellStyle name="Notas 2 3 12 6 7" xfId="20624"/>
    <cellStyle name="Notas 2 3 12 7" xfId="20625"/>
    <cellStyle name="Notas 2 3 12 7 2" xfId="20626"/>
    <cellStyle name="Notas 2 3 12 7 3" xfId="20627"/>
    <cellStyle name="Notas 2 3 12 7 4" xfId="20628"/>
    <cellStyle name="Notas 2 3 12 7 5" xfId="20629"/>
    <cellStyle name="Notas 2 3 12 7 6" xfId="20630"/>
    <cellStyle name="Notas 2 3 12 8" xfId="20631"/>
    <cellStyle name="Notas 2 3 12 9" xfId="20632"/>
    <cellStyle name="Notas 2 3 13" xfId="20633"/>
    <cellStyle name="Notas 2 3 13 10" xfId="20634"/>
    <cellStyle name="Notas 2 3 13 11" xfId="20635"/>
    <cellStyle name="Notas 2 3 13 12" xfId="20636"/>
    <cellStyle name="Notas 2 3 13 2" xfId="20637"/>
    <cellStyle name="Notas 2 3 13 2 2" xfId="20638"/>
    <cellStyle name="Notas 2 3 13 2 3" xfId="20639"/>
    <cellStyle name="Notas 2 3 13 2 4" xfId="20640"/>
    <cellStyle name="Notas 2 3 13 2 5" xfId="20641"/>
    <cellStyle name="Notas 2 3 13 2 6" xfId="20642"/>
    <cellStyle name="Notas 2 3 13 2 7" xfId="20643"/>
    <cellStyle name="Notas 2 3 13 3" xfId="20644"/>
    <cellStyle name="Notas 2 3 13 3 2" xfId="20645"/>
    <cellStyle name="Notas 2 3 13 3 3" xfId="20646"/>
    <cellStyle name="Notas 2 3 13 3 4" xfId="20647"/>
    <cellStyle name="Notas 2 3 13 3 5" xfId="20648"/>
    <cellStyle name="Notas 2 3 13 3 6" xfId="20649"/>
    <cellStyle name="Notas 2 3 13 3 7" xfId="20650"/>
    <cellStyle name="Notas 2 3 13 4" xfId="20651"/>
    <cellStyle name="Notas 2 3 13 4 2" xfId="20652"/>
    <cellStyle name="Notas 2 3 13 4 3" xfId="20653"/>
    <cellStyle name="Notas 2 3 13 4 4" xfId="20654"/>
    <cellStyle name="Notas 2 3 13 4 5" xfId="20655"/>
    <cellStyle name="Notas 2 3 13 4 6" xfId="20656"/>
    <cellStyle name="Notas 2 3 13 4 7" xfId="20657"/>
    <cellStyle name="Notas 2 3 13 5" xfId="20658"/>
    <cellStyle name="Notas 2 3 13 5 2" xfId="20659"/>
    <cellStyle name="Notas 2 3 13 5 3" xfId="20660"/>
    <cellStyle name="Notas 2 3 13 5 4" xfId="20661"/>
    <cellStyle name="Notas 2 3 13 5 5" xfId="20662"/>
    <cellStyle name="Notas 2 3 13 5 6" xfId="20663"/>
    <cellStyle name="Notas 2 3 13 5 7" xfId="20664"/>
    <cellStyle name="Notas 2 3 13 6" xfId="20665"/>
    <cellStyle name="Notas 2 3 13 6 2" xfId="20666"/>
    <cellStyle name="Notas 2 3 13 6 3" xfId="20667"/>
    <cellStyle name="Notas 2 3 13 6 4" xfId="20668"/>
    <cellStyle name="Notas 2 3 13 6 5" xfId="20669"/>
    <cellStyle name="Notas 2 3 13 6 6" xfId="20670"/>
    <cellStyle name="Notas 2 3 13 6 7" xfId="20671"/>
    <cellStyle name="Notas 2 3 13 7" xfId="20672"/>
    <cellStyle name="Notas 2 3 13 7 2" xfId="20673"/>
    <cellStyle name="Notas 2 3 13 7 3" xfId="20674"/>
    <cellStyle name="Notas 2 3 13 7 4" xfId="20675"/>
    <cellStyle name="Notas 2 3 13 7 5" xfId="20676"/>
    <cellStyle name="Notas 2 3 13 7 6" xfId="20677"/>
    <cellStyle name="Notas 2 3 13 8" xfId="20678"/>
    <cellStyle name="Notas 2 3 13 9" xfId="20679"/>
    <cellStyle name="Notas 2 3 14" xfId="20680"/>
    <cellStyle name="Notas 2 3 14 10" xfId="20681"/>
    <cellStyle name="Notas 2 3 14 11" xfId="20682"/>
    <cellStyle name="Notas 2 3 14 12" xfId="20683"/>
    <cellStyle name="Notas 2 3 14 2" xfId="20684"/>
    <cellStyle name="Notas 2 3 14 2 2" xfId="20685"/>
    <cellStyle name="Notas 2 3 14 2 3" xfId="20686"/>
    <cellStyle name="Notas 2 3 14 2 4" xfId="20687"/>
    <cellStyle name="Notas 2 3 14 2 5" xfId="20688"/>
    <cellStyle name="Notas 2 3 14 2 6" xfId="20689"/>
    <cellStyle name="Notas 2 3 14 2 7" xfId="20690"/>
    <cellStyle name="Notas 2 3 14 3" xfId="20691"/>
    <cellStyle name="Notas 2 3 14 3 2" xfId="20692"/>
    <cellStyle name="Notas 2 3 14 3 3" xfId="20693"/>
    <cellStyle name="Notas 2 3 14 3 4" xfId="20694"/>
    <cellStyle name="Notas 2 3 14 3 5" xfId="20695"/>
    <cellStyle name="Notas 2 3 14 3 6" xfId="20696"/>
    <cellStyle name="Notas 2 3 14 3 7" xfId="20697"/>
    <cellStyle name="Notas 2 3 14 4" xfId="20698"/>
    <cellStyle name="Notas 2 3 14 4 2" xfId="20699"/>
    <cellStyle name="Notas 2 3 14 4 3" xfId="20700"/>
    <cellStyle name="Notas 2 3 14 4 4" xfId="20701"/>
    <cellStyle name="Notas 2 3 14 4 5" xfId="20702"/>
    <cellStyle name="Notas 2 3 14 4 6" xfId="20703"/>
    <cellStyle name="Notas 2 3 14 4 7" xfId="20704"/>
    <cellStyle name="Notas 2 3 14 5" xfId="20705"/>
    <cellStyle name="Notas 2 3 14 5 2" xfId="20706"/>
    <cellStyle name="Notas 2 3 14 5 3" xfId="20707"/>
    <cellStyle name="Notas 2 3 14 5 4" xfId="20708"/>
    <cellStyle name="Notas 2 3 14 5 5" xfId="20709"/>
    <cellStyle name="Notas 2 3 14 5 6" xfId="20710"/>
    <cellStyle name="Notas 2 3 14 5 7" xfId="20711"/>
    <cellStyle name="Notas 2 3 14 6" xfId="20712"/>
    <cellStyle name="Notas 2 3 14 6 2" xfId="20713"/>
    <cellStyle name="Notas 2 3 14 6 3" xfId="20714"/>
    <cellStyle name="Notas 2 3 14 6 4" xfId="20715"/>
    <cellStyle name="Notas 2 3 14 6 5" xfId="20716"/>
    <cellStyle name="Notas 2 3 14 6 6" xfId="20717"/>
    <cellStyle name="Notas 2 3 14 6 7" xfId="20718"/>
    <cellStyle name="Notas 2 3 14 7" xfId="20719"/>
    <cellStyle name="Notas 2 3 14 7 2" xfId="20720"/>
    <cellStyle name="Notas 2 3 14 7 3" xfId="20721"/>
    <cellStyle name="Notas 2 3 14 7 4" xfId="20722"/>
    <cellStyle name="Notas 2 3 14 7 5" xfId="20723"/>
    <cellStyle name="Notas 2 3 14 7 6" xfId="20724"/>
    <cellStyle name="Notas 2 3 14 8" xfId="20725"/>
    <cellStyle name="Notas 2 3 14 9" xfId="20726"/>
    <cellStyle name="Notas 2 3 15" xfId="20727"/>
    <cellStyle name="Notas 2 3 15 2" xfId="20728"/>
    <cellStyle name="Notas 2 3 15 3" xfId="20729"/>
    <cellStyle name="Notas 2 3 15 4" xfId="20730"/>
    <cellStyle name="Notas 2 3 15 5" xfId="20731"/>
    <cellStyle name="Notas 2 3 15 6" xfId="20732"/>
    <cellStyle name="Notas 2 3 15 7" xfId="20733"/>
    <cellStyle name="Notas 2 3 16" xfId="20734"/>
    <cellStyle name="Notas 2 3 16 2" xfId="20735"/>
    <cellStyle name="Notas 2 3 16 3" xfId="20736"/>
    <cellStyle name="Notas 2 3 16 4" xfId="20737"/>
    <cellStyle name="Notas 2 3 16 5" xfId="20738"/>
    <cellStyle name="Notas 2 3 16 6" xfId="20739"/>
    <cellStyle name="Notas 2 3 16 7" xfId="20740"/>
    <cellStyle name="Notas 2 3 17" xfId="20741"/>
    <cellStyle name="Notas 2 3 17 2" xfId="20742"/>
    <cellStyle name="Notas 2 3 17 3" xfId="20743"/>
    <cellStyle name="Notas 2 3 17 4" xfId="20744"/>
    <cellStyle name="Notas 2 3 17 5" xfId="20745"/>
    <cellStyle name="Notas 2 3 17 6" xfId="20746"/>
    <cellStyle name="Notas 2 3 17 7" xfId="20747"/>
    <cellStyle name="Notas 2 3 18" xfId="20748"/>
    <cellStyle name="Notas 2 3 18 2" xfId="20749"/>
    <cellStyle name="Notas 2 3 18 3" xfId="20750"/>
    <cellStyle name="Notas 2 3 18 4" xfId="20751"/>
    <cellStyle name="Notas 2 3 18 5" xfId="20752"/>
    <cellStyle name="Notas 2 3 18 6" xfId="20753"/>
    <cellStyle name="Notas 2 3 18 7" xfId="20754"/>
    <cellStyle name="Notas 2 3 19" xfId="20755"/>
    <cellStyle name="Notas 2 3 19 2" xfId="20756"/>
    <cellStyle name="Notas 2 3 19 3" xfId="20757"/>
    <cellStyle name="Notas 2 3 19 4" xfId="20758"/>
    <cellStyle name="Notas 2 3 19 5" xfId="20759"/>
    <cellStyle name="Notas 2 3 19 6" xfId="20760"/>
    <cellStyle name="Notas 2 3 19 7" xfId="20761"/>
    <cellStyle name="Notas 2 3 2" xfId="20762"/>
    <cellStyle name="Notas 2 3 2 10" xfId="20763"/>
    <cellStyle name="Notas 2 3 2 10 10" xfId="20764"/>
    <cellStyle name="Notas 2 3 2 10 11" xfId="20765"/>
    <cellStyle name="Notas 2 3 2 10 12" xfId="20766"/>
    <cellStyle name="Notas 2 3 2 10 2" xfId="20767"/>
    <cellStyle name="Notas 2 3 2 10 2 2" xfId="20768"/>
    <cellStyle name="Notas 2 3 2 10 2 3" xfId="20769"/>
    <cellStyle name="Notas 2 3 2 10 2 4" xfId="20770"/>
    <cellStyle name="Notas 2 3 2 10 2 5" xfId="20771"/>
    <cellStyle name="Notas 2 3 2 10 2 6" xfId="20772"/>
    <cellStyle name="Notas 2 3 2 10 2 7" xfId="20773"/>
    <cellStyle name="Notas 2 3 2 10 3" xfId="20774"/>
    <cellStyle name="Notas 2 3 2 10 3 2" xfId="20775"/>
    <cellStyle name="Notas 2 3 2 10 3 3" xfId="20776"/>
    <cellStyle name="Notas 2 3 2 10 3 4" xfId="20777"/>
    <cellStyle name="Notas 2 3 2 10 3 5" xfId="20778"/>
    <cellStyle name="Notas 2 3 2 10 3 6" xfId="20779"/>
    <cellStyle name="Notas 2 3 2 10 3 7" xfId="20780"/>
    <cellStyle name="Notas 2 3 2 10 4" xfId="20781"/>
    <cellStyle name="Notas 2 3 2 10 4 2" xfId="20782"/>
    <cellStyle name="Notas 2 3 2 10 4 3" xfId="20783"/>
    <cellStyle name="Notas 2 3 2 10 4 4" xfId="20784"/>
    <cellStyle name="Notas 2 3 2 10 4 5" xfId="20785"/>
    <cellStyle name="Notas 2 3 2 10 4 6" xfId="20786"/>
    <cellStyle name="Notas 2 3 2 10 4 7" xfId="20787"/>
    <cellStyle name="Notas 2 3 2 10 5" xfId="20788"/>
    <cellStyle name="Notas 2 3 2 10 5 2" xfId="20789"/>
    <cellStyle name="Notas 2 3 2 10 5 3" xfId="20790"/>
    <cellStyle name="Notas 2 3 2 10 5 4" xfId="20791"/>
    <cellStyle name="Notas 2 3 2 10 5 5" xfId="20792"/>
    <cellStyle name="Notas 2 3 2 10 5 6" xfId="20793"/>
    <cellStyle name="Notas 2 3 2 10 5 7" xfId="20794"/>
    <cellStyle name="Notas 2 3 2 10 6" xfId="20795"/>
    <cellStyle name="Notas 2 3 2 10 6 2" xfId="20796"/>
    <cellStyle name="Notas 2 3 2 10 6 3" xfId="20797"/>
    <cellStyle name="Notas 2 3 2 10 6 4" xfId="20798"/>
    <cellStyle name="Notas 2 3 2 10 6 5" xfId="20799"/>
    <cellStyle name="Notas 2 3 2 10 6 6" xfId="20800"/>
    <cellStyle name="Notas 2 3 2 10 6 7" xfId="20801"/>
    <cellStyle name="Notas 2 3 2 10 7" xfId="20802"/>
    <cellStyle name="Notas 2 3 2 10 7 2" xfId="20803"/>
    <cellStyle name="Notas 2 3 2 10 7 3" xfId="20804"/>
    <cellStyle name="Notas 2 3 2 10 7 4" xfId="20805"/>
    <cellStyle name="Notas 2 3 2 10 7 5" xfId="20806"/>
    <cellStyle name="Notas 2 3 2 10 7 6" xfId="20807"/>
    <cellStyle name="Notas 2 3 2 10 8" xfId="20808"/>
    <cellStyle name="Notas 2 3 2 10 9" xfId="20809"/>
    <cellStyle name="Notas 2 3 2 11" xfId="20810"/>
    <cellStyle name="Notas 2 3 2 11 10" xfId="20811"/>
    <cellStyle name="Notas 2 3 2 11 11" xfId="20812"/>
    <cellStyle name="Notas 2 3 2 11 12" xfId="20813"/>
    <cellStyle name="Notas 2 3 2 11 2" xfId="20814"/>
    <cellStyle name="Notas 2 3 2 11 2 2" xfId="20815"/>
    <cellStyle name="Notas 2 3 2 11 2 3" xfId="20816"/>
    <cellStyle name="Notas 2 3 2 11 2 4" xfId="20817"/>
    <cellStyle name="Notas 2 3 2 11 2 5" xfId="20818"/>
    <cellStyle name="Notas 2 3 2 11 2 6" xfId="20819"/>
    <cellStyle name="Notas 2 3 2 11 2 7" xfId="20820"/>
    <cellStyle name="Notas 2 3 2 11 3" xfId="20821"/>
    <cellStyle name="Notas 2 3 2 11 3 2" xfId="20822"/>
    <cellStyle name="Notas 2 3 2 11 3 3" xfId="20823"/>
    <cellStyle name="Notas 2 3 2 11 3 4" xfId="20824"/>
    <cellStyle name="Notas 2 3 2 11 3 5" xfId="20825"/>
    <cellStyle name="Notas 2 3 2 11 3 6" xfId="20826"/>
    <cellStyle name="Notas 2 3 2 11 3 7" xfId="20827"/>
    <cellStyle name="Notas 2 3 2 11 4" xfId="20828"/>
    <cellStyle name="Notas 2 3 2 11 4 2" xfId="20829"/>
    <cellStyle name="Notas 2 3 2 11 4 3" xfId="20830"/>
    <cellStyle name="Notas 2 3 2 11 4 4" xfId="20831"/>
    <cellStyle name="Notas 2 3 2 11 4 5" xfId="20832"/>
    <cellStyle name="Notas 2 3 2 11 4 6" xfId="20833"/>
    <cellStyle name="Notas 2 3 2 11 4 7" xfId="20834"/>
    <cellStyle name="Notas 2 3 2 11 5" xfId="20835"/>
    <cellStyle name="Notas 2 3 2 11 5 2" xfId="20836"/>
    <cellStyle name="Notas 2 3 2 11 5 3" xfId="20837"/>
    <cellStyle name="Notas 2 3 2 11 5 4" xfId="20838"/>
    <cellStyle name="Notas 2 3 2 11 5 5" xfId="20839"/>
    <cellStyle name="Notas 2 3 2 11 5 6" xfId="20840"/>
    <cellStyle name="Notas 2 3 2 11 5 7" xfId="20841"/>
    <cellStyle name="Notas 2 3 2 11 6" xfId="20842"/>
    <cellStyle name="Notas 2 3 2 11 6 2" xfId="20843"/>
    <cellStyle name="Notas 2 3 2 11 6 3" xfId="20844"/>
    <cellStyle name="Notas 2 3 2 11 6 4" xfId="20845"/>
    <cellStyle name="Notas 2 3 2 11 6 5" xfId="20846"/>
    <cellStyle name="Notas 2 3 2 11 6 6" xfId="20847"/>
    <cellStyle name="Notas 2 3 2 11 6 7" xfId="20848"/>
    <cellStyle name="Notas 2 3 2 11 7" xfId="20849"/>
    <cellStyle name="Notas 2 3 2 11 7 2" xfId="20850"/>
    <cellStyle name="Notas 2 3 2 11 7 3" xfId="20851"/>
    <cellStyle name="Notas 2 3 2 11 7 4" xfId="20852"/>
    <cellStyle name="Notas 2 3 2 11 7 5" xfId="20853"/>
    <cellStyle name="Notas 2 3 2 11 7 6" xfId="20854"/>
    <cellStyle name="Notas 2 3 2 11 8" xfId="20855"/>
    <cellStyle name="Notas 2 3 2 11 9" xfId="20856"/>
    <cellStyle name="Notas 2 3 2 12" xfId="20857"/>
    <cellStyle name="Notas 2 3 2 12 10" xfId="20858"/>
    <cellStyle name="Notas 2 3 2 12 11" xfId="20859"/>
    <cellStyle name="Notas 2 3 2 12 12" xfId="20860"/>
    <cellStyle name="Notas 2 3 2 12 2" xfId="20861"/>
    <cellStyle name="Notas 2 3 2 12 2 2" xfId="20862"/>
    <cellStyle name="Notas 2 3 2 12 2 3" xfId="20863"/>
    <cellStyle name="Notas 2 3 2 12 2 4" xfId="20864"/>
    <cellStyle name="Notas 2 3 2 12 2 5" xfId="20865"/>
    <cellStyle name="Notas 2 3 2 12 2 6" xfId="20866"/>
    <cellStyle name="Notas 2 3 2 12 2 7" xfId="20867"/>
    <cellStyle name="Notas 2 3 2 12 3" xfId="20868"/>
    <cellStyle name="Notas 2 3 2 12 3 2" xfId="20869"/>
    <cellStyle name="Notas 2 3 2 12 3 3" xfId="20870"/>
    <cellStyle name="Notas 2 3 2 12 3 4" xfId="20871"/>
    <cellStyle name="Notas 2 3 2 12 3 5" xfId="20872"/>
    <cellStyle name="Notas 2 3 2 12 3 6" xfId="20873"/>
    <cellStyle name="Notas 2 3 2 12 3 7" xfId="20874"/>
    <cellStyle name="Notas 2 3 2 12 4" xfId="20875"/>
    <cellStyle name="Notas 2 3 2 12 4 2" xfId="20876"/>
    <cellStyle name="Notas 2 3 2 12 4 3" xfId="20877"/>
    <cellStyle name="Notas 2 3 2 12 4 4" xfId="20878"/>
    <cellStyle name="Notas 2 3 2 12 4 5" xfId="20879"/>
    <cellStyle name="Notas 2 3 2 12 4 6" xfId="20880"/>
    <cellStyle name="Notas 2 3 2 12 4 7" xfId="20881"/>
    <cellStyle name="Notas 2 3 2 12 5" xfId="20882"/>
    <cellStyle name="Notas 2 3 2 12 5 2" xfId="20883"/>
    <cellStyle name="Notas 2 3 2 12 5 3" xfId="20884"/>
    <cellStyle name="Notas 2 3 2 12 5 4" xfId="20885"/>
    <cellStyle name="Notas 2 3 2 12 5 5" xfId="20886"/>
    <cellStyle name="Notas 2 3 2 12 5 6" xfId="20887"/>
    <cellStyle name="Notas 2 3 2 12 5 7" xfId="20888"/>
    <cellStyle name="Notas 2 3 2 12 6" xfId="20889"/>
    <cellStyle name="Notas 2 3 2 12 6 2" xfId="20890"/>
    <cellStyle name="Notas 2 3 2 12 6 3" xfId="20891"/>
    <cellStyle name="Notas 2 3 2 12 6 4" xfId="20892"/>
    <cellStyle name="Notas 2 3 2 12 6 5" xfId="20893"/>
    <cellStyle name="Notas 2 3 2 12 6 6" xfId="20894"/>
    <cellStyle name="Notas 2 3 2 12 6 7" xfId="20895"/>
    <cellStyle name="Notas 2 3 2 12 7" xfId="20896"/>
    <cellStyle name="Notas 2 3 2 12 7 2" xfId="20897"/>
    <cellStyle name="Notas 2 3 2 12 7 3" xfId="20898"/>
    <cellStyle name="Notas 2 3 2 12 7 4" xfId="20899"/>
    <cellStyle name="Notas 2 3 2 12 7 5" xfId="20900"/>
    <cellStyle name="Notas 2 3 2 12 7 6" xfId="20901"/>
    <cellStyle name="Notas 2 3 2 12 8" xfId="20902"/>
    <cellStyle name="Notas 2 3 2 12 9" xfId="20903"/>
    <cellStyle name="Notas 2 3 2 13" xfId="20904"/>
    <cellStyle name="Notas 2 3 2 13 10" xfId="20905"/>
    <cellStyle name="Notas 2 3 2 13 11" xfId="20906"/>
    <cellStyle name="Notas 2 3 2 13 12" xfId="20907"/>
    <cellStyle name="Notas 2 3 2 13 2" xfId="20908"/>
    <cellStyle name="Notas 2 3 2 13 2 2" xfId="20909"/>
    <cellStyle name="Notas 2 3 2 13 2 3" xfId="20910"/>
    <cellStyle name="Notas 2 3 2 13 2 4" xfId="20911"/>
    <cellStyle name="Notas 2 3 2 13 2 5" xfId="20912"/>
    <cellStyle name="Notas 2 3 2 13 2 6" xfId="20913"/>
    <cellStyle name="Notas 2 3 2 13 2 7" xfId="20914"/>
    <cellStyle name="Notas 2 3 2 13 3" xfId="20915"/>
    <cellStyle name="Notas 2 3 2 13 3 2" xfId="20916"/>
    <cellStyle name="Notas 2 3 2 13 3 3" xfId="20917"/>
    <cellStyle name="Notas 2 3 2 13 3 4" xfId="20918"/>
    <cellStyle name="Notas 2 3 2 13 3 5" xfId="20919"/>
    <cellStyle name="Notas 2 3 2 13 3 6" xfId="20920"/>
    <cellStyle name="Notas 2 3 2 13 3 7" xfId="20921"/>
    <cellStyle name="Notas 2 3 2 13 4" xfId="20922"/>
    <cellStyle name="Notas 2 3 2 13 4 2" xfId="20923"/>
    <cellStyle name="Notas 2 3 2 13 4 3" xfId="20924"/>
    <cellStyle name="Notas 2 3 2 13 4 4" xfId="20925"/>
    <cellStyle name="Notas 2 3 2 13 4 5" xfId="20926"/>
    <cellStyle name="Notas 2 3 2 13 4 6" xfId="20927"/>
    <cellStyle name="Notas 2 3 2 13 4 7" xfId="20928"/>
    <cellStyle name="Notas 2 3 2 13 5" xfId="20929"/>
    <cellStyle name="Notas 2 3 2 13 5 2" xfId="20930"/>
    <cellStyle name="Notas 2 3 2 13 5 3" xfId="20931"/>
    <cellStyle name="Notas 2 3 2 13 5 4" xfId="20932"/>
    <cellStyle name="Notas 2 3 2 13 5 5" xfId="20933"/>
    <cellStyle name="Notas 2 3 2 13 5 6" xfId="20934"/>
    <cellStyle name="Notas 2 3 2 13 5 7" xfId="20935"/>
    <cellStyle name="Notas 2 3 2 13 6" xfId="20936"/>
    <cellStyle name="Notas 2 3 2 13 6 2" xfId="20937"/>
    <cellStyle name="Notas 2 3 2 13 6 3" xfId="20938"/>
    <cellStyle name="Notas 2 3 2 13 6 4" xfId="20939"/>
    <cellStyle name="Notas 2 3 2 13 6 5" xfId="20940"/>
    <cellStyle name="Notas 2 3 2 13 6 6" xfId="20941"/>
    <cellStyle name="Notas 2 3 2 13 6 7" xfId="20942"/>
    <cellStyle name="Notas 2 3 2 13 7" xfId="20943"/>
    <cellStyle name="Notas 2 3 2 13 7 2" xfId="20944"/>
    <cellStyle name="Notas 2 3 2 13 7 3" xfId="20945"/>
    <cellStyle name="Notas 2 3 2 13 7 4" xfId="20946"/>
    <cellStyle name="Notas 2 3 2 13 7 5" xfId="20947"/>
    <cellStyle name="Notas 2 3 2 13 7 6" xfId="20948"/>
    <cellStyle name="Notas 2 3 2 13 8" xfId="20949"/>
    <cellStyle name="Notas 2 3 2 13 9" xfId="20950"/>
    <cellStyle name="Notas 2 3 2 14" xfId="20951"/>
    <cellStyle name="Notas 2 3 2 14 2" xfId="20952"/>
    <cellStyle name="Notas 2 3 2 14 3" xfId="20953"/>
    <cellStyle name="Notas 2 3 2 14 4" xfId="20954"/>
    <cellStyle name="Notas 2 3 2 14 5" xfId="20955"/>
    <cellStyle name="Notas 2 3 2 14 6" xfId="20956"/>
    <cellStyle name="Notas 2 3 2 14 7" xfId="20957"/>
    <cellStyle name="Notas 2 3 2 15" xfId="20958"/>
    <cellStyle name="Notas 2 3 2 15 2" xfId="20959"/>
    <cellStyle name="Notas 2 3 2 15 3" xfId="20960"/>
    <cellStyle name="Notas 2 3 2 15 4" xfId="20961"/>
    <cellStyle name="Notas 2 3 2 15 5" xfId="20962"/>
    <cellStyle name="Notas 2 3 2 15 6" xfId="20963"/>
    <cellStyle name="Notas 2 3 2 15 7" xfId="20964"/>
    <cellStyle name="Notas 2 3 2 16" xfId="20965"/>
    <cellStyle name="Notas 2 3 2 16 2" xfId="20966"/>
    <cellStyle name="Notas 2 3 2 16 3" xfId="20967"/>
    <cellStyle name="Notas 2 3 2 16 4" xfId="20968"/>
    <cellStyle name="Notas 2 3 2 16 5" xfId="20969"/>
    <cellStyle name="Notas 2 3 2 16 6" xfId="20970"/>
    <cellStyle name="Notas 2 3 2 16 7" xfId="20971"/>
    <cellStyle name="Notas 2 3 2 17" xfId="20972"/>
    <cellStyle name="Notas 2 3 2 17 2" xfId="20973"/>
    <cellStyle name="Notas 2 3 2 17 3" xfId="20974"/>
    <cellStyle name="Notas 2 3 2 17 4" xfId="20975"/>
    <cellStyle name="Notas 2 3 2 17 5" xfId="20976"/>
    <cellStyle name="Notas 2 3 2 17 6" xfId="20977"/>
    <cellStyle name="Notas 2 3 2 17 7" xfId="20978"/>
    <cellStyle name="Notas 2 3 2 18" xfId="20979"/>
    <cellStyle name="Notas 2 3 2 18 2" xfId="20980"/>
    <cellStyle name="Notas 2 3 2 18 3" xfId="20981"/>
    <cellStyle name="Notas 2 3 2 18 4" xfId="20982"/>
    <cellStyle name="Notas 2 3 2 18 5" xfId="20983"/>
    <cellStyle name="Notas 2 3 2 18 6" xfId="20984"/>
    <cellStyle name="Notas 2 3 2 18 7" xfId="20985"/>
    <cellStyle name="Notas 2 3 2 19" xfId="20986"/>
    <cellStyle name="Notas 2 3 2 2" xfId="20987"/>
    <cellStyle name="Notas 2 3 2 2 10" xfId="20988"/>
    <cellStyle name="Notas 2 3 2 2 11" xfId="20989"/>
    <cellStyle name="Notas 2 3 2 2 12" xfId="20990"/>
    <cellStyle name="Notas 2 3 2 2 2" xfId="20991"/>
    <cellStyle name="Notas 2 3 2 2 2 2" xfId="20992"/>
    <cellStyle name="Notas 2 3 2 2 2 3" xfId="20993"/>
    <cellStyle name="Notas 2 3 2 2 2 4" xfId="20994"/>
    <cellStyle name="Notas 2 3 2 2 2 5" xfId="20995"/>
    <cellStyle name="Notas 2 3 2 2 2 6" xfId="20996"/>
    <cellStyle name="Notas 2 3 2 2 2 7" xfId="20997"/>
    <cellStyle name="Notas 2 3 2 2 3" xfId="20998"/>
    <cellStyle name="Notas 2 3 2 2 3 2" xfId="20999"/>
    <cellStyle name="Notas 2 3 2 2 3 3" xfId="21000"/>
    <cellStyle name="Notas 2 3 2 2 3 4" xfId="21001"/>
    <cellStyle name="Notas 2 3 2 2 3 5" xfId="21002"/>
    <cellStyle name="Notas 2 3 2 2 3 6" xfId="21003"/>
    <cellStyle name="Notas 2 3 2 2 3 7" xfId="21004"/>
    <cellStyle name="Notas 2 3 2 2 4" xfId="21005"/>
    <cellStyle name="Notas 2 3 2 2 4 2" xfId="21006"/>
    <cellStyle name="Notas 2 3 2 2 4 3" xfId="21007"/>
    <cellStyle name="Notas 2 3 2 2 4 4" xfId="21008"/>
    <cellStyle name="Notas 2 3 2 2 4 5" xfId="21009"/>
    <cellStyle name="Notas 2 3 2 2 4 6" xfId="21010"/>
    <cellStyle name="Notas 2 3 2 2 4 7" xfId="21011"/>
    <cellStyle name="Notas 2 3 2 2 5" xfId="21012"/>
    <cellStyle name="Notas 2 3 2 2 5 2" xfId="21013"/>
    <cellStyle name="Notas 2 3 2 2 5 3" xfId="21014"/>
    <cellStyle name="Notas 2 3 2 2 5 4" xfId="21015"/>
    <cellStyle name="Notas 2 3 2 2 5 5" xfId="21016"/>
    <cellStyle name="Notas 2 3 2 2 5 6" xfId="21017"/>
    <cellStyle name="Notas 2 3 2 2 5 7" xfId="21018"/>
    <cellStyle name="Notas 2 3 2 2 6" xfId="21019"/>
    <cellStyle name="Notas 2 3 2 2 6 2" xfId="21020"/>
    <cellStyle name="Notas 2 3 2 2 6 3" xfId="21021"/>
    <cellStyle name="Notas 2 3 2 2 6 4" xfId="21022"/>
    <cellStyle name="Notas 2 3 2 2 6 5" xfId="21023"/>
    <cellStyle name="Notas 2 3 2 2 6 6" xfId="21024"/>
    <cellStyle name="Notas 2 3 2 2 6 7" xfId="21025"/>
    <cellStyle name="Notas 2 3 2 2 7" xfId="21026"/>
    <cellStyle name="Notas 2 3 2 2 8" xfId="21027"/>
    <cellStyle name="Notas 2 3 2 2 9" xfId="21028"/>
    <cellStyle name="Notas 2 3 2 20" xfId="21029"/>
    <cellStyle name="Notas 2 3 2 21" xfId="21030"/>
    <cellStyle name="Notas 2 3 2 22" xfId="21031"/>
    <cellStyle name="Notas 2 3 2 23" xfId="21032"/>
    <cellStyle name="Notas 2 3 2 3" xfId="21033"/>
    <cellStyle name="Notas 2 3 2 3 10" xfId="21034"/>
    <cellStyle name="Notas 2 3 2 3 11" xfId="21035"/>
    <cellStyle name="Notas 2 3 2 3 12" xfId="21036"/>
    <cellStyle name="Notas 2 3 2 3 2" xfId="21037"/>
    <cellStyle name="Notas 2 3 2 3 2 2" xfId="21038"/>
    <cellStyle name="Notas 2 3 2 3 2 3" xfId="21039"/>
    <cellStyle name="Notas 2 3 2 3 2 4" xfId="21040"/>
    <cellStyle name="Notas 2 3 2 3 2 5" xfId="21041"/>
    <cellStyle name="Notas 2 3 2 3 2 6" xfId="21042"/>
    <cellStyle name="Notas 2 3 2 3 2 7" xfId="21043"/>
    <cellStyle name="Notas 2 3 2 3 3" xfId="21044"/>
    <cellStyle name="Notas 2 3 2 3 3 2" xfId="21045"/>
    <cellStyle name="Notas 2 3 2 3 3 3" xfId="21046"/>
    <cellStyle name="Notas 2 3 2 3 3 4" xfId="21047"/>
    <cellStyle name="Notas 2 3 2 3 3 5" xfId="21048"/>
    <cellStyle name="Notas 2 3 2 3 3 6" xfId="21049"/>
    <cellStyle name="Notas 2 3 2 3 3 7" xfId="21050"/>
    <cellStyle name="Notas 2 3 2 3 4" xfId="21051"/>
    <cellStyle name="Notas 2 3 2 3 4 2" xfId="21052"/>
    <cellStyle name="Notas 2 3 2 3 4 3" xfId="21053"/>
    <cellStyle name="Notas 2 3 2 3 4 4" xfId="21054"/>
    <cellStyle name="Notas 2 3 2 3 4 5" xfId="21055"/>
    <cellStyle name="Notas 2 3 2 3 4 6" xfId="21056"/>
    <cellStyle name="Notas 2 3 2 3 4 7" xfId="21057"/>
    <cellStyle name="Notas 2 3 2 3 5" xfId="21058"/>
    <cellStyle name="Notas 2 3 2 3 5 2" xfId="21059"/>
    <cellStyle name="Notas 2 3 2 3 5 3" xfId="21060"/>
    <cellStyle name="Notas 2 3 2 3 5 4" xfId="21061"/>
    <cellStyle name="Notas 2 3 2 3 5 5" xfId="21062"/>
    <cellStyle name="Notas 2 3 2 3 5 6" xfId="21063"/>
    <cellStyle name="Notas 2 3 2 3 5 7" xfId="21064"/>
    <cellStyle name="Notas 2 3 2 3 6" xfId="21065"/>
    <cellStyle name="Notas 2 3 2 3 6 2" xfId="21066"/>
    <cellStyle name="Notas 2 3 2 3 6 3" xfId="21067"/>
    <cellStyle name="Notas 2 3 2 3 6 4" xfId="21068"/>
    <cellStyle name="Notas 2 3 2 3 6 5" xfId="21069"/>
    <cellStyle name="Notas 2 3 2 3 6 6" xfId="21070"/>
    <cellStyle name="Notas 2 3 2 3 6 7" xfId="21071"/>
    <cellStyle name="Notas 2 3 2 3 7" xfId="21072"/>
    <cellStyle name="Notas 2 3 2 3 8" xfId="21073"/>
    <cellStyle name="Notas 2 3 2 3 9" xfId="21074"/>
    <cellStyle name="Notas 2 3 2 4" xfId="21075"/>
    <cellStyle name="Notas 2 3 2 4 10" xfId="21076"/>
    <cellStyle name="Notas 2 3 2 4 11" xfId="21077"/>
    <cellStyle name="Notas 2 3 2 4 12" xfId="21078"/>
    <cellStyle name="Notas 2 3 2 4 2" xfId="21079"/>
    <cellStyle name="Notas 2 3 2 4 2 2" xfId="21080"/>
    <cellStyle name="Notas 2 3 2 4 2 3" xfId="21081"/>
    <cellStyle name="Notas 2 3 2 4 2 4" xfId="21082"/>
    <cellStyle name="Notas 2 3 2 4 2 5" xfId="21083"/>
    <cellStyle name="Notas 2 3 2 4 2 6" xfId="21084"/>
    <cellStyle name="Notas 2 3 2 4 2 7" xfId="21085"/>
    <cellStyle name="Notas 2 3 2 4 3" xfId="21086"/>
    <cellStyle name="Notas 2 3 2 4 3 2" xfId="21087"/>
    <cellStyle name="Notas 2 3 2 4 3 3" xfId="21088"/>
    <cellStyle name="Notas 2 3 2 4 3 4" xfId="21089"/>
    <cellStyle name="Notas 2 3 2 4 3 5" xfId="21090"/>
    <cellStyle name="Notas 2 3 2 4 3 6" xfId="21091"/>
    <cellStyle name="Notas 2 3 2 4 3 7" xfId="21092"/>
    <cellStyle name="Notas 2 3 2 4 4" xfId="21093"/>
    <cellStyle name="Notas 2 3 2 4 4 2" xfId="21094"/>
    <cellStyle name="Notas 2 3 2 4 4 3" xfId="21095"/>
    <cellStyle name="Notas 2 3 2 4 4 4" xfId="21096"/>
    <cellStyle name="Notas 2 3 2 4 4 5" xfId="21097"/>
    <cellStyle name="Notas 2 3 2 4 4 6" xfId="21098"/>
    <cellStyle name="Notas 2 3 2 4 4 7" xfId="21099"/>
    <cellStyle name="Notas 2 3 2 4 5" xfId="21100"/>
    <cellStyle name="Notas 2 3 2 4 5 2" xfId="21101"/>
    <cellStyle name="Notas 2 3 2 4 5 3" xfId="21102"/>
    <cellStyle name="Notas 2 3 2 4 5 4" xfId="21103"/>
    <cellStyle name="Notas 2 3 2 4 5 5" xfId="21104"/>
    <cellStyle name="Notas 2 3 2 4 5 6" xfId="21105"/>
    <cellStyle name="Notas 2 3 2 4 5 7" xfId="21106"/>
    <cellStyle name="Notas 2 3 2 4 6" xfId="21107"/>
    <cellStyle name="Notas 2 3 2 4 6 2" xfId="21108"/>
    <cellStyle name="Notas 2 3 2 4 6 3" xfId="21109"/>
    <cellStyle name="Notas 2 3 2 4 6 4" xfId="21110"/>
    <cellStyle name="Notas 2 3 2 4 6 5" xfId="21111"/>
    <cellStyle name="Notas 2 3 2 4 6 6" xfId="21112"/>
    <cellStyle name="Notas 2 3 2 4 6 7" xfId="21113"/>
    <cellStyle name="Notas 2 3 2 4 7" xfId="21114"/>
    <cellStyle name="Notas 2 3 2 4 8" xfId="21115"/>
    <cellStyle name="Notas 2 3 2 4 9" xfId="21116"/>
    <cellStyle name="Notas 2 3 2 5" xfId="21117"/>
    <cellStyle name="Notas 2 3 2 5 10" xfId="21118"/>
    <cellStyle name="Notas 2 3 2 5 11" xfId="21119"/>
    <cellStyle name="Notas 2 3 2 5 12" xfId="21120"/>
    <cellStyle name="Notas 2 3 2 5 2" xfId="21121"/>
    <cellStyle name="Notas 2 3 2 5 2 2" xfId="21122"/>
    <cellStyle name="Notas 2 3 2 5 2 3" xfId="21123"/>
    <cellStyle name="Notas 2 3 2 5 2 4" xfId="21124"/>
    <cellStyle name="Notas 2 3 2 5 2 5" xfId="21125"/>
    <cellStyle name="Notas 2 3 2 5 2 6" xfId="21126"/>
    <cellStyle name="Notas 2 3 2 5 2 7" xfId="21127"/>
    <cellStyle name="Notas 2 3 2 5 3" xfId="21128"/>
    <cellStyle name="Notas 2 3 2 5 3 2" xfId="21129"/>
    <cellStyle name="Notas 2 3 2 5 3 3" xfId="21130"/>
    <cellStyle name="Notas 2 3 2 5 3 4" xfId="21131"/>
    <cellStyle name="Notas 2 3 2 5 3 5" xfId="21132"/>
    <cellStyle name="Notas 2 3 2 5 3 6" xfId="21133"/>
    <cellStyle name="Notas 2 3 2 5 3 7" xfId="21134"/>
    <cellStyle name="Notas 2 3 2 5 4" xfId="21135"/>
    <cellStyle name="Notas 2 3 2 5 4 2" xfId="21136"/>
    <cellStyle name="Notas 2 3 2 5 4 3" xfId="21137"/>
    <cellStyle name="Notas 2 3 2 5 4 4" xfId="21138"/>
    <cellStyle name="Notas 2 3 2 5 4 5" xfId="21139"/>
    <cellStyle name="Notas 2 3 2 5 4 6" xfId="21140"/>
    <cellStyle name="Notas 2 3 2 5 4 7" xfId="21141"/>
    <cellStyle name="Notas 2 3 2 5 5" xfId="21142"/>
    <cellStyle name="Notas 2 3 2 5 5 2" xfId="21143"/>
    <cellStyle name="Notas 2 3 2 5 5 3" xfId="21144"/>
    <cellStyle name="Notas 2 3 2 5 5 4" xfId="21145"/>
    <cellStyle name="Notas 2 3 2 5 5 5" xfId="21146"/>
    <cellStyle name="Notas 2 3 2 5 5 6" xfId="21147"/>
    <cellStyle name="Notas 2 3 2 5 5 7" xfId="21148"/>
    <cellStyle name="Notas 2 3 2 5 6" xfId="21149"/>
    <cellStyle name="Notas 2 3 2 5 6 2" xfId="21150"/>
    <cellStyle name="Notas 2 3 2 5 6 3" xfId="21151"/>
    <cellStyle name="Notas 2 3 2 5 6 4" xfId="21152"/>
    <cellStyle name="Notas 2 3 2 5 6 5" xfId="21153"/>
    <cellStyle name="Notas 2 3 2 5 6 6" xfId="21154"/>
    <cellStyle name="Notas 2 3 2 5 6 7" xfId="21155"/>
    <cellStyle name="Notas 2 3 2 5 7" xfId="21156"/>
    <cellStyle name="Notas 2 3 2 5 7 2" xfId="21157"/>
    <cellStyle name="Notas 2 3 2 5 7 3" xfId="21158"/>
    <cellStyle name="Notas 2 3 2 5 7 4" xfId="21159"/>
    <cellStyle name="Notas 2 3 2 5 7 5" xfId="21160"/>
    <cellStyle name="Notas 2 3 2 5 7 6" xfId="21161"/>
    <cellStyle name="Notas 2 3 2 5 8" xfId="21162"/>
    <cellStyle name="Notas 2 3 2 5 9" xfId="21163"/>
    <cellStyle name="Notas 2 3 2 6" xfId="21164"/>
    <cellStyle name="Notas 2 3 2 6 10" xfId="21165"/>
    <cellStyle name="Notas 2 3 2 6 11" xfId="21166"/>
    <cellStyle name="Notas 2 3 2 6 12" xfId="21167"/>
    <cellStyle name="Notas 2 3 2 6 2" xfId="21168"/>
    <cellStyle name="Notas 2 3 2 6 2 2" xfId="21169"/>
    <cellStyle name="Notas 2 3 2 6 2 3" xfId="21170"/>
    <cellStyle name="Notas 2 3 2 6 2 4" xfId="21171"/>
    <cellStyle name="Notas 2 3 2 6 2 5" xfId="21172"/>
    <cellStyle name="Notas 2 3 2 6 2 6" xfId="21173"/>
    <cellStyle name="Notas 2 3 2 6 2 7" xfId="21174"/>
    <cellStyle name="Notas 2 3 2 6 3" xfId="21175"/>
    <cellStyle name="Notas 2 3 2 6 3 2" xfId="21176"/>
    <cellStyle name="Notas 2 3 2 6 3 3" xfId="21177"/>
    <cellStyle name="Notas 2 3 2 6 3 4" xfId="21178"/>
    <cellStyle name="Notas 2 3 2 6 3 5" xfId="21179"/>
    <cellStyle name="Notas 2 3 2 6 3 6" xfId="21180"/>
    <cellStyle name="Notas 2 3 2 6 3 7" xfId="21181"/>
    <cellStyle name="Notas 2 3 2 6 4" xfId="21182"/>
    <cellStyle name="Notas 2 3 2 6 4 2" xfId="21183"/>
    <cellStyle name="Notas 2 3 2 6 4 3" xfId="21184"/>
    <cellStyle name="Notas 2 3 2 6 4 4" xfId="21185"/>
    <cellStyle name="Notas 2 3 2 6 4 5" xfId="21186"/>
    <cellStyle name="Notas 2 3 2 6 4 6" xfId="21187"/>
    <cellStyle name="Notas 2 3 2 6 4 7" xfId="21188"/>
    <cellStyle name="Notas 2 3 2 6 5" xfId="21189"/>
    <cellStyle name="Notas 2 3 2 6 5 2" xfId="21190"/>
    <cellStyle name="Notas 2 3 2 6 5 3" xfId="21191"/>
    <cellStyle name="Notas 2 3 2 6 5 4" xfId="21192"/>
    <cellStyle name="Notas 2 3 2 6 5 5" xfId="21193"/>
    <cellStyle name="Notas 2 3 2 6 5 6" xfId="21194"/>
    <cellStyle name="Notas 2 3 2 6 5 7" xfId="21195"/>
    <cellStyle name="Notas 2 3 2 6 6" xfId="21196"/>
    <cellStyle name="Notas 2 3 2 6 6 2" xfId="21197"/>
    <cellStyle name="Notas 2 3 2 6 6 3" xfId="21198"/>
    <cellStyle name="Notas 2 3 2 6 6 4" xfId="21199"/>
    <cellStyle name="Notas 2 3 2 6 6 5" xfId="21200"/>
    <cellStyle name="Notas 2 3 2 6 6 6" xfId="21201"/>
    <cellStyle name="Notas 2 3 2 6 6 7" xfId="21202"/>
    <cellStyle name="Notas 2 3 2 6 7" xfId="21203"/>
    <cellStyle name="Notas 2 3 2 6 7 2" xfId="21204"/>
    <cellStyle name="Notas 2 3 2 6 7 3" xfId="21205"/>
    <cellStyle name="Notas 2 3 2 6 7 4" xfId="21206"/>
    <cellStyle name="Notas 2 3 2 6 7 5" xfId="21207"/>
    <cellStyle name="Notas 2 3 2 6 7 6" xfId="21208"/>
    <cellStyle name="Notas 2 3 2 6 8" xfId="21209"/>
    <cellStyle name="Notas 2 3 2 6 9" xfId="21210"/>
    <cellStyle name="Notas 2 3 2 7" xfId="21211"/>
    <cellStyle name="Notas 2 3 2 7 10" xfId="21212"/>
    <cellStyle name="Notas 2 3 2 7 11" xfId="21213"/>
    <cellStyle name="Notas 2 3 2 7 12" xfId="21214"/>
    <cellStyle name="Notas 2 3 2 7 2" xfId="21215"/>
    <cellStyle name="Notas 2 3 2 7 2 2" xfId="21216"/>
    <cellStyle name="Notas 2 3 2 7 2 3" xfId="21217"/>
    <cellStyle name="Notas 2 3 2 7 2 4" xfId="21218"/>
    <cellStyle name="Notas 2 3 2 7 2 5" xfId="21219"/>
    <cellStyle name="Notas 2 3 2 7 2 6" xfId="21220"/>
    <cellStyle name="Notas 2 3 2 7 2 7" xfId="21221"/>
    <cellStyle name="Notas 2 3 2 7 3" xfId="21222"/>
    <cellStyle name="Notas 2 3 2 7 3 2" xfId="21223"/>
    <cellStyle name="Notas 2 3 2 7 3 3" xfId="21224"/>
    <cellStyle name="Notas 2 3 2 7 3 4" xfId="21225"/>
    <cellStyle name="Notas 2 3 2 7 3 5" xfId="21226"/>
    <cellStyle name="Notas 2 3 2 7 3 6" xfId="21227"/>
    <cellStyle name="Notas 2 3 2 7 3 7" xfId="21228"/>
    <cellStyle name="Notas 2 3 2 7 4" xfId="21229"/>
    <cellStyle name="Notas 2 3 2 7 4 2" xfId="21230"/>
    <cellStyle name="Notas 2 3 2 7 4 3" xfId="21231"/>
    <cellStyle name="Notas 2 3 2 7 4 4" xfId="21232"/>
    <cellStyle name="Notas 2 3 2 7 4 5" xfId="21233"/>
    <cellStyle name="Notas 2 3 2 7 4 6" xfId="21234"/>
    <cellStyle name="Notas 2 3 2 7 4 7" xfId="21235"/>
    <cellStyle name="Notas 2 3 2 7 5" xfId="21236"/>
    <cellStyle name="Notas 2 3 2 7 5 2" xfId="21237"/>
    <cellStyle name="Notas 2 3 2 7 5 3" xfId="21238"/>
    <cellStyle name="Notas 2 3 2 7 5 4" xfId="21239"/>
    <cellStyle name="Notas 2 3 2 7 5 5" xfId="21240"/>
    <cellStyle name="Notas 2 3 2 7 5 6" xfId="21241"/>
    <cellStyle name="Notas 2 3 2 7 5 7" xfId="21242"/>
    <cellStyle name="Notas 2 3 2 7 6" xfId="21243"/>
    <cellStyle name="Notas 2 3 2 7 6 2" xfId="21244"/>
    <cellStyle name="Notas 2 3 2 7 6 3" xfId="21245"/>
    <cellStyle name="Notas 2 3 2 7 6 4" xfId="21246"/>
    <cellStyle name="Notas 2 3 2 7 6 5" xfId="21247"/>
    <cellStyle name="Notas 2 3 2 7 6 6" xfId="21248"/>
    <cellStyle name="Notas 2 3 2 7 6 7" xfId="21249"/>
    <cellStyle name="Notas 2 3 2 7 7" xfId="21250"/>
    <cellStyle name="Notas 2 3 2 7 7 2" xfId="21251"/>
    <cellStyle name="Notas 2 3 2 7 7 3" xfId="21252"/>
    <cellStyle name="Notas 2 3 2 7 7 4" xfId="21253"/>
    <cellStyle name="Notas 2 3 2 7 7 5" xfId="21254"/>
    <cellStyle name="Notas 2 3 2 7 7 6" xfId="21255"/>
    <cellStyle name="Notas 2 3 2 7 8" xfId="21256"/>
    <cellStyle name="Notas 2 3 2 7 9" xfId="21257"/>
    <cellStyle name="Notas 2 3 2 8" xfId="21258"/>
    <cellStyle name="Notas 2 3 2 8 10" xfId="21259"/>
    <cellStyle name="Notas 2 3 2 8 11" xfId="21260"/>
    <cellStyle name="Notas 2 3 2 8 12" xfId="21261"/>
    <cellStyle name="Notas 2 3 2 8 2" xfId="21262"/>
    <cellStyle name="Notas 2 3 2 8 2 2" xfId="21263"/>
    <cellStyle name="Notas 2 3 2 8 2 3" xfId="21264"/>
    <cellStyle name="Notas 2 3 2 8 2 4" xfId="21265"/>
    <cellStyle name="Notas 2 3 2 8 2 5" xfId="21266"/>
    <cellStyle name="Notas 2 3 2 8 2 6" xfId="21267"/>
    <cellStyle name="Notas 2 3 2 8 2 7" xfId="21268"/>
    <cellStyle name="Notas 2 3 2 8 3" xfId="21269"/>
    <cellStyle name="Notas 2 3 2 8 3 2" xfId="21270"/>
    <cellStyle name="Notas 2 3 2 8 3 3" xfId="21271"/>
    <cellStyle name="Notas 2 3 2 8 3 4" xfId="21272"/>
    <cellStyle name="Notas 2 3 2 8 3 5" xfId="21273"/>
    <cellStyle name="Notas 2 3 2 8 3 6" xfId="21274"/>
    <cellStyle name="Notas 2 3 2 8 3 7" xfId="21275"/>
    <cellStyle name="Notas 2 3 2 8 4" xfId="21276"/>
    <cellStyle name="Notas 2 3 2 8 4 2" xfId="21277"/>
    <cellStyle name="Notas 2 3 2 8 4 3" xfId="21278"/>
    <cellStyle name="Notas 2 3 2 8 4 4" xfId="21279"/>
    <cellStyle name="Notas 2 3 2 8 4 5" xfId="21280"/>
    <cellStyle name="Notas 2 3 2 8 4 6" xfId="21281"/>
    <cellStyle name="Notas 2 3 2 8 4 7" xfId="21282"/>
    <cellStyle name="Notas 2 3 2 8 5" xfId="21283"/>
    <cellStyle name="Notas 2 3 2 8 5 2" xfId="21284"/>
    <cellStyle name="Notas 2 3 2 8 5 3" xfId="21285"/>
    <cellStyle name="Notas 2 3 2 8 5 4" xfId="21286"/>
    <cellStyle name="Notas 2 3 2 8 5 5" xfId="21287"/>
    <cellStyle name="Notas 2 3 2 8 5 6" xfId="21288"/>
    <cellStyle name="Notas 2 3 2 8 5 7" xfId="21289"/>
    <cellStyle name="Notas 2 3 2 8 6" xfId="21290"/>
    <cellStyle name="Notas 2 3 2 8 6 2" xfId="21291"/>
    <cellStyle name="Notas 2 3 2 8 6 3" xfId="21292"/>
    <cellStyle name="Notas 2 3 2 8 6 4" xfId="21293"/>
    <cellStyle name="Notas 2 3 2 8 6 5" xfId="21294"/>
    <cellStyle name="Notas 2 3 2 8 6 6" xfId="21295"/>
    <cellStyle name="Notas 2 3 2 8 6 7" xfId="21296"/>
    <cellStyle name="Notas 2 3 2 8 7" xfId="21297"/>
    <cellStyle name="Notas 2 3 2 8 7 2" xfId="21298"/>
    <cellStyle name="Notas 2 3 2 8 7 3" xfId="21299"/>
    <cellStyle name="Notas 2 3 2 8 7 4" xfId="21300"/>
    <cellStyle name="Notas 2 3 2 8 7 5" xfId="21301"/>
    <cellStyle name="Notas 2 3 2 8 7 6" xfId="21302"/>
    <cellStyle name="Notas 2 3 2 8 8" xfId="21303"/>
    <cellStyle name="Notas 2 3 2 8 9" xfId="21304"/>
    <cellStyle name="Notas 2 3 2 9" xfId="21305"/>
    <cellStyle name="Notas 2 3 2 9 10" xfId="21306"/>
    <cellStyle name="Notas 2 3 2 9 11" xfId="21307"/>
    <cellStyle name="Notas 2 3 2 9 12" xfId="21308"/>
    <cellStyle name="Notas 2 3 2 9 2" xfId="21309"/>
    <cellStyle name="Notas 2 3 2 9 2 2" xfId="21310"/>
    <cellStyle name="Notas 2 3 2 9 2 3" xfId="21311"/>
    <cellStyle name="Notas 2 3 2 9 2 4" xfId="21312"/>
    <cellStyle name="Notas 2 3 2 9 2 5" xfId="21313"/>
    <cellStyle name="Notas 2 3 2 9 2 6" xfId="21314"/>
    <cellStyle name="Notas 2 3 2 9 2 7" xfId="21315"/>
    <cellStyle name="Notas 2 3 2 9 3" xfId="21316"/>
    <cellStyle name="Notas 2 3 2 9 3 2" xfId="21317"/>
    <cellStyle name="Notas 2 3 2 9 3 3" xfId="21318"/>
    <cellStyle name="Notas 2 3 2 9 3 4" xfId="21319"/>
    <cellStyle name="Notas 2 3 2 9 3 5" xfId="21320"/>
    <cellStyle name="Notas 2 3 2 9 3 6" xfId="21321"/>
    <cellStyle name="Notas 2 3 2 9 3 7" xfId="21322"/>
    <cellStyle name="Notas 2 3 2 9 4" xfId="21323"/>
    <cellStyle name="Notas 2 3 2 9 4 2" xfId="21324"/>
    <cellStyle name="Notas 2 3 2 9 4 3" xfId="21325"/>
    <cellStyle name="Notas 2 3 2 9 4 4" xfId="21326"/>
    <cellStyle name="Notas 2 3 2 9 4 5" xfId="21327"/>
    <cellStyle name="Notas 2 3 2 9 4 6" xfId="21328"/>
    <cellStyle name="Notas 2 3 2 9 4 7" xfId="21329"/>
    <cellStyle name="Notas 2 3 2 9 5" xfId="21330"/>
    <cellStyle name="Notas 2 3 2 9 5 2" xfId="21331"/>
    <cellStyle name="Notas 2 3 2 9 5 3" xfId="21332"/>
    <cellStyle name="Notas 2 3 2 9 5 4" xfId="21333"/>
    <cellStyle name="Notas 2 3 2 9 5 5" xfId="21334"/>
    <cellStyle name="Notas 2 3 2 9 5 6" xfId="21335"/>
    <cellStyle name="Notas 2 3 2 9 5 7" xfId="21336"/>
    <cellStyle name="Notas 2 3 2 9 6" xfId="21337"/>
    <cellStyle name="Notas 2 3 2 9 6 2" xfId="21338"/>
    <cellStyle name="Notas 2 3 2 9 6 3" xfId="21339"/>
    <cellStyle name="Notas 2 3 2 9 6 4" xfId="21340"/>
    <cellStyle name="Notas 2 3 2 9 6 5" xfId="21341"/>
    <cellStyle name="Notas 2 3 2 9 6 6" xfId="21342"/>
    <cellStyle name="Notas 2 3 2 9 6 7" xfId="21343"/>
    <cellStyle name="Notas 2 3 2 9 7" xfId="21344"/>
    <cellStyle name="Notas 2 3 2 9 7 2" xfId="21345"/>
    <cellStyle name="Notas 2 3 2 9 7 3" xfId="21346"/>
    <cellStyle name="Notas 2 3 2 9 7 4" xfId="21347"/>
    <cellStyle name="Notas 2 3 2 9 7 5" xfId="21348"/>
    <cellStyle name="Notas 2 3 2 9 7 6" xfId="21349"/>
    <cellStyle name="Notas 2 3 2 9 8" xfId="21350"/>
    <cellStyle name="Notas 2 3 2 9 9" xfId="21351"/>
    <cellStyle name="Notas 2 3 20" xfId="21352"/>
    <cellStyle name="Notas 2 3 20 2" xfId="21353"/>
    <cellStyle name="Notas 2 3 20 3" xfId="21354"/>
    <cellStyle name="Notas 2 3 20 4" xfId="21355"/>
    <cellStyle name="Notas 2 3 20 5" xfId="21356"/>
    <cellStyle name="Notas 2 3 20 6" xfId="21357"/>
    <cellStyle name="Notas 2 3 20 7" xfId="21358"/>
    <cellStyle name="Notas 2 3 21" xfId="21359"/>
    <cellStyle name="Notas 2 3 22" xfId="21360"/>
    <cellStyle name="Notas 2 3 23" xfId="21361"/>
    <cellStyle name="Notas 2 3 24" xfId="21362"/>
    <cellStyle name="Notas 2 3 25" xfId="21363"/>
    <cellStyle name="Notas 2 3 3" xfId="21364"/>
    <cellStyle name="Notas 2 3 3 10" xfId="21365"/>
    <cellStyle name="Notas 2 3 3 11" xfId="21366"/>
    <cellStyle name="Notas 2 3 3 12" xfId="21367"/>
    <cellStyle name="Notas 2 3 3 2" xfId="21368"/>
    <cellStyle name="Notas 2 3 3 2 2" xfId="21369"/>
    <cellStyle name="Notas 2 3 3 2 3" xfId="21370"/>
    <cellStyle name="Notas 2 3 3 2 4" xfId="21371"/>
    <cellStyle name="Notas 2 3 3 2 5" xfId="21372"/>
    <cellStyle name="Notas 2 3 3 2 6" xfId="21373"/>
    <cellStyle name="Notas 2 3 3 2 7" xfId="21374"/>
    <cellStyle name="Notas 2 3 3 3" xfId="21375"/>
    <cellStyle name="Notas 2 3 3 3 2" xfId="21376"/>
    <cellStyle name="Notas 2 3 3 3 3" xfId="21377"/>
    <cellStyle name="Notas 2 3 3 3 4" xfId="21378"/>
    <cellStyle name="Notas 2 3 3 3 5" xfId="21379"/>
    <cellStyle name="Notas 2 3 3 3 6" xfId="21380"/>
    <cellStyle name="Notas 2 3 3 3 7" xfId="21381"/>
    <cellStyle name="Notas 2 3 3 4" xfId="21382"/>
    <cellStyle name="Notas 2 3 3 4 2" xfId="21383"/>
    <cellStyle name="Notas 2 3 3 4 3" xfId="21384"/>
    <cellStyle name="Notas 2 3 3 4 4" xfId="21385"/>
    <cellStyle name="Notas 2 3 3 4 5" xfId="21386"/>
    <cellStyle name="Notas 2 3 3 4 6" xfId="21387"/>
    <cellStyle name="Notas 2 3 3 4 7" xfId="21388"/>
    <cellStyle name="Notas 2 3 3 5" xfId="21389"/>
    <cellStyle name="Notas 2 3 3 5 2" xfId="21390"/>
    <cellStyle name="Notas 2 3 3 5 3" xfId="21391"/>
    <cellStyle name="Notas 2 3 3 5 4" xfId="21392"/>
    <cellStyle name="Notas 2 3 3 5 5" xfId="21393"/>
    <cellStyle name="Notas 2 3 3 5 6" xfId="21394"/>
    <cellStyle name="Notas 2 3 3 5 7" xfId="21395"/>
    <cellStyle name="Notas 2 3 3 6" xfId="21396"/>
    <cellStyle name="Notas 2 3 3 6 2" xfId="21397"/>
    <cellStyle name="Notas 2 3 3 6 3" xfId="21398"/>
    <cellStyle name="Notas 2 3 3 6 4" xfId="21399"/>
    <cellStyle name="Notas 2 3 3 6 5" xfId="21400"/>
    <cellStyle name="Notas 2 3 3 6 6" xfId="21401"/>
    <cellStyle name="Notas 2 3 3 6 7" xfId="21402"/>
    <cellStyle name="Notas 2 3 3 7" xfId="21403"/>
    <cellStyle name="Notas 2 3 3 8" xfId="21404"/>
    <cellStyle name="Notas 2 3 3 9" xfId="21405"/>
    <cellStyle name="Notas 2 3 4" xfId="21406"/>
    <cellStyle name="Notas 2 3 4 10" xfId="21407"/>
    <cellStyle name="Notas 2 3 4 11" xfId="21408"/>
    <cellStyle name="Notas 2 3 4 12" xfId="21409"/>
    <cellStyle name="Notas 2 3 4 2" xfId="21410"/>
    <cellStyle name="Notas 2 3 4 2 2" xfId="21411"/>
    <cellStyle name="Notas 2 3 4 2 3" xfId="21412"/>
    <cellStyle name="Notas 2 3 4 2 4" xfId="21413"/>
    <cellStyle name="Notas 2 3 4 2 5" xfId="21414"/>
    <cellStyle name="Notas 2 3 4 2 6" xfId="21415"/>
    <cellStyle name="Notas 2 3 4 2 7" xfId="21416"/>
    <cellStyle name="Notas 2 3 4 3" xfId="21417"/>
    <cellStyle name="Notas 2 3 4 3 2" xfId="21418"/>
    <cellStyle name="Notas 2 3 4 3 3" xfId="21419"/>
    <cellStyle name="Notas 2 3 4 3 4" xfId="21420"/>
    <cellStyle name="Notas 2 3 4 3 5" xfId="21421"/>
    <cellStyle name="Notas 2 3 4 3 6" xfId="21422"/>
    <cellStyle name="Notas 2 3 4 3 7" xfId="21423"/>
    <cellStyle name="Notas 2 3 4 4" xfId="21424"/>
    <cellStyle name="Notas 2 3 4 4 2" xfId="21425"/>
    <cellStyle name="Notas 2 3 4 4 3" xfId="21426"/>
    <cellStyle name="Notas 2 3 4 4 4" xfId="21427"/>
    <cellStyle name="Notas 2 3 4 4 5" xfId="21428"/>
    <cellStyle name="Notas 2 3 4 4 6" xfId="21429"/>
    <cellStyle name="Notas 2 3 4 4 7" xfId="21430"/>
    <cellStyle name="Notas 2 3 4 5" xfId="21431"/>
    <cellStyle name="Notas 2 3 4 5 2" xfId="21432"/>
    <cellStyle name="Notas 2 3 4 5 3" xfId="21433"/>
    <cellStyle name="Notas 2 3 4 5 4" xfId="21434"/>
    <cellStyle name="Notas 2 3 4 5 5" xfId="21435"/>
    <cellStyle name="Notas 2 3 4 5 6" xfId="21436"/>
    <cellStyle name="Notas 2 3 4 5 7" xfId="21437"/>
    <cellStyle name="Notas 2 3 4 6" xfId="21438"/>
    <cellStyle name="Notas 2 3 4 6 2" xfId="21439"/>
    <cellStyle name="Notas 2 3 4 6 3" xfId="21440"/>
    <cellStyle name="Notas 2 3 4 6 4" xfId="21441"/>
    <cellStyle name="Notas 2 3 4 6 5" xfId="21442"/>
    <cellStyle name="Notas 2 3 4 6 6" xfId="21443"/>
    <cellStyle name="Notas 2 3 4 6 7" xfId="21444"/>
    <cellStyle name="Notas 2 3 4 7" xfId="21445"/>
    <cellStyle name="Notas 2 3 4 8" xfId="21446"/>
    <cellStyle name="Notas 2 3 4 9" xfId="21447"/>
    <cellStyle name="Notas 2 3 5" xfId="21448"/>
    <cellStyle name="Notas 2 3 5 10" xfId="21449"/>
    <cellStyle name="Notas 2 3 5 11" xfId="21450"/>
    <cellStyle name="Notas 2 3 5 12" xfId="21451"/>
    <cellStyle name="Notas 2 3 5 2" xfId="21452"/>
    <cellStyle name="Notas 2 3 5 2 2" xfId="21453"/>
    <cellStyle name="Notas 2 3 5 2 3" xfId="21454"/>
    <cellStyle name="Notas 2 3 5 2 4" xfId="21455"/>
    <cellStyle name="Notas 2 3 5 2 5" xfId="21456"/>
    <cellStyle name="Notas 2 3 5 2 6" xfId="21457"/>
    <cellStyle name="Notas 2 3 5 2 7" xfId="21458"/>
    <cellStyle name="Notas 2 3 5 3" xfId="21459"/>
    <cellStyle name="Notas 2 3 5 3 2" xfId="21460"/>
    <cellStyle name="Notas 2 3 5 3 3" xfId="21461"/>
    <cellStyle name="Notas 2 3 5 3 4" xfId="21462"/>
    <cellStyle name="Notas 2 3 5 3 5" xfId="21463"/>
    <cellStyle name="Notas 2 3 5 3 6" xfId="21464"/>
    <cellStyle name="Notas 2 3 5 3 7" xfId="21465"/>
    <cellStyle name="Notas 2 3 5 4" xfId="21466"/>
    <cellStyle name="Notas 2 3 5 4 2" xfId="21467"/>
    <cellStyle name="Notas 2 3 5 4 3" xfId="21468"/>
    <cellStyle name="Notas 2 3 5 4 4" xfId="21469"/>
    <cellStyle name="Notas 2 3 5 4 5" xfId="21470"/>
    <cellStyle name="Notas 2 3 5 4 6" xfId="21471"/>
    <cellStyle name="Notas 2 3 5 4 7" xfId="21472"/>
    <cellStyle name="Notas 2 3 5 5" xfId="21473"/>
    <cellStyle name="Notas 2 3 5 5 2" xfId="21474"/>
    <cellStyle name="Notas 2 3 5 5 3" xfId="21475"/>
    <cellStyle name="Notas 2 3 5 5 4" xfId="21476"/>
    <cellStyle name="Notas 2 3 5 5 5" xfId="21477"/>
    <cellStyle name="Notas 2 3 5 5 6" xfId="21478"/>
    <cellStyle name="Notas 2 3 5 5 7" xfId="21479"/>
    <cellStyle name="Notas 2 3 5 6" xfId="21480"/>
    <cellStyle name="Notas 2 3 5 6 2" xfId="21481"/>
    <cellStyle name="Notas 2 3 5 6 3" xfId="21482"/>
    <cellStyle name="Notas 2 3 5 6 4" xfId="21483"/>
    <cellStyle name="Notas 2 3 5 6 5" xfId="21484"/>
    <cellStyle name="Notas 2 3 5 6 6" xfId="21485"/>
    <cellStyle name="Notas 2 3 5 6 7" xfId="21486"/>
    <cellStyle name="Notas 2 3 5 7" xfId="21487"/>
    <cellStyle name="Notas 2 3 5 8" xfId="21488"/>
    <cellStyle name="Notas 2 3 5 9" xfId="21489"/>
    <cellStyle name="Notas 2 3 6" xfId="21490"/>
    <cellStyle name="Notas 2 3 6 10" xfId="21491"/>
    <cellStyle name="Notas 2 3 6 11" xfId="21492"/>
    <cellStyle name="Notas 2 3 6 12" xfId="21493"/>
    <cellStyle name="Notas 2 3 6 2" xfId="21494"/>
    <cellStyle name="Notas 2 3 6 2 2" xfId="21495"/>
    <cellStyle name="Notas 2 3 6 2 3" xfId="21496"/>
    <cellStyle name="Notas 2 3 6 2 4" xfId="21497"/>
    <cellStyle name="Notas 2 3 6 2 5" xfId="21498"/>
    <cellStyle name="Notas 2 3 6 2 6" xfId="21499"/>
    <cellStyle name="Notas 2 3 6 2 7" xfId="21500"/>
    <cellStyle name="Notas 2 3 6 3" xfId="21501"/>
    <cellStyle name="Notas 2 3 6 3 2" xfId="21502"/>
    <cellStyle name="Notas 2 3 6 3 3" xfId="21503"/>
    <cellStyle name="Notas 2 3 6 3 4" xfId="21504"/>
    <cellStyle name="Notas 2 3 6 3 5" xfId="21505"/>
    <cellStyle name="Notas 2 3 6 3 6" xfId="21506"/>
    <cellStyle name="Notas 2 3 6 3 7" xfId="21507"/>
    <cellStyle name="Notas 2 3 6 4" xfId="21508"/>
    <cellStyle name="Notas 2 3 6 4 2" xfId="21509"/>
    <cellStyle name="Notas 2 3 6 4 3" xfId="21510"/>
    <cellStyle name="Notas 2 3 6 4 4" xfId="21511"/>
    <cellStyle name="Notas 2 3 6 4 5" xfId="21512"/>
    <cellStyle name="Notas 2 3 6 4 6" xfId="21513"/>
    <cellStyle name="Notas 2 3 6 4 7" xfId="21514"/>
    <cellStyle name="Notas 2 3 6 5" xfId="21515"/>
    <cellStyle name="Notas 2 3 6 5 2" xfId="21516"/>
    <cellStyle name="Notas 2 3 6 5 3" xfId="21517"/>
    <cellStyle name="Notas 2 3 6 5 4" xfId="21518"/>
    <cellStyle name="Notas 2 3 6 5 5" xfId="21519"/>
    <cellStyle name="Notas 2 3 6 5 6" xfId="21520"/>
    <cellStyle name="Notas 2 3 6 5 7" xfId="21521"/>
    <cellStyle name="Notas 2 3 6 6" xfId="21522"/>
    <cellStyle name="Notas 2 3 6 6 2" xfId="21523"/>
    <cellStyle name="Notas 2 3 6 6 3" xfId="21524"/>
    <cellStyle name="Notas 2 3 6 6 4" xfId="21525"/>
    <cellStyle name="Notas 2 3 6 6 5" xfId="21526"/>
    <cellStyle name="Notas 2 3 6 6 6" xfId="21527"/>
    <cellStyle name="Notas 2 3 6 6 7" xfId="21528"/>
    <cellStyle name="Notas 2 3 6 7" xfId="21529"/>
    <cellStyle name="Notas 2 3 6 7 2" xfId="21530"/>
    <cellStyle name="Notas 2 3 6 7 3" xfId="21531"/>
    <cellStyle name="Notas 2 3 6 7 4" xfId="21532"/>
    <cellStyle name="Notas 2 3 6 7 5" xfId="21533"/>
    <cellStyle name="Notas 2 3 6 7 6" xfId="21534"/>
    <cellStyle name="Notas 2 3 6 8" xfId="21535"/>
    <cellStyle name="Notas 2 3 6 9" xfId="21536"/>
    <cellStyle name="Notas 2 3 7" xfId="21537"/>
    <cellStyle name="Notas 2 3 7 10" xfId="21538"/>
    <cellStyle name="Notas 2 3 7 11" xfId="21539"/>
    <cellStyle name="Notas 2 3 7 12" xfId="21540"/>
    <cellStyle name="Notas 2 3 7 2" xfId="21541"/>
    <cellStyle name="Notas 2 3 7 2 2" xfId="21542"/>
    <cellStyle name="Notas 2 3 7 2 3" xfId="21543"/>
    <cellStyle name="Notas 2 3 7 2 4" xfId="21544"/>
    <cellStyle name="Notas 2 3 7 2 5" xfId="21545"/>
    <cellStyle name="Notas 2 3 7 2 6" xfId="21546"/>
    <cellStyle name="Notas 2 3 7 2 7" xfId="21547"/>
    <cellStyle name="Notas 2 3 7 3" xfId="21548"/>
    <cellStyle name="Notas 2 3 7 3 2" xfId="21549"/>
    <cellStyle name="Notas 2 3 7 3 3" xfId="21550"/>
    <cellStyle name="Notas 2 3 7 3 4" xfId="21551"/>
    <cellStyle name="Notas 2 3 7 3 5" xfId="21552"/>
    <cellStyle name="Notas 2 3 7 3 6" xfId="21553"/>
    <cellStyle name="Notas 2 3 7 3 7" xfId="21554"/>
    <cellStyle name="Notas 2 3 7 4" xfId="21555"/>
    <cellStyle name="Notas 2 3 7 4 2" xfId="21556"/>
    <cellStyle name="Notas 2 3 7 4 3" xfId="21557"/>
    <cellStyle name="Notas 2 3 7 4 4" xfId="21558"/>
    <cellStyle name="Notas 2 3 7 4 5" xfId="21559"/>
    <cellStyle name="Notas 2 3 7 4 6" xfId="21560"/>
    <cellStyle name="Notas 2 3 7 4 7" xfId="21561"/>
    <cellStyle name="Notas 2 3 7 5" xfId="21562"/>
    <cellStyle name="Notas 2 3 7 5 2" xfId="21563"/>
    <cellStyle name="Notas 2 3 7 5 3" xfId="21564"/>
    <cellStyle name="Notas 2 3 7 5 4" xfId="21565"/>
    <cellStyle name="Notas 2 3 7 5 5" xfId="21566"/>
    <cellStyle name="Notas 2 3 7 5 6" xfId="21567"/>
    <cellStyle name="Notas 2 3 7 5 7" xfId="21568"/>
    <cellStyle name="Notas 2 3 7 6" xfId="21569"/>
    <cellStyle name="Notas 2 3 7 6 2" xfId="21570"/>
    <cellStyle name="Notas 2 3 7 6 3" xfId="21571"/>
    <cellStyle name="Notas 2 3 7 6 4" xfId="21572"/>
    <cellStyle name="Notas 2 3 7 6 5" xfId="21573"/>
    <cellStyle name="Notas 2 3 7 6 6" xfId="21574"/>
    <cellStyle name="Notas 2 3 7 6 7" xfId="21575"/>
    <cellStyle name="Notas 2 3 7 7" xfId="21576"/>
    <cellStyle name="Notas 2 3 7 7 2" xfId="21577"/>
    <cellStyle name="Notas 2 3 7 7 3" xfId="21578"/>
    <cellStyle name="Notas 2 3 7 7 4" xfId="21579"/>
    <cellStyle name="Notas 2 3 7 7 5" xfId="21580"/>
    <cellStyle name="Notas 2 3 7 7 6" xfId="21581"/>
    <cellStyle name="Notas 2 3 7 8" xfId="21582"/>
    <cellStyle name="Notas 2 3 7 9" xfId="21583"/>
    <cellStyle name="Notas 2 3 8" xfId="21584"/>
    <cellStyle name="Notas 2 3 8 10" xfId="21585"/>
    <cellStyle name="Notas 2 3 8 11" xfId="21586"/>
    <cellStyle name="Notas 2 3 8 12" xfId="21587"/>
    <cellStyle name="Notas 2 3 8 2" xfId="21588"/>
    <cellStyle name="Notas 2 3 8 2 2" xfId="21589"/>
    <cellStyle name="Notas 2 3 8 2 3" xfId="21590"/>
    <cellStyle name="Notas 2 3 8 2 4" xfId="21591"/>
    <cellStyle name="Notas 2 3 8 2 5" xfId="21592"/>
    <cellStyle name="Notas 2 3 8 2 6" xfId="21593"/>
    <cellStyle name="Notas 2 3 8 2 7" xfId="21594"/>
    <cellStyle name="Notas 2 3 8 3" xfId="21595"/>
    <cellStyle name="Notas 2 3 8 3 2" xfId="21596"/>
    <cellStyle name="Notas 2 3 8 3 3" xfId="21597"/>
    <cellStyle name="Notas 2 3 8 3 4" xfId="21598"/>
    <cellStyle name="Notas 2 3 8 3 5" xfId="21599"/>
    <cellStyle name="Notas 2 3 8 3 6" xfId="21600"/>
    <cellStyle name="Notas 2 3 8 3 7" xfId="21601"/>
    <cellStyle name="Notas 2 3 8 4" xfId="21602"/>
    <cellStyle name="Notas 2 3 8 4 2" xfId="21603"/>
    <cellStyle name="Notas 2 3 8 4 3" xfId="21604"/>
    <cellStyle name="Notas 2 3 8 4 4" xfId="21605"/>
    <cellStyle name="Notas 2 3 8 4 5" xfId="21606"/>
    <cellStyle name="Notas 2 3 8 4 6" xfId="21607"/>
    <cellStyle name="Notas 2 3 8 4 7" xfId="21608"/>
    <cellStyle name="Notas 2 3 8 5" xfId="21609"/>
    <cellStyle name="Notas 2 3 8 5 2" xfId="21610"/>
    <cellStyle name="Notas 2 3 8 5 3" xfId="21611"/>
    <cellStyle name="Notas 2 3 8 5 4" xfId="21612"/>
    <cellStyle name="Notas 2 3 8 5 5" xfId="21613"/>
    <cellStyle name="Notas 2 3 8 5 6" xfId="21614"/>
    <cellStyle name="Notas 2 3 8 5 7" xfId="21615"/>
    <cellStyle name="Notas 2 3 8 6" xfId="21616"/>
    <cellStyle name="Notas 2 3 8 6 2" xfId="21617"/>
    <cellStyle name="Notas 2 3 8 6 3" xfId="21618"/>
    <cellStyle name="Notas 2 3 8 6 4" xfId="21619"/>
    <cellStyle name="Notas 2 3 8 6 5" xfId="21620"/>
    <cellStyle name="Notas 2 3 8 6 6" xfId="21621"/>
    <cellStyle name="Notas 2 3 8 6 7" xfId="21622"/>
    <cellStyle name="Notas 2 3 8 7" xfId="21623"/>
    <cellStyle name="Notas 2 3 8 7 2" xfId="21624"/>
    <cellStyle name="Notas 2 3 8 7 3" xfId="21625"/>
    <cellStyle name="Notas 2 3 8 7 4" xfId="21626"/>
    <cellStyle name="Notas 2 3 8 7 5" xfId="21627"/>
    <cellStyle name="Notas 2 3 8 7 6" xfId="21628"/>
    <cellStyle name="Notas 2 3 8 8" xfId="21629"/>
    <cellStyle name="Notas 2 3 8 9" xfId="21630"/>
    <cellStyle name="Notas 2 3 9" xfId="21631"/>
    <cellStyle name="Notas 2 3 9 10" xfId="21632"/>
    <cellStyle name="Notas 2 3 9 11" xfId="21633"/>
    <cellStyle name="Notas 2 3 9 12" xfId="21634"/>
    <cellStyle name="Notas 2 3 9 2" xfId="21635"/>
    <cellStyle name="Notas 2 3 9 2 2" xfId="21636"/>
    <cellStyle name="Notas 2 3 9 2 3" xfId="21637"/>
    <cellStyle name="Notas 2 3 9 2 4" xfId="21638"/>
    <cellStyle name="Notas 2 3 9 2 5" xfId="21639"/>
    <cellStyle name="Notas 2 3 9 2 6" xfId="21640"/>
    <cellStyle name="Notas 2 3 9 2 7" xfId="21641"/>
    <cellStyle name="Notas 2 3 9 3" xfId="21642"/>
    <cellStyle name="Notas 2 3 9 3 2" xfId="21643"/>
    <cellStyle name="Notas 2 3 9 3 3" xfId="21644"/>
    <cellStyle name="Notas 2 3 9 3 4" xfId="21645"/>
    <cellStyle name="Notas 2 3 9 3 5" xfId="21646"/>
    <cellStyle name="Notas 2 3 9 3 6" xfId="21647"/>
    <cellStyle name="Notas 2 3 9 3 7" xfId="21648"/>
    <cellStyle name="Notas 2 3 9 4" xfId="21649"/>
    <cellStyle name="Notas 2 3 9 4 2" xfId="21650"/>
    <cellStyle name="Notas 2 3 9 4 3" xfId="21651"/>
    <cellStyle name="Notas 2 3 9 4 4" xfId="21652"/>
    <cellStyle name="Notas 2 3 9 4 5" xfId="21653"/>
    <cellStyle name="Notas 2 3 9 4 6" xfId="21654"/>
    <cellStyle name="Notas 2 3 9 4 7" xfId="21655"/>
    <cellStyle name="Notas 2 3 9 5" xfId="21656"/>
    <cellStyle name="Notas 2 3 9 5 2" xfId="21657"/>
    <cellStyle name="Notas 2 3 9 5 3" xfId="21658"/>
    <cellStyle name="Notas 2 3 9 5 4" xfId="21659"/>
    <cellStyle name="Notas 2 3 9 5 5" xfId="21660"/>
    <cellStyle name="Notas 2 3 9 5 6" xfId="21661"/>
    <cellStyle name="Notas 2 3 9 5 7" xfId="21662"/>
    <cellStyle name="Notas 2 3 9 6" xfId="21663"/>
    <cellStyle name="Notas 2 3 9 6 2" xfId="21664"/>
    <cellStyle name="Notas 2 3 9 6 3" xfId="21665"/>
    <cellStyle name="Notas 2 3 9 6 4" xfId="21666"/>
    <cellStyle name="Notas 2 3 9 6 5" xfId="21667"/>
    <cellStyle name="Notas 2 3 9 6 6" xfId="21668"/>
    <cellStyle name="Notas 2 3 9 6 7" xfId="21669"/>
    <cellStyle name="Notas 2 3 9 7" xfId="21670"/>
    <cellStyle name="Notas 2 3 9 7 2" xfId="21671"/>
    <cellStyle name="Notas 2 3 9 7 3" xfId="21672"/>
    <cellStyle name="Notas 2 3 9 7 4" xfId="21673"/>
    <cellStyle name="Notas 2 3 9 7 5" xfId="21674"/>
    <cellStyle name="Notas 2 3 9 7 6" xfId="21675"/>
    <cellStyle name="Notas 2 3 9 8" xfId="21676"/>
    <cellStyle name="Notas 2 3 9 9" xfId="21677"/>
    <cellStyle name="Notas 2 4" xfId="21678"/>
    <cellStyle name="Notas 2 4 10" xfId="21679"/>
    <cellStyle name="Notas 2 4 10 10" xfId="21680"/>
    <cellStyle name="Notas 2 4 10 11" xfId="21681"/>
    <cellStyle name="Notas 2 4 10 12" xfId="21682"/>
    <cellStyle name="Notas 2 4 10 2" xfId="21683"/>
    <cellStyle name="Notas 2 4 10 2 2" xfId="21684"/>
    <cellStyle name="Notas 2 4 10 2 3" xfId="21685"/>
    <cellStyle name="Notas 2 4 10 2 4" xfId="21686"/>
    <cellStyle name="Notas 2 4 10 2 5" xfId="21687"/>
    <cellStyle name="Notas 2 4 10 2 6" xfId="21688"/>
    <cellStyle name="Notas 2 4 10 2 7" xfId="21689"/>
    <cellStyle name="Notas 2 4 10 3" xfId="21690"/>
    <cellStyle name="Notas 2 4 10 3 2" xfId="21691"/>
    <cellStyle name="Notas 2 4 10 3 3" xfId="21692"/>
    <cellStyle name="Notas 2 4 10 3 4" xfId="21693"/>
    <cellStyle name="Notas 2 4 10 3 5" xfId="21694"/>
    <cellStyle name="Notas 2 4 10 3 6" xfId="21695"/>
    <cellStyle name="Notas 2 4 10 3 7" xfId="21696"/>
    <cellStyle name="Notas 2 4 10 4" xfId="21697"/>
    <cellStyle name="Notas 2 4 10 4 2" xfId="21698"/>
    <cellStyle name="Notas 2 4 10 4 3" xfId="21699"/>
    <cellStyle name="Notas 2 4 10 4 4" xfId="21700"/>
    <cellStyle name="Notas 2 4 10 4 5" xfId="21701"/>
    <cellStyle name="Notas 2 4 10 4 6" xfId="21702"/>
    <cellStyle name="Notas 2 4 10 4 7" xfId="21703"/>
    <cellStyle name="Notas 2 4 10 5" xfId="21704"/>
    <cellStyle name="Notas 2 4 10 5 2" xfId="21705"/>
    <cellStyle name="Notas 2 4 10 5 3" xfId="21706"/>
    <cellStyle name="Notas 2 4 10 5 4" xfId="21707"/>
    <cellStyle name="Notas 2 4 10 5 5" xfId="21708"/>
    <cellStyle name="Notas 2 4 10 5 6" xfId="21709"/>
    <cellStyle name="Notas 2 4 10 5 7" xfId="21710"/>
    <cellStyle name="Notas 2 4 10 6" xfId="21711"/>
    <cellStyle name="Notas 2 4 10 6 2" xfId="21712"/>
    <cellStyle name="Notas 2 4 10 6 3" xfId="21713"/>
    <cellStyle name="Notas 2 4 10 6 4" xfId="21714"/>
    <cellStyle name="Notas 2 4 10 6 5" xfId="21715"/>
    <cellStyle name="Notas 2 4 10 6 6" xfId="21716"/>
    <cellStyle name="Notas 2 4 10 6 7" xfId="21717"/>
    <cellStyle name="Notas 2 4 10 7" xfId="21718"/>
    <cellStyle name="Notas 2 4 10 7 2" xfId="21719"/>
    <cellStyle name="Notas 2 4 10 7 3" xfId="21720"/>
    <cellStyle name="Notas 2 4 10 7 4" xfId="21721"/>
    <cellStyle name="Notas 2 4 10 7 5" xfId="21722"/>
    <cellStyle name="Notas 2 4 10 7 6" xfId="21723"/>
    <cellStyle name="Notas 2 4 10 8" xfId="21724"/>
    <cellStyle name="Notas 2 4 10 9" xfId="21725"/>
    <cellStyle name="Notas 2 4 11" xfId="21726"/>
    <cellStyle name="Notas 2 4 11 10" xfId="21727"/>
    <cellStyle name="Notas 2 4 11 11" xfId="21728"/>
    <cellStyle name="Notas 2 4 11 12" xfId="21729"/>
    <cellStyle name="Notas 2 4 11 2" xfId="21730"/>
    <cellStyle name="Notas 2 4 11 2 2" xfId="21731"/>
    <cellStyle name="Notas 2 4 11 2 3" xfId="21732"/>
    <cellStyle name="Notas 2 4 11 2 4" xfId="21733"/>
    <cellStyle name="Notas 2 4 11 2 5" xfId="21734"/>
    <cellStyle name="Notas 2 4 11 2 6" xfId="21735"/>
    <cellStyle name="Notas 2 4 11 2 7" xfId="21736"/>
    <cellStyle name="Notas 2 4 11 3" xfId="21737"/>
    <cellStyle name="Notas 2 4 11 3 2" xfId="21738"/>
    <cellStyle name="Notas 2 4 11 3 3" xfId="21739"/>
    <cellStyle name="Notas 2 4 11 3 4" xfId="21740"/>
    <cellStyle name="Notas 2 4 11 3 5" xfId="21741"/>
    <cellStyle name="Notas 2 4 11 3 6" xfId="21742"/>
    <cellStyle name="Notas 2 4 11 3 7" xfId="21743"/>
    <cellStyle name="Notas 2 4 11 4" xfId="21744"/>
    <cellStyle name="Notas 2 4 11 4 2" xfId="21745"/>
    <cellStyle name="Notas 2 4 11 4 3" xfId="21746"/>
    <cellStyle name="Notas 2 4 11 4 4" xfId="21747"/>
    <cellStyle name="Notas 2 4 11 4 5" xfId="21748"/>
    <cellStyle name="Notas 2 4 11 4 6" xfId="21749"/>
    <cellStyle name="Notas 2 4 11 4 7" xfId="21750"/>
    <cellStyle name="Notas 2 4 11 5" xfId="21751"/>
    <cellStyle name="Notas 2 4 11 5 2" xfId="21752"/>
    <cellStyle name="Notas 2 4 11 5 3" xfId="21753"/>
    <cellStyle name="Notas 2 4 11 5 4" xfId="21754"/>
    <cellStyle name="Notas 2 4 11 5 5" xfId="21755"/>
    <cellStyle name="Notas 2 4 11 5 6" xfId="21756"/>
    <cellStyle name="Notas 2 4 11 5 7" xfId="21757"/>
    <cellStyle name="Notas 2 4 11 6" xfId="21758"/>
    <cellStyle name="Notas 2 4 11 6 2" xfId="21759"/>
    <cellStyle name="Notas 2 4 11 6 3" xfId="21760"/>
    <cellStyle name="Notas 2 4 11 6 4" xfId="21761"/>
    <cellStyle name="Notas 2 4 11 6 5" xfId="21762"/>
    <cellStyle name="Notas 2 4 11 6 6" xfId="21763"/>
    <cellStyle name="Notas 2 4 11 6 7" xfId="21764"/>
    <cellStyle name="Notas 2 4 11 7" xfId="21765"/>
    <cellStyle name="Notas 2 4 11 7 2" xfId="21766"/>
    <cellStyle name="Notas 2 4 11 7 3" xfId="21767"/>
    <cellStyle name="Notas 2 4 11 7 4" xfId="21768"/>
    <cellStyle name="Notas 2 4 11 7 5" xfId="21769"/>
    <cellStyle name="Notas 2 4 11 7 6" xfId="21770"/>
    <cellStyle name="Notas 2 4 11 8" xfId="21771"/>
    <cellStyle name="Notas 2 4 11 9" xfId="21772"/>
    <cellStyle name="Notas 2 4 12" xfId="21773"/>
    <cellStyle name="Notas 2 4 12 10" xfId="21774"/>
    <cellStyle name="Notas 2 4 12 11" xfId="21775"/>
    <cellStyle name="Notas 2 4 12 12" xfId="21776"/>
    <cellStyle name="Notas 2 4 12 2" xfId="21777"/>
    <cellStyle name="Notas 2 4 12 2 2" xfId="21778"/>
    <cellStyle name="Notas 2 4 12 2 3" xfId="21779"/>
    <cellStyle name="Notas 2 4 12 2 4" xfId="21780"/>
    <cellStyle name="Notas 2 4 12 2 5" xfId="21781"/>
    <cellStyle name="Notas 2 4 12 2 6" xfId="21782"/>
    <cellStyle name="Notas 2 4 12 2 7" xfId="21783"/>
    <cellStyle name="Notas 2 4 12 3" xfId="21784"/>
    <cellStyle name="Notas 2 4 12 3 2" xfId="21785"/>
    <cellStyle name="Notas 2 4 12 3 3" xfId="21786"/>
    <cellStyle name="Notas 2 4 12 3 4" xfId="21787"/>
    <cellStyle name="Notas 2 4 12 3 5" xfId="21788"/>
    <cellStyle name="Notas 2 4 12 3 6" xfId="21789"/>
    <cellStyle name="Notas 2 4 12 3 7" xfId="21790"/>
    <cellStyle name="Notas 2 4 12 4" xfId="21791"/>
    <cellStyle name="Notas 2 4 12 4 2" xfId="21792"/>
    <cellStyle name="Notas 2 4 12 4 3" xfId="21793"/>
    <cellStyle name="Notas 2 4 12 4 4" xfId="21794"/>
    <cellStyle name="Notas 2 4 12 4 5" xfId="21795"/>
    <cellStyle name="Notas 2 4 12 4 6" xfId="21796"/>
    <cellStyle name="Notas 2 4 12 4 7" xfId="21797"/>
    <cellStyle name="Notas 2 4 12 5" xfId="21798"/>
    <cellStyle name="Notas 2 4 12 5 2" xfId="21799"/>
    <cellStyle name="Notas 2 4 12 5 3" xfId="21800"/>
    <cellStyle name="Notas 2 4 12 5 4" xfId="21801"/>
    <cellStyle name="Notas 2 4 12 5 5" xfId="21802"/>
    <cellStyle name="Notas 2 4 12 5 6" xfId="21803"/>
    <cellStyle name="Notas 2 4 12 5 7" xfId="21804"/>
    <cellStyle name="Notas 2 4 12 6" xfId="21805"/>
    <cellStyle name="Notas 2 4 12 6 2" xfId="21806"/>
    <cellStyle name="Notas 2 4 12 6 3" xfId="21807"/>
    <cellStyle name="Notas 2 4 12 6 4" xfId="21808"/>
    <cellStyle name="Notas 2 4 12 6 5" xfId="21809"/>
    <cellStyle name="Notas 2 4 12 6 6" xfId="21810"/>
    <cellStyle name="Notas 2 4 12 6 7" xfId="21811"/>
    <cellStyle name="Notas 2 4 12 7" xfId="21812"/>
    <cellStyle name="Notas 2 4 12 7 2" xfId="21813"/>
    <cellStyle name="Notas 2 4 12 7 3" xfId="21814"/>
    <cellStyle name="Notas 2 4 12 7 4" xfId="21815"/>
    <cellStyle name="Notas 2 4 12 7 5" xfId="21816"/>
    <cellStyle name="Notas 2 4 12 7 6" xfId="21817"/>
    <cellStyle name="Notas 2 4 12 8" xfId="21818"/>
    <cellStyle name="Notas 2 4 12 9" xfId="21819"/>
    <cellStyle name="Notas 2 4 13" xfId="21820"/>
    <cellStyle name="Notas 2 4 13 10" xfId="21821"/>
    <cellStyle name="Notas 2 4 13 11" xfId="21822"/>
    <cellStyle name="Notas 2 4 13 12" xfId="21823"/>
    <cellStyle name="Notas 2 4 13 2" xfId="21824"/>
    <cellStyle name="Notas 2 4 13 2 2" xfId="21825"/>
    <cellStyle name="Notas 2 4 13 2 3" xfId="21826"/>
    <cellStyle name="Notas 2 4 13 2 4" xfId="21827"/>
    <cellStyle name="Notas 2 4 13 2 5" xfId="21828"/>
    <cellStyle name="Notas 2 4 13 2 6" xfId="21829"/>
    <cellStyle name="Notas 2 4 13 2 7" xfId="21830"/>
    <cellStyle name="Notas 2 4 13 3" xfId="21831"/>
    <cellStyle name="Notas 2 4 13 3 2" xfId="21832"/>
    <cellStyle name="Notas 2 4 13 3 3" xfId="21833"/>
    <cellStyle name="Notas 2 4 13 3 4" xfId="21834"/>
    <cellStyle name="Notas 2 4 13 3 5" xfId="21835"/>
    <cellStyle name="Notas 2 4 13 3 6" xfId="21836"/>
    <cellStyle name="Notas 2 4 13 3 7" xfId="21837"/>
    <cellStyle name="Notas 2 4 13 4" xfId="21838"/>
    <cellStyle name="Notas 2 4 13 4 2" xfId="21839"/>
    <cellStyle name="Notas 2 4 13 4 3" xfId="21840"/>
    <cellStyle name="Notas 2 4 13 4 4" xfId="21841"/>
    <cellStyle name="Notas 2 4 13 4 5" xfId="21842"/>
    <cellStyle name="Notas 2 4 13 4 6" xfId="21843"/>
    <cellStyle name="Notas 2 4 13 4 7" xfId="21844"/>
    <cellStyle name="Notas 2 4 13 5" xfId="21845"/>
    <cellStyle name="Notas 2 4 13 5 2" xfId="21846"/>
    <cellStyle name="Notas 2 4 13 5 3" xfId="21847"/>
    <cellStyle name="Notas 2 4 13 5 4" xfId="21848"/>
    <cellStyle name="Notas 2 4 13 5 5" xfId="21849"/>
    <cellStyle name="Notas 2 4 13 5 6" xfId="21850"/>
    <cellStyle name="Notas 2 4 13 5 7" xfId="21851"/>
    <cellStyle name="Notas 2 4 13 6" xfId="21852"/>
    <cellStyle name="Notas 2 4 13 6 2" xfId="21853"/>
    <cellStyle name="Notas 2 4 13 6 3" xfId="21854"/>
    <cellStyle name="Notas 2 4 13 6 4" xfId="21855"/>
    <cellStyle name="Notas 2 4 13 6 5" xfId="21856"/>
    <cellStyle name="Notas 2 4 13 6 6" xfId="21857"/>
    <cellStyle name="Notas 2 4 13 6 7" xfId="21858"/>
    <cellStyle name="Notas 2 4 13 7" xfId="21859"/>
    <cellStyle name="Notas 2 4 13 7 2" xfId="21860"/>
    <cellStyle name="Notas 2 4 13 7 3" xfId="21861"/>
    <cellStyle name="Notas 2 4 13 7 4" xfId="21862"/>
    <cellStyle name="Notas 2 4 13 7 5" xfId="21863"/>
    <cellStyle name="Notas 2 4 13 7 6" xfId="21864"/>
    <cellStyle name="Notas 2 4 13 8" xfId="21865"/>
    <cellStyle name="Notas 2 4 13 9" xfId="21866"/>
    <cellStyle name="Notas 2 4 14" xfId="21867"/>
    <cellStyle name="Notas 2 4 14 10" xfId="21868"/>
    <cellStyle name="Notas 2 4 14 11" xfId="21869"/>
    <cellStyle name="Notas 2 4 14 12" xfId="21870"/>
    <cellStyle name="Notas 2 4 14 2" xfId="21871"/>
    <cellStyle name="Notas 2 4 14 2 2" xfId="21872"/>
    <cellStyle name="Notas 2 4 14 2 3" xfId="21873"/>
    <cellStyle name="Notas 2 4 14 2 4" xfId="21874"/>
    <cellStyle name="Notas 2 4 14 2 5" xfId="21875"/>
    <cellStyle name="Notas 2 4 14 2 6" xfId="21876"/>
    <cellStyle name="Notas 2 4 14 2 7" xfId="21877"/>
    <cellStyle name="Notas 2 4 14 3" xfId="21878"/>
    <cellStyle name="Notas 2 4 14 3 2" xfId="21879"/>
    <cellStyle name="Notas 2 4 14 3 3" xfId="21880"/>
    <cellStyle name="Notas 2 4 14 3 4" xfId="21881"/>
    <cellStyle name="Notas 2 4 14 3 5" xfId="21882"/>
    <cellStyle name="Notas 2 4 14 3 6" xfId="21883"/>
    <cellStyle name="Notas 2 4 14 3 7" xfId="21884"/>
    <cellStyle name="Notas 2 4 14 4" xfId="21885"/>
    <cellStyle name="Notas 2 4 14 4 2" xfId="21886"/>
    <cellStyle name="Notas 2 4 14 4 3" xfId="21887"/>
    <cellStyle name="Notas 2 4 14 4 4" xfId="21888"/>
    <cellStyle name="Notas 2 4 14 4 5" xfId="21889"/>
    <cellStyle name="Notas 2 4 14 4 6" xfId="21890"/>
    <cellStyle name="Notas 2 4 14 4 7" xfId="21891"/>
    <cellStyle name="Notas 2 4 14 5" xfId="21892"/>
    <cellStyle name="Notas 2 4 14 5 2" xfId="21893"/>
    <cellStyle name="Notas 2 4 14 5 3" xfId="21894"/>
    <cellStyle name="Notas 2 4 14 5 4" xfId="21895"/>
    <cellStyle name="Notas 2 4 14 5 5" xfId="21896"/>
    <cellStyle name="Notas 2 4 14 5 6" xfId="21897"/>
    <cellStyle name="Notas 2 4 14 5 7" xfId="21898"/>
    <cellStyle name="Notas 2 4 14 6" xfId="21899"/>
    <cellStyle name="Notas 2 4 14 6 2" xfId="21900"/>
    <cellStyle name="Notas 2 4 14 6 3" xfId="21901"/>
    <cellStyle name="Notas 2 4 14 6 4" xfId="21902"/>
    <cellStyle name="Notas 2 4 14 6 5" xfId="21903"/>
    <cellStyle name="Notas 2 4 14 6 6" xfId="21904"/>
    <cellStyle name="Notas 2 4 14 6 7" xfId="21905"/>
    <cellStyle name="Notas 2 4 14 7" xfId="21906"/>
    <cellStyle name="Notas 2 4 14 7 2" xfId="21907"/>
    <cellStyle name="Notas 2 4 14 7 3" xfId="21908"/>
    <cellStyle name="Notas 2 4 14 7 4" xfId="21909"/>
    <cellStyle name="Notas 2 4 14 7 5" xfId="21910"/>
    <cellStyle name="Notas 2 4 14 7 6" xfId="21911"/>
    <cellStyle name="Notas 2 4 14 8" xfId="21912"/>
    <cellStyle name="Notas 2 4 14 9" xfId="21913"/>
    <cellStyle name="Notas 2 4 15" xfId="21914"/>
    <cellStyle name="Notas 2 4 15 2" xfId="21915"/>
    <cellStyle name="Notas 2 4 15 3" xfId="21916"/>
    <cellStyle name="Notas 2 4 15 4" xfId="21917"/>
    <cellStyle name="Notas 2 4 15 5" xfId="21918"/>
    <cellStyle name="Notas 2 4 15 6" xfId="21919"/>
    <cellStyle name="Notas 2 4 15 7" xfId="21920"/>
    <cellStyle name="Notas 2 4 16" xfId="21921"/>
    <cellStyle name="Notas 2 4 16 2" xfId="21922"/>
    <cellStyle name="Notas 2 4 16 3" xfId="21923"/>
    <cellStyle name="Notas 2 4 16 4" xfId="21924"/>
    <cellStyle name="Notas 2 4 16 5" xfId="21925"/>
    <cellStyle name="Notas 2 4 16 6" xfId="21926"/>
    <cellStyle name="Notas 2 4 16 7" xfId="21927"/>
    <cellStyle name="Notas 2 4 17" xfId="21928"/>
    <cellStyle name="Notas 2 4 17 2" xfId="21929"/>
    <cellStyle name="Notas 2 4 17 3" xfId="21930"/>
    <cellStyle name="Notas 2 4 17 4" xfId="21931"/>
    <cellStyle name="Notas 2 4 17 5" xfId="21932"/>
    <cellStyle name="Notas 2 4 17 6" xfId="21933"/>
    <cellStyle name="Notas 2 4 17 7" xfId="21934"/>
    <cellStyle name="Notas 2 4 18" xfId="21935"/>
    <cellStyle name="Notas 2 4 18 2" xfId="21936"/>
    <cellStyle name="Notas 2 4 18 3" xfId="21937"/>
    <cellStyle name="Notas 2 4 18 4" xfId="21938"/>
    <cellStyle name="Notas 2 4 18 5" xfId="21939"/>
    <cellStyle name="Notas 2 4 18 6" xfId="21940"/>
    <cellStyle name="Notas 2 4 18 7" xfId="21941"/>
    <cellStyle name="Notas 2 4 19" xfId="21942"/>
    <cellStyle name="Notas 2 4 19 2" xfId="21943"/>
    <cellStyle name="Notas 2 4 19 3" xfId="21944"/>
    <cellStyle name="Notas 2 4 19 4" xfId="21945"/>
    <cellStyle name="Notas 2 4 19 5" xfId="21946"/>
    <cellStyle name="Notas 2 4 19 6" xfId="21947"/>
    <cellStyle name="Notas 2 4 19 7" xfId="21948"/>
    <cellStyle name="Notas 2 4 2" xfId="21949"/>
    <cellStyle name="Notas 2 4 2 10" xfId="21950"/>
    <cellStyle name="Notas 2 4 2 10 10" xfId="21951"/>
    <cellStyle name="Notas 2 4 2 10 11" xfId="21952"/>
    <cellStyle name="Notas 2 4 2 10 12" xfId="21953"/>
    <cellStyle name="Notas 2 4 2 10 2" xfId="21954"/>
    <cellStyle name="Notas 2 4 2 10 2 2" xfId="21955"/>
    <cellStyle name="Notas 2 4 2 10 2 3" xfId="21956"/>
    <cellStyle name="Notas 2 4 2 10 2 4" xfId="21957"/>
    <cellStyle name="Notas 2 4 2 10 2 5" xfId="21958"/>
    <cellStyle name="Notas 2 4 2 10 2 6" xfId="21959"/>
    <cellStyle name="Notas 2 4 2 10 2 7" xfId="21960"/>
    <cellStyle name="Notas 2 4 2 10 3" xfId="21961"/>
    <cellStyle name="Notas 2 4 2 10 3 2" xfId="21962"/>
    <cellStyle name="Notas 2 4 2 10 3 3" xfId="21963"/>
    <cellStyle name="Notas 2 4 2 10 3 4" xfId="21964"/>
    <cellStyle name="Notas 2 4 2 10 3 5" xfId="21965"/>
    <cellStyle name="Notas 2 4 2 10 3 6" xfId="21966"/>
    <cellStyle name="Notas 2 4 2 10 3 7" xfId="21967"/>
    <cellStyle name="Notas 2 4 2 10 4" xfId="21968"/>
    <cellStyle name="Notas 2 4 2 10 4 2" xfId="21969"/>
    <cellStyle name="Notas 2 4 2 10 4 3" xfId="21970"/>
    <cellStyle name="Notas 2 4 2 10 4 4" xfId="21971"/>
    <cellStyle name="Notas 2 4 2 10 4 5" xfId="21972"/>
    <cellStyle name="Notas 2 4 2 10 4 6" xfId="21973"/>
    <cellStyle name="Notas 2 4 2 10 4 7" xfId="21974"/>
    <cellStyle name="Notas 2 4 2 10 5" xfId="21975"/>
    <cellStyle name="Notas 2 4 2 10 5 2" xfId="21976"/>
    <cellStyle name="Notas 2 4 2 10 5 3" xfId="21977"/>
    <cellStyle name="Notas 2 4 2 10 5 4" xfId="21978"/>
    <cellStyle name="Notas 2 4 2 10 5 5" xfId="21979"/>
    <cellStyle name="Notas 2 4 2 10 5 6" xfId="21980"/>
    <cellStyle name="Notas 2 4 2 10 5 7" xfId="21981"/>
    <cellStyle name="Notas 2 4 2 10 6" xfId="21982"/>
    <cellStyle name="Notas 2 4 2 10 6 2" xfId="21983"/>
    <cellStyle name="Notas 2 4 2 10 6 3" xfId="21984"/>
    <cellStyle name="Notas 2 4 2 10 6 4" xfId="21985"/>
    <cellStyle name="Notas 2 4 2 10 6 5" xfId="21986"/>
    <cellStyle name="Notas 2 4 2 10 6 6" xfId="21987"/>
    <cellStyle name="Notas 2 4 2 10 6 7" xfId="21988"/>
    <cellStyle name="Notas 2 4 2 10 7" xfId="21989"/>
    <cellStyle name="Notas 2 4 2 10 7 2" xfId="21990"/>
    <cellStyle name="Notas 2 4 2 10 7 3" xfId="21991"/>
    <cellStyle name="Notas 2 4 2 10 7 4" xfId="21992"/>
    <cellStyle name="Notas 2 4 2 10 7 5" xfId="21993"/>
    <cellStyle name="Notas 2 4 2 10 7 6" xfId="21994"/>
    <cellStyle name="Notas 2 4 2 10 8" xfId="21995"/>
    <cellStyle name="Notas 2 4 2 10 9" xfId="21996"/>
    <cellStyle name="Notas 2 4 2 11" xfId="21997"/>
    <cellStyle name="Notas 2 4 2 11 10" xfId="21998"/>
    <cellStyle name="Notas 2 4 2 11 11" xfId="21999"/>
    <cellStyle name="Notas 2 4 2 11 12" xfId="22000"/>
    <cellStyle name="Notas 2 4 2 11 2" xfId="22001"/>
    <cellStyle name="Notas 2 4 2 11 2 2" xfId="22002"/>
    <cellStyle name="Notas 2 4 2 11 2 3" xfId="22003"/>
    <cellStyle name="Notas 2 4 2 11 2 4" xfId="22004"/>
    <cellStyle name="Notas 2 4 2 11 2 5" xfId="22005"/>
    <cellStyle name="Notas 2 4 2 11 2 6" xfId="22006"/>
    <cellStyle name="Notas 2 4 2 11 2 7" xfId="22007"/>
    <cellStyle name="Notas 2 4 2 11 3" xfId="22008"/>
    <cellStyle name="Notas 2 4 2 11 3 2" xfId="22009"/>
    <cellStyle name="Notas 2 4 2 11 3 3" xfId="22010"/>
    <cellStyle name="Notas 2 4 2 11 3 4" xfId="22011"/>
    <cellStyle name="Notas 2 4 2 11 3 5" xfId="22012"/>
    <cellStyle name="Notas 2 4 2 11 3 6" xfId="22013"/>
    <cellStyle name="Notas 2 4 2 11 3 7" xfId="22014"/>
    <cellStyle name="Notas 2 4 2 11 4" xfId="22015"/>
    <cellStyle name="Notas 2 4 2 11 4 2" xfId="22016"/>
    <cellStyle name="Notas 2 4 2 11 4 3" xfId="22017"/>
    <cellStyle name="Notas 2 4 2 11 4 4" xfId="22018"/>
    <cellStyle name="Notas 2 4 2 11 4 5" xfId="22019"/>
    <cellStyle name="Notas 2 4 2 11 4 6" xfId="22020"/>
    <cellStyle name="Notas 2 4 2 11 4 7" xfId="22021"/>
    <cellStyle name="Notas 2 4 2 11 5" xfId="22022"/>
    <cellStyle name="Notas 2 4 2 11 5 2" xfId="22023"/>
    <cellStyle name="Notas 2 4 2 11 5 3" xfId="22024"/>
    <cellStyle name="Notas 2 4 2 11 5 4" xfId="22025"/>
    <cellStyle name="Notas 2 4 2 11 5 5" xfId="22026"/>
    <cellStyle name="Notas 2 4 2 11 5 6" xfId="22027"/>
    <cellStyle name="Notas 2 4 2 11 5 7" xfId="22028"/>
    <cellStyle name="Notas 2 4 2 11 6" xfId="22029"/>
    <cellStyle name="Notas 2 4 2 11 6 2" xfId="22030"/>
    <cellStyle name="Notas 2 4 2 11 6 3" xfId="22031"/>
    <cellStyle name="Notas 2 4 2 11 6 4" xfId="22032"/>
    <cellStyle name="Notas 2 4 2 11 6 5" xfId="22033"/>
    <cellStyle name="Notas 2 4 2 11 6 6" xfId="22034"/>
    <cellStyle name="Notas 2 4 2 11 6 7" xfId="22035"/>
    <cellStyle name="Notas 2 4 2 11 7" xfId="22036"/>
    <cellStyle name="Notas 2 4 2 11 7 2" xfId="22037"/>
    <cellStyle name="Notas 2 4 2 11 7 3" xfId="22038"/>
    <cellStyle name="Notas 2 4 2 11 7 4" xfId="22039"/>
    <cellStyle name="Notas 2 4 2 11 7 5" xfId="22040"/>
    <cellStyle name="Notas 2 4 2 11 7 6" xfId="22041"/>
    <cellStyle name="Notas 2 4 2 11 8" xfId="22042"/>
    <cellStyle name="Notas 2 4 2 11 9" xfId="22043"/>
    <cellStyle name="Notas 2 4 2 12" xfId="22044"/>
    <cellStyle name="Notas 2 4 2 12 10" xfId="22045"/>
    <cellStyle name="Notas 2 4 2 12 11" xfId="22046"/>
    <cellStyle name="Notas 2 4 2 12 12" xfId="22047"/>
    <cellStyle name="Notas 2 4 2 12 2" xfId="22048"/>
    <cellStyle name="Notas 2 4 2 12 2 2" xfId="22049"/>
    <cellStyle name="Notas 2 4 2 12 2 3" xfId="22050"/>
    <cellStyle name="Notas 2 4 2 12 2 4" xfId="22051"/>
    <cellStyle name="Notas 2 4 2 12 2 5" xfId="22052"/>
    <cellStyle name="Notas 2 4 2 12 2 6" xfId="22053"/>
    <cellStyle name="Notas 2 4 2 12 2 7" xfId="22054"/>
    <cellStyle name="Notas 2 4 2 12 3" xfId="22055"/>
    <cellStyle name="Notas 2 4 2 12 3 2" xfId="22056"/>
    <cellStyle name="Notas 2 4 2 12 3 3" xfId="22057"/>
    <cellStyle name="Notas 2 4 2 12 3 4" xfId="22058"/>
    <cellStyle name="Notas 2 4 2 12 3 5" xfId="22059"/>
    <cellStyle name="Notas 2 4 2 12 3 6" xfId="22060"/>
    <cellStyle name="Notas 2 4 2 12 3 7" xfId="22061"/>
    <cellStyle name="Notas 2 4 2 12 4" xfId="22062"/>
    <cellStyle name="Notas 2 4 2 12 4 2" xfId="22063"/>
    <cellStyle name="Notas 2 4 2 12 4 3" xfId="22064"/>
    <cellStyle name="Notas 2 4 2 12 4 4" xfId="22065"/>
    <cellStyle name="Notas 2 4 2 12 4 5" xfId="22066"/>
    <cellStyle name="Notas 2 4 2 12 4 6" xfId="22067"/>
    <cellStyle name="Notas 2 4 2 12 4 7" xfId="22068"/>
    <cellStyle name="Notas 2 4 2 12 5" xfId="22069"/>
    <cellStyle name="Notas 2 4 2 12 5 2" xfId="22070"/>
    <cellStyle name="Notas 2 4 2 12 5 3" xfId="22071"/>
    <cellStyle name="Notas 2 4 2 12 5 4" xfId="22072"/>
    <cellStyle name="Notas 2 4 2 12 5 5" xfId="22073"/>
    <cellStyle name="Notas 2 4 2 12 5 6" xfId="22074"/>
    <cellStyle name="Notas 2 4 2 12 5 7" xfId="22075"/>
    <cellStyle name="Notas 2 4 2 12 6" xfId="22076"/>
    <cellStyle name="Notas 2 4 2 12 6 2" xfId="22077"/>
    <cellStyle name="Notas 2 4 2 12 6 3" xfId="22078"/>
    <cellStyle name="Notas 2 4 2 12 6 4" xfId="22079"/>
    <cellStyle name="Notas 2 4 2 12 6 5" xfId="22080"/>
    <cellStyle name="Notas 2 4 2 12 6 6" xfId="22081"/>
    <cellStyle name="Notas 2 4 2 12 6 7" xfId="22082"/>
    <cellStyle name="Notas 2 4 2 12 7" xfId="22083"/>
    <cellStyle name="Notas 2 4 2 12 7 2" xfId="22084"/>
    <cellStyle name="Notas 2 4 2 12 7 3" xfId="22085"/>
    <cellStyle name="Notas 2 4 2 12 7 4" xfId="22086"/>
    <cellStyle name="Notas 2 4 2 12 7 5" xfId="22087"/>
    <cellStyle name="Notas 2 4 2 12 7 6" xfId="22088"/>
    <cellStyle name="Notas 2 4 2 12 8" xfId="22089"/>
    <cellStyle name="Notas 2 4 2 12 9" xfId="22090"/>
    <cellStyle name="Notas 2 4 2 13" xfId="22091"/>
    <cellStyle name="Notas 2 4 2 13 10" xfId="22092"/>
    <cellStyle name="Notas 2 4 2 13 11" xfId="22093"/>
    <cellStyle name="Notas 2 4 2 13 12" xfId="22094"/>
    <cellStyle name="Notas 2 4 2 13 2" xfId="22095"/>
    <cellStyle name="Notas 2 4 2 13 2 2" xfId="22096"/>
    <cellStyle name="Notas 2 4 2 13 2 3" xfId="22097"/>
    <cellStyle name="Notas 2 4 2 13 2 4" xfId="22098"/>
    <cellStyle name="Notas 2 4 2 13 2 5" xfId="22099"/>
    <cellStyle name="Notas 2 4 2 13 2 6" xfId="22100"/>
    <cellStyle name="Notas 2 4 2 13 2 7" xfId="22101"/>
    <cellStyle name="Notas 2 4 2 13 3" xfId="22102"/>
    <cellStyle name="Notas 2 4 2 13 3 2" xfId="22103"/>
    <cellStyle name="Notas 2 4 2 13 3 3" xfId="22104"/>
    <cellStyle name="Notas 2 4 2 13 3 4" xfId="22105"/>
    <cellStyle name="Notas 2 4 2 13 3 5" xfId="22106"/>
    <cellStyle name="Notas 2 4 2 13 3 6" xfId="22107"/>
    <cellStyle name="Notas 2 4 2 13 3 7" xfId="22108"/>
    <cellStyle name="Notas 2 4 2 13 4" xfId="22109"/>
    <cellStyle name="Notas 2 4 2 13 4 2" xfId="22110"/>
    <cellStyle name="Notas 2 4 2 13 4 3" xfId="22111"/>
    <cellStyle name="Notas 2 4 2 13 4 4" xfId="22112"/>
    <cellStyle name="Notas 2 4 2 13 4 5" xfId="22113"/>
    <cellStyle name="Notas 2 4 2 13 4 6" xfId="22114"/>
    <cellStyle name="Notas 2 4 2 13 4 7" xfId="22115"/>
    <cellStyle name="Notas 2 4 2 13 5" xfId="22116"/>
    <cellStyle name="Notas 2 4 2 13 5 2" xfId="22117"/>
    <cellStyle name="Notas 2 4 2 13 5 3" xfId="22118"/>
    <cellStyle name="Notas 2 4 2 13 5 4" xfId="22119"/>
    <cellStyle name="Notas 2 4 2 13 5 5" xfId="22120"/>
    <cellStyle name="Notas 2 4 2 13 5 6" xfId="22121"/>
    <cellStyle name="Notas 2 4 2 13 5 7" xfId="22122"/>
    <cellStyle name="Notas 2 4 2 13 6" xfId="22123"/>
    <cellStyle name="Notas 2 4 2 13 6 2" xfId="22124"/>
    <cellStyle name="Notas 2 4 2 13 6 3" xfId="22125"/>
    <cellStyle name="Notas 2 4 2 13 6 4" xfId="22126"/>
    <cellStyle name="Notas 2 4 2 13 6 5" xfId="22127"/>
    <cellStyle name="Notas 2 4 2 13 6 6" xfId="22128"/>
    <cellStyle name="Notas 2 4 2 13 6 7" xfId="22129"/>
    <cellStyle name="Notas 2 4 2 13 7" xfId="22130"/>
    <cellStyle name="Notas 2 4 2 13 7 2" xfId="22131"/>
    <cellStyle name="Notas 2 4 2 13 7 3" xfId="22132"/>
    <cellStyle name="Notas 2 4 2 13 7 4" xfId="22133"/>
    <cellStyle name="Notas 2 4 2 13 7 5" xfId="22134"/>
    <cellStyle name="Notas 2 4 2 13 7 6" xfId="22135"/>
    <cellStyle name="Notas 2 4 2 13 8" xfId="22136"/>
    <cellStyle name="Notas 2 4 2 13 9" xfId="22137"/>
    <cellStyle name="Notas 2 4 2 14" xfId="22138"/>
    <cellStyle name="Notas 2 4 2 14 2" xfId="22139"/>
    <cellStyle name="Notas 2 4 2 14 3" xfId="22140"/>
    <cellStyle name="Notas 2 4 2 14 4" xfId="22141"/>
    <cellStyle name="Notas 2 4 2 14 5" xfId="22142"/>
    <cellStyle name="Notas 2 4 2 14 6" xfId="22143"/>
    <cellStyle name="Notas 2 4 2 14 7" xfId="22144"/>
    <cellStyle name="Notas 2 4 2 15" xfId="22145"/>
    <cellStyle name="Notas 2 4 2 15 2" xfId="22146"/>
    <cellStyle name="Notas 2 4 2 15 3" xfId="22147"/>
    <cellStyle name="Notas 2 4 2 15 4" xfId="22148"/>
    <cellStyle name="Notas 2 4 2 15 5" xfId="22149"/>
    <cellStyle name="Notas 2 4 2 15 6" xfId="22150"/>
    <cellStyle name="Notas 2 4 2 15 7" xfId="22151"/>
    <cellStyle name="Notas 2 4 2 16" xfId="22152"/>
    <cellStyle name="Notas 2 4 2 16 2" xfId="22153"/>
    <cellStyle name="Notas 2 4 2 16 3" xfId="22154"/>
    <cellStyle name="Notas 2 4 2 16 4" xfId="22155"/>
    <cellStyle name="Notas 2 4 2 16 5" xfId="22156"/>
    <cellStyle name="Notas 2 4 2 16 6" xfId="22157"/>
    <cellStyle name="Notas 2 4 2 16 7" xfId="22158"/>
    <cellStyle name="Notas 2 4 2 17" xfId="22159"/>
    <cellStyle name="Notas 2 4 2 17 2" xfId="22160"/>
    <cellStyle name="Notas 2 4 2 17 3" xfId="22161"/>
    <cellStyle name="Notas 2 4 2 17 4" xfId="22162"/>
    <cellStyle name="Notas 2 4 2 17 5" xfId="22163"/>
    <cellStyle name="Notas 2 4 2 17 6" xfId="22164"/>
    <cellStyle name="Notas 2 4 2 17 7" xfId="22165"/>
    <cellStyle name="Notas 2 4 2 18" xfId="22166"/>
    <cellStyle name="Notas 2 4 2 18 2" xfId="22167"/>
    <cellStyle name="Notas 2 4 2 18 3" xfId="22168"/>
    <cellStyle name="Notas 2 4 2 18 4" xfId="22169"/>
    <cellStyle name="Notas 2 4 2 18 5" xfId="22170"/>
    <cellStyle name="Notas 2 4 2 18 6" xfId="22171"/>
    <cellStyle name="Notas 2 4 2 18 7" xfId="22172"/>
    <cellStyle name="Notas 2 4 2 19" xfId="22173"/>
    <cellStyle name="Notas 2 4 2 2" xfId="22174"/>
    <cellStyle name="Notas 2 4 2 2 10" xfId="22175"/>
    <cellStyle name="Notas 2 4 2 2 11" xfId="22176"/>
    <cellStyle name="Notas 2 4 2 2 12" xfId="22177"/>
    <cellStyle name="Notas 2 4 2 2 2" xfId="22178"/>
    <cellStyle name="Notas 2 4 2 2 2 2" xfId="22179"/>
    <cellStyle name="Notas 2 4 2 2 2 3" xfId="22180"/>
    <cellStyle name="Notas 2 4 2 2 2 4" xfId="22181"/>
    <cellStyle name="Notas 2 4 2 2 2 5" xfId="22182"/>
    <cellStyle name="Notas 2 4 2 2 2 6" xfId="22183"/>
    <cellStyle name="Notas 2 4 2 2 2 7" xfId="22184"/>
    <cellStyle name="Notas 2 4 2 2 3" xfId="22185"/>
    <cellStyle name="Notas 2 4 2 2 3 2" xfId="22186"/>
    <cellStyle name="Notas 2 4 2 2 3 3" xfId="22187"/>
    <cellStyle name="Notas 2 4 2 2 3 4" xfId="22188"/>
    <cellStyle name="Notas 2 4 2 2 3 5" xfId="22189"/>
    <cellStyle name="Notas 2 4 2 2 3 6" xfId="22190"/>
    <cellStyle name="Notas 2 4 2 2 3 7" xfId="22191"/>
    <cellStyle name="Notas 2 4 2 2 4" xfId="22192"/>
    <cellStyle name="Notas 2 4 2 2 4 2" xfId="22193"/>
    <cellStyle name="Notas 2 4 2 2 4 3" xfId="22194"/>
    <cellStyle name="Notas 2 4 2 2 4 4" xfId="22195"/>
    <cellStyle name="Notas 2 4 2 2 4 5" xfId="22196"/>
    <cellStyle name="Notas 2 4 2 2 4 6" xfId="22197"/>
    <cellStyle name="Notas 2 4 2 2 4 7" xfId="22198"/>
    <cellStyle name="Notas 2 4 2 2 5" xfId="22199"/>
    <cellStyle name="Notas 2 4 2 2 5 2" xfId="22200"/>
    <cellStyle name="Notas 2 4 2 2 5 3" xfId="22201"/>
    <cellStyle name="Notas 2 4 2 2 5 4" xfId="22202"/>
    <cellStyle name="Notas 2 4 2 2 5 5" xfId="22203"/>
    <cellStyle name="Notas 2 4 2 2 5 6" xfId="22204"/>
    <cellStyle name="Notas 2 4 2 2 5 7" xfId="22205"/>
    <cellStyle name="Notas 2 4 2 2 6" xfId="22206"/>
    <cellStyle name="Notas 2 4 2 2 6 2" xfId="22207"/>
    <cellStyle name="Notas 2 4 2 2 6 3" xfId="22208"/>
    <cellStyle name="Notas 2 4 2 2 6 4" xfId="22209"/>
    <cellStyle name="Notas 2 4 2 2 6 5" xfId="22210"/>
    <cellStyle name="Notas 2 4 2 2 6 6" xfId="22211"/>
    <cellStyle name="Notas 2 4 2 2 6 7" xfId="22212"/>
    <cellStyle name="Notas 2 4 2 2 7" xfId="22213"/>
    <cellStyle name="Notas 2 4 2 2 8" xfId="22214"/>
    <cellStyle name="Notas 2 4 2 2 9" xfId="22215"/>
    <cellStyle name="Notas 2 4 2 20" xfId="22216"/>
    <cellStyle name="Notas 2 4 2 21" xfId="22217"/>
    <cellStyle name="Notas 2 4 2 22" xfId="22218"/>
    <cellStyle name="Notas 2 4 2 23" xfId="22219"/>
    <cellStyle name="Notas 2 4 2 3" xfId="22220"/>
    <cellStyle name="Notas 2 4 2 3 10" xfId="22221"/>
    <cellStyle name="Notas 2 4 2 3 11" xfId="22222"/>
    <cellStyle name="Notas 2 4 2 3 12" xfId="22223"/>
    <cellStyle name="Notas 2 4 2 3 2" xfId="22224"/>
    <cellStyle name="Notas 2 4 2 3 2 2" xfId="22225"/>
    <cellStyle name="Notas 2 4 2 3 2 3" xfId="22226"/>
    <cellStyle name="Notas 2 4 2 3 2 4" xfId="22227"/>
    <cellStyle name="Notas 2 4 2 3 2 5" xfId="22228"/>
    <cellStyle name="Notas 2 4 2 3 2 6" xfId="22229"/>
    <cellStyle name="Notas 2 4 2 3 2 7" xfId="22230"/>
    <cellStyle name="Notas 2 4 2 3 3" xfId="22231"/>
    <cellStyle name="Notas 2 4 2 3 3 2" xfId="22232"/>
    <cellStyle name="Notas 2 4 2 3 3 3" xfId="22233"/>
    <cellStyle name="Notas 2 4 2 3 3 4" xfId="22234"/>
    <cellStyle name="Notas 2 4 2 3 3 5" xfId="22235"/>
    <cellStyle name="Notas 2 4 2 3 3 6" xfId="22236"/>
    <cellStyle name="Notas 2 4 2 3 3 7" xfId="22237"/>
    <cellStyle name="Notas 2 4 2 3 4" xfId="22238"/>
    <cellStyle name="Notas 2 4 2 3 4 2" xfId="22239"/>
    <cellStyle name="Notas 2 4 2 3 4 3" xfId="22240"/>
    <cellStyle name="Notas 2 4 2 3 4 4" xfId="22241"/>
    <cellStyle name="Notas 2 4 2 3 4 5" xfId="22242"/>
    <cellStyle name="Notas 2 4 2 3 4 6" xfId="22243"/>
    <cellStyle name="Notas 2 4 2 3 4 7" xfId="22244"/>
    <cellStyle name="Notas 2 4 2 3 5" xfId="22245"/>
    <cellStyle name="Notas 2 4 2 3 5 2" xfId="22246"/>
    <cellStyle name="Notas 2 4 2 3 5 3" xfId="22247"/>
    <cellStyle name="Notas 2 4 2 3 5 4" xfId="22248"/>
    <cellStyle name="Notas 2 4 2 3 5 5" xfId="22249"/>
    <cellStyle name="Notas 2 4 2 3 5 6" xfId="22250"/>
    <cellStyle name="Notas 2 4 2 3 5 7" xfId="22251"/>
    <cellStyle name="Notas 2 4 2 3 6" xfId="22252"/>
    <cellStyle name="Notas 2 4 2 3 6 2" xfId="22253"/>
    <cellStyle name="Notas 2 4 2 3 6 3" xfId="22254"/>
    <cellStyle name="Notas 2 4 2 3 6 4" xfId="22255"/>
    <cellStyle name="Notas 2 4 2 3 6 5" xfId="22256"/>
    <cellStyle name="Notas 2 4 2 3 6 6" xfId="22257"/>
    <cellStyle name="Notas 2 4 2 3 6 7" xfId="22258"/>
    <cellStyle name="Notas 2 4 2 3 7" xfId="22259"/>
    <cellStyle name="Notas 2 4 2 3 8" xfId="22260"/>
    <cellStyle name="Notas 2 4 2 3 9" xfId="22261"/>
    <cellStyle name="Notas 2 4 2 4" xfId="22262"/>
    <cellStyle name="Notas 2 4 2 4 10" xfId="22263"/>
    <cellStyle name="Notas 2 4 2 4 11" xfId="22264"/>
    <cellStyle name="Notas 2 4 2 4 12" xfId="22265"/>
    <cellStyle name="Notas 2 4 2 4 2" xfId="22266"/>
    <cellStyle name="Notas 2 4 2 4 2 2" xfId="22267"/>
    <cellStyle name="Notas 2 4 2 4 2 3" xfId="22268"/>
    <cellStyle name="Notas 2 4 2 4 2 4" xfId="22269"/>
    <cellStyle name="Notas 2 4 2 4 2 5" xfId="22270"/>
    <cellStyle name="Notas 2 4 2 4 2 6" xfId="22271"/>
    <cellStyle name="Notas 2 4 2 4 2 7" xfId="22272"/>
    <cellStyle name="Notas 2 4 2 4 3" xfId="22273"/>
    <cellStyle name="Notas 2 4 2 4 3 2" xfId="22274"/>
    <cellStyle name="Notas 2 4 2 4 3 3" xfId="22275"/>
    <cellStyle name="Notas 2 4 2 4 3 4" xfId="22276"/>
    <cellStyle name="Notas 2 4 2 4 3 5" xfId="22277"/>
    <cellStyle name="Notas 2 4 2 4 3 6" xfId="22278"/>
    <cellStyle name="Notas 2 4 2 4 3 7" xfId="22279"/>
    <cellStyle name="Notas 2 4 2 4 4" xfId="22280"/>
    <cellStyle name="Notas 2 4 2 4 4 2" xfId="22281"/>
    <cellStyle name="Notas 2 4 2 4 4 3" xfId="22282"/>
    <cellStyle name="Notas 2 4 2 4 4 4" xfId="22283"/>
    <cellStyle name="Notas 2 4 2 4 4 5" xfId="22284"/>
    <cellStyle name="Notas 2 4 2 4 4 6" xfId="22285"/>
    <cellStyle name="Notas 2 4 2 4 4 7" xfId="22286"/>
    <cellStyle name="Notas 2 4 2 4 5" xfId="22287"/>
    <cellStyle name="Notas 2 4 2 4 5 2" xfId="22288"/>
    <cellStyle name="Notas 2 4 2 4 5 3" xfId="22289"/>
    <cellStyle name="Notas 2 4 2 4 5 4" xfId="22290"/>
    <cellStyle name="Notas 2 4 2 4 5 5" xfId="22291"/>
    <cellStyle name="Notas 2 4 2 4 5 6" xfId="22292"/>
    <cellStyle name="Notas 2 4 2 4 5 7" xfId="22293"/>
    <cellStyle name="Notas 2 4 2 4 6" xfId="22294"/>
    <cellStyle name="Notas 2 4 2 4 6 2" xfId="22295"/>
    <cellStyle name="Notas 2 4 2 4 6 3" xfId="22296"/>
    <cellStyle name="Notas 2 4 2 4 6 4" xfId="22297"/>
    <cellStyle name="Notas 2 4 2 4 6 5" xfId="22298"/>
    <cellStyle name="Notas 2 4 2 4 6 6" xfId="22299"/>
    <cellStyle name="Notas 2 4 2 4 6 7" xfId="22300"/>
    <cellStyle name="Notas 2 4 2 4 7" xfId="22301"/>
    <cellStyle name="Notas 2 4 2 4 8" xfId="22302"/>
    <cellStyle name="Notas 2 4 2 4 9" xfId="22303"/>
    <cellStyle name="Notas 2 4 2 5" xfId="22304"/>
    <cellStyle name="Notas 2 4 2 5 10" xfId="22305"/>
    <cellStyle name="Notas 2 4 2 5 11" xfId="22306"/>
    <cellStyle name="Notas 2 4 2 5 12" xfId="22307"/>
    <cellStyle name="Notas 2 4 2 5 2" xfId="22308"/>
    <cellStyle name="Notas 2 4 2 5 2 2" xfId="22309"/>
    <cellStyle name="Notas 2 4 2 5 2 3" xfId="22310"/>
    <cellStyle name="Notas 2 4 2 5 2 4" xfId="22311"/>
    <cellStyle name="Notas 2 4 2 5 2 5" xfId="22312"/>
    <cellStyle name="Notas 2 4 2 5 2 6" xfId="22313"/>
    <cellStyle name="Notas 2 4 2 5 2 7" xfId="22314"/>
    <cellStyle name="Notas 2 4 2 5 3" xfId="22315"/>
    <cellStyle name="Notas 2 4 2 5 3 2" xfId="22316"/>
    <cellStyle name="Notas 2 4 2 5 3 3" xfId="22317"/>
    <cellStyle name="Notas 2 4 2 5 3 4" xfId="22318"/>
    <cellStyle name="Notas 2 4 2 5 3 5" xfId="22319"/>
    <cellStyle name="Notas 2 4 2 5 3 6" xfId="22320"/>
    <cellStyle name="Notas 2 4 2 5 3 7" xfId="22321"/>
    <cellStyle name="Notas 2 4 2 5 4" xfId="22322"/>
    <cellStyle name="Notas 2 4 2 5 4 2" xfId="22323"/>
    <cellStyle name="Notas 2 4 2 5 4 3" xfId="22324"/>
    <cellStyle name="Notas 2 4 2 5 4 4" xfId="22325"/>
    <cellStyle name="Notas 2 4 2 5 4 5" xfId="22326"/>
    <cellStyle name="Notas 2 4 2 5 4 6" xfId="22327"/>
    <cellStyle name="Notas 2 4 2 5 4 7" xfId="22328"/>
    <cellStyle name="Notas 2 4 2 5 5" xfId="22329"/>
    <cellStyle name="Notas 2 4 2 5 5 2" xfId="22330"/>
    <cellStyle name="Notas 2 4 2 5 5 3" xfId="22331"/>
    <cellStyle name="Notas 2 4 2 5 5 4" xfId="22332"/>
    <cellStyle name="Notas 2 4 2 5 5 5" xfId="22333"/>
    <cellStyle name="Notas 2 4 2 5 5 6" xfId="22334"/>
    <cellStyle name="Notas 2 4 2 5 5 7" xfId="22335"/>
    <cellStyle name="Notas 2 4 2 5 6" xfId="22336"/>
    <cellStyle name="Notas 2 4 2 5 6 2" xfId="22337"/>
    <cellStyle name="Notas 2 4 2 5 6 3" xfId="22338"/>
    <cellStyle name="Notas 2 4 2 5 6 4" xfId="22339"/>
    <cellStyle name="Notas 2 4 2 5 6 5" xfId="22340"/>
    <cellStyle name="Notas 2 4 2 5 6 6" xfId="22341"/>
    <cellStyle name="Notas 2 4 2 5 6 7" xfId="22342"/>
    <cellStyle name="Notas 2 4 2 5 7" xfId="22343"/>
    <cellStyle name="Notas 2 4 2 5 7 2" xfId="22344"/>
    <cellStyle name="Notas 2 4 2 5 7 3" xfId="22345"/>
    <cellStyle name="Notas 2 4 2 5 7 4" xfId="22346"/>
    <cellStyle name="Notas 2 4 2 5 7 5" xfId="22347"/>
    <cellStyle name="Notas 2 4 2 5 7 6" xfId="22348"/>
    <cellStyle name="Notas 2 4 2 5 8" xfId="22349"/>
    <cellStyle name="Notas 2 4 2 5 9" xfId="22350"/>
    <cellStyle name="Notas 2 4 2 6" xfId="22351"/>
    <cellStyle name="Notas 2 4 2 6 10" xfId="22352"/>
    <cellStyle name="Notas 2 4 2 6 11" xfId="22353"/>
    <cellStyle name="Notas 2 4 2 6 12" xfId="22354"/>
    <cellStyle name="Notas 2 4 2 6 2" xfId="22355"/>
    <cellStyle name="Notas 2 4 2 6 2 2" xfId="22356"/>
    <cellStyle name="Notas 2 4 2 6 2 3" xfId="22357"/>
    <cellStyle name="Notas 2 4 2 6 2 4" xfId="22358"/>
    <cellStyle name="Notas 2 4 2 6 2 5" xfId="22359"/>
    <cellStyle name="Notas 2 4 2 6 2 6" xfId="22360"/>
    <cellStyle name="Notas 2 4 2 6 2 7" xfId="22361"/>
    <cellStyle name="Notas 2 4 2 6 3" xfId="22362"/>
    <cellStyle name="Notas 2 4 2 6 3 2" xfId="22363"/>
    <cellStyle name="Notas 2 4 2 6 3 3" xfId="22364"/>
    <cellStyle name="Notas 2 4 2 6 3 4" xfId="22365"/>
    <cellStyle name="Notas 2 4 2 6 3 5" xfId="22366"/>
    <cellStyle name="Notas 2 4 2 6 3 6" xfId="22367"/>
    <cellStyle name="Notas 2 4 2 6 3 7" xfId="22368"/>
    <cellStyle name="Notas 2 4 2 6 4" xfId="22369"/>
    <cellStyle name="Notas 2 4 2 6 4 2" xfId="22370"/>
    <cellStyle name="Notas 2 4 2 6 4 3" xfId="22371"/>
    <cellStyle name="Notas 2 4 2 6 4 4" xfId="22372"/>
    <cellStyle name="Notas 2 4 2 6 4 5" xfId="22373"/>
    <cellStyle name="Notas 2 4 2 6 4 6" xfId="22374"/>
    <cellStyle name="Notas 2 4 2 6 4 7" xfId="22375"/>
    <cellStyle name="Notas 2 4 2 6 5" xfId="22376"/>
    <cellStyle name="Notas 2 4 2 6 5 2" xfId="22377"/>
    <cellStyle name="Notas 2 4 2 6 5 3" xfId="22378"/>
    <cellStyle name="Notas 2 4 2 6 5 4" xfId="22379"/>
    <cellStyle name="Notas 2 4 2 6 5 5" xfId="22380"/>
    <cellStyle name="Notas 2 4 2 6 5 6" xfId="22381"/>
    <cellStyle name="Notas 2 4 2 6 5 7" xfId="22382"/>
    <cellStyle name="Notas 2 4 2 6 6" xfId="22383"/>
    <cellStyle name="Notas 2 4 2 6 6 2" xfId="22384"/>
    <cellStyle name="Notas 2 4 2 6 6 3" xfId="22385"/>
    <cellStyle name="Notas 2 4 2 6 6 4" xfId="22386"/>
    <cellStyle name="Notas 2 4 2 6 6 5" xfId="22387"/>
    <cellStyle name="Notas 2 4 2 6 6 6" xfId="22388"/>
    <cellStyle name="Notas 2 4 2 6 6 7" xfId="22389"/>
    <cellStyle name="Notas 2 4 2 6 7" xfId="22390"/>
    <cellStyle name="Notas 2 4 2 6 7 2" xfId="22391"/>
    <cellStyle name="Notas 2 4 2 6 7 3" xfId="22392"/>
    <cellStyle name="Notas 2 4 2 6 7 4" xfId="22393"/>
    <cellStyle name="Notas 2 4 2 6 7 5" xfId="22394"/>
    <cellStyle name="Notas 2 4 2 6 7 6" xfId="22395"/>
    <cellStyle name="Notas 2 4 2 6 8" xfId="22396"/>
    <cellStyle name="Notas 2 4 2 6 9" xfId="22397"/>
    <cellStyle name="Notas 2 4 2 7" xfId="22398"/>
    <cellStyle name="Notas 2 4 2 7 10" xfId="22399"/>
    <cellStyle name="Notas 2 4 2 7 11" xfId="22400"/>
    <cellStyle name="Notas 2 4 2 7 12" xfId="22401"/>
    <cellStyle name="Notas 2 4 2 7 2" xfId="22402"/>
    <cellStyle name="Notas 2 4 2 7 2 2" xfId="22403"/>
    <cellStyle name="Notas 2 4 2 7 2 3" xfId="22404"/>
    <cellStyle name="Notas 2 4 2 7 2 4" xfId="22405"/>
    <cellStyle name="Notas 2 4 2 7 2 5" xfId="22406"/>
    <cellStyle name="Notas 2 4 2 7 2 6" xfId="22407"/>
    <cellStyle name="Notas 2 4 2 7 2 7" xfId="22408"/>
    <cellStyle name="Notas 2 4 2 7 3" xfId="22409"/>
    <cellStyle name="Notas 2 4 2 7 3 2" xfId="22410"/>
    <cellStyle name="Notas 2 4 2 7 3 3" xfId="22411"/>
    <cellStyle name="Notas 2 4 2 7 3 4" xfId="22412"/>
    <cellStyle name="Notas 2 4 2 7 3 5" xfId="22413"/>
    <cellStyle name="Notas 2 4 2 7 3 6" xfId="22414"/>
    <cellStyle name="Notas 2 4 2 7 3 7" xfId="22415"/>
    <cellStyle name="Notas 2 4 2 7 4" xfId="22416"/>
    <cellStyle name="Notas 2 4 2 7 4 2" xfId="22417"/>
    <cellStyle name="Notas 2 4 2 7 4 3" xfId="22418"/>
    <cellStyle name="Notas 2 4 2 7 4 4" xfId="22419"/>
    <cellStyle name="Notas 2 4 2 7 4 5" xfId="22420"/>
    <cellStyle name="Notas 2 4 2 7 4 6" xfId="22421"/>
    <cellStyle name="Notas 2 4 2 7 4 7" xfId="22422"/>
    <cellStyle name="Notas 2 4 2 7 5" xfId="22423"/>
    <cellStyle name="Notas 2 4 2 7 5 2" xfId="22424"/>
    <cellStyle name="Notas 2 4 2 7 5 3" xfId="22425"/>
    <cellStyle name="Notas 2 4 2 7 5 4" xfId="22426"/>
    <cellStyle name="Notas 2 4 2 7 5 5" xfId="22427"/>
    <cellStyle name="Notas 2 4 2 7 5 6" xfId="22428"/>
    <cellStyle name="Notas 2 4 2 7 5 7" xfId="22429"/>
    <cellStyle name="Notas 2 4 2 7 6" xfId="22430"/>
    <cellStyle name="Notas 2 4 2 7 6 2" xfId="22431"/>
    <cellStyle name="Notas 2 4 2 7 6 3" xfId="22432"/>
    <cellStyle name="Notas 2 4 2 7 6 4" xfId="22433"/>
    <cellStyle name="Notas 2 4 2 7 6 5" xfId="22434"/>
    <cellStyle name="Notas 2 4 2 7 6 6" xfId="22435"/>
    <cellStyle name="Notas 2 4 2 7 6 7" xfId="22436"/>
    <cellStyle name="Notas 2 4 2 7 7" xfId="22437"/>
    <cellStyle name="Notas 2 4 2 7 7 2" xfId="22438"/>
    <cellStyle name="Notas 2 4 2 7 7 3" xfId="22439"/>
    <cellStyle name="Notas 2 4 2 7 7 4" xfId="22440"/>
    <cellStyle name="Notas 2 4 2 7 7 5" xfId="22441"/>
    <cellStyle name="Notas 2 4 2 7 7 6" xfId="22442"/>
    <cellStyle name="Notas 2 4 2 7 8" xfId="22443"/>
    <cellStyle name="Notas 2 4 2 7 9" xfId="22444"/>
    <cellStyle name="Notas 2 4 2 8" xfId="22445"/>
    <cellStyle name="Notas 2 4 2 8 10" xfId="22446"/>
    <cellStyle name="Notas 2 4 2 8 11" xfId="22447"/>
    <cellStyle name="Notas 2 4 2 8 12" xfId="22448"/>
    <cellStyle name="Notas 2 4 2 8 2" xfId="22449"/>
    <cellStyle name="Notas 2 4 2 8 2 2" xfId="22450"/>
    <cellStyle name="Notas 2 4 2 8 2 3" xfId="22451"/>
    <cellStyle name="Notas 2 4 2 8 2 4" xfId="22452"/>
    <cellStyle name="Notas 2 4 2 8 2 5" xfId="22453"/>
    <cellStyle name="Notas 2 4 2 8 2 6" xfId="22454"/>
    <cellStyle name="Notas 2 4 2 8 2 7" xfId="22455"/>
    <cellStyle name="Notas 2 4 2 8 3" xfId="22456"/>
    <cellStyle name="Notas 2 4 2 8 3 2" xfId="22457"/>
    <cellStyle name="Notas 2 4 2 8 3 3" xfId="22458"/>
    <cellStyle name="Notas 2 4 2 8 3 4" xfId="22459"/>
    <cellStyle name="Notas 2 4 2 8 3 5" xfId="22460"/>
    <cellStyle name="Notas 2 4 2 8 3 6" xfId="22461"/>
    <cellStyle name="Notas 2 4 2 8 3 7" xfId="22462"/>
    <cellStyle name="Notas 2 4 2 8 4" xfId="22463"/>
    <cellStyle name="Notas 2 4 2 8 4 2" xfId="22464"/>
    <cellStyle name="Notas 2 4 2 8 4 3" xfId="22465"/>
    <cellStyle name="Notas 2 4 2 8 4 4" xfId="22466"/>
    <cellStyle name="Notas 2 4 2 8 4 5" xfId="22467"/>
    <cellStyle name="Notas 2 4 2 8 4 6" xfId="22468"/>
    <cellStyle name="Notas 2 4 2 8 4 7" xfId="22469"/>
    <cellStyle name="Notas 2 4 2 8 5" xfId="22470"/>
    <cellStyle name="Notas 2 4 2 8 5 2" xfId="22471"/>
    <cellStyle name="Notas 2 4 2 8 5 3" xfId="22472"/>
    <cellStyle name="Notas 2 4 2 8 5 4" xfId="22473"/>
    <cellStyle name="Notas 2 4 2 8 5 5" xfId="22474"/>
    <cellStyle name="Notas 2 4 2 8 5 6" xfId="22475"/>
    <cellStyle name="Notas 2 4 2 8 5 7" xfId="22476"/>
    <cellStyle name="Notas 2 4 2 8 6" xfId="22477"/>
    <cellStyle name="Notas 2 4 2 8 6 2" xfId="22478"/>
    <cellStyle name="Notas 2 4 2 8 6 3" xfId="22479"/>
    <cellStyle name="Notas 2 4 2 8 6 4" xfId="22480"/>
    <cellStyle name="Notas 2 4 2 8 6 5" xfId="22481"/>
    <cellStyle name="Notas 2 4 2 8 6 6" xfId="22482"/>
    <cellStyle name="Notas 2 4 2 8 6 7" xfId="22483"/>
    <cellStyle name="Notas 2 4 2 8 7" xfId="22484"/>
    <cellStyle name="Notas 2 4 2 8 7 2" xfId="22485"/>
    <cellStyle name="Notas 2 4 2 8 7 3" xfId="22486"/>
    <cellStyle name="Notas 2 4 2 8 7 4" xfId="22487"/>
    <cellStyle name="Notas 2 4 2 8 7 5" xfId="22488"/>
    <cellStyle name="Notas 2 4 2 8 7 6" xfId="22489"/>
    <cellStyle name="Notas 2 4 2 8 8" xfId="22490"/>
    <cellStyle name="Notas 2 4 2 8 9" xfId="22491"/>
    <cellStyle name="Notas 2 4 2 9" xfId="22492"/>
    <cellStyle name="Notas 2 4 2 9 10" xfId="22493"/>
    <cellStyle name="Notas 2 4 2 9 11" xfId="22494"/>
    <cellStyle name="Notas 2 4 2 9 12" xfId="22495"/>
    <cellStyle name="Notas 2 4 2 9 2" xfId="22496"/>
    <cellStyle name="Notas 2 4 2 9 2 2" xfId="22497"/>
    <cellStyle name="Notas 2 4 2 9 2 3" xfId="22498"/>
    <cellStyle name="Notas 2 4 2 9 2 4" xfId="22499"/>
    <cellStyle name="Notas 2 4 2 9 2 5" xfId="22500"/>
    <cellStyle name="Notas 2 4 2 9 2 6" xfId="22501"/>
    <cellStyle name="Notas 2 4 2 9 2 7" xfId="22502"/>
    <cellStyle name="Notas 2 4 2 9 3" xfId="22503"/>
    <cellStyle name="Notas 2 4 2 9 3 2" xfId="22504"/>
    <cellStyle name="Notas 2 4 2 9 3 3" xfId="22505"/>
    <cellStyle name="Notas 2 4 2 9 3 4" xfId="22506"/>
    <cellStyle name="Notas 2 4 2 9 3 5" xfId="22507"/>
    <cellStyle name="Notas 2 4 2 9 3 6" xfId="22508"/>
    <cellStyle name="Notas 2 4 2 9 3 7" xfId="22509"/>
    <cellStyle name="Notas 2 4 2 9 4" xfId="22510"/>
    <cellStyle name="Notas 2 4 2 9 4 2" xfId="22511"/>
    <cellStyle name="Notas 2 4 2 9 4 3" xfId="22512"/>
    <cellStyle name="Notas 2 4 2 9 4 4" xfId="22513"/>
    <cellStyle name="Notas 2 4 2 9 4 5" xfId="22514"/>
    <cellStyle name="Notas 2 4 2 9 4 6" xfId="22515"/>
    <cellStyle name="Notas 2 4 2 9 4 7" xfId="22516"/>
    <cellStyle name="Notas 2 4 2 9 5" xfId="22517"/>
    <cellStyle name="Notas 2 4 2 9 5 2" xfId="22518"/>
    <cellStyle name="Notas 2 4 2 9 5 3" xfId="22519"/>
    <cellStyle name="Notas 2 4 2 9 5 4" xfId="22520"/>
    <cellStyle name="Notas 2 4 2 9 5 5" xfId="22521"/>
    <cellStyle name="Notas 2 4 2 9 5 6" xfId="22522"/>
    <cellStyle name="Notas 2 4 2 9 5 7" xfId="22523"/>
    <cellStyle name="Notas 2 4 2 9 6" xfId="22524"/>
    <cellStyle name="Notas 2 4 2 9 6 2" xfId="22525"/>
    <cellStyle name="Notas 2 4 2 9 6 3" xfId="22526"/>
    <cellStyle name="Notas 2 4 2 9 6 4" xfId="22527"/>
    <cellStyle name="Notas 2 4 2 9 6 5" xfId="22528"/>
    <cellStyle name="Notas 2 4 2 9 6 6" xfId="22529"/>
    <cellStyle name="Notas 2 4 2 9 6 7" xfId="22530"/>
    <cellStyle name="Notas 2 4 2 9 7" xfId="22531"/>
    <cellStyle name="Notas 2 4 2 9 7 2" xfId="22532"/>
    <cellStyle name="Notas 2 4 2 9 7 3" xfId="22533"/>
    <cellStyle name="Notas 2 4 2 9 7 4" xfId="22534"/>
    <cellStyle name="Notas 2 4 2 9 7 5" xfId="22535"/>
    <cellStyle name="Notas 2 4 2 9 7 6" xfId="22536"/>
    <cellStyle name="Notas 2 4 2 9 8" xfId="22537"/>
    <cellStyle name="Notas 2 4 2 9 9" xfId="22538"/>
    <cellStyle name="Notas 2 4 20" xfId="22539"/>
    <cellStyle name="Notas 2 4 20 2" xfId="22540"/>
    <cellStyle name="Notas 2 4 20 3" xfId="22541"/>
    <cellStyle name="Notas 2 4 20 4" xfId="22542"/>
    <cellStyle name="Notas 2 4 20 5" xfId="22543"/>
    <cellStyle name="Notas 2 4 20 6" xfId="22544"/>
    <cellStyle name="Notas 2 4 20 7" xfId="22545"/>
    <cellStyle name="Notas 2 4 21" xfId="22546"/>
    <cellStyle name="Notas 2 4 22" xfId="22547"/>
    <cellStyle name="Notas 2 4 23" xfId="22548"/>
    <cellStyle name="Notas 2 4 24" xfId="22549"/>
    <cellStyle name="Notas 2 4 25" xfId="22550"/>
    <cellStyle name="Notas 2 4 3" xfId="22551"/>
    <cellStyle name="Notas 2 4 3 10" xfId="22552"/>
    <cellStyle name="Notas 2 4 3 11" xfId="22553"/>
    <cellStyle name="Notas 2 4 3 12" xfId="22554"/>
    <cellStyle name="Notas 2 4 3 2" xfId="22555"/>
    <cellStyle name="Notas 2 4 3 2 2" xfId="22556"/>
    <cellStyle name="Notas 2 4 3 2 3" xfId="22557"/>
    <cellStyle name="Notas 2 4 3 2 4" xfId="22558"/>
    <cellStyle name="Notas 2 4 3 2 5" xfId="22559"/>
    <cellStyle name="Notas 2 4 3 2 6" xfId="22560"/>
    <cellStyle name="Notas 2 4 3 2 7" xfId="22561"/>
    <cellStyle name="Notas 2 4 3 3" xfId="22562"/>
    <cellStyle name="Notas 2 4 3 3 2" xfId="22563"/>
    <cellStyle name="Notas 2 4 3 3 3" xfId="22564"/>
    <cellStyle name="Notas 2 4 3 3 4" xfId="22565"/>
    <cellStyle name="Notas 2 4 3 3 5" xfId="22566"/>
    <cellStyle name="Notas 2 4 3 3 6" xfId="22567"/>
    <cellStyle name="Notas 2 4 3 3 7" xfId="22568"/>
    <cellStyle name="Notas 2 4 3 4" xfId="22569"/>
    <cellStyle name="Notas 2 4 3 4 2" xfId="22570"/>
    <cellStyle name="Notas 2 4 3 4 3" xfId="22571"/>
    <cellStyle name="Notas 2 4 3 4 4" xfId="22572"/>
    <cellStyle name="Notas 2 4 3 4 5" xfId="22573"/>
    <cellStyle name="Notas 2 4 3 4 6" xfId="22574"/>
    <cellStyle name="Notas 2 4 3 4 7" xfId="22575"/>
    <cellStyle name="Notas 2 4 3 5" xfId="22576"/>
    <cellStyle name="Notas 2 4 3 5 2" xfId="22577"/>
    <cellStyle name="Notas 2 4 3 5 3" xfId="22578"/>
    <cellStyle name="Notas 2 4 3 5 4" xfId="22579"/>
    <cellStyle name="Notas 2 4 3 5 5" xfId="22580"/>
    <cellStyle name="Notas 2 4 3 5 6" xfId="22581"/>
    <cellStyle name="Notas 2 4 3 5 7" xfId="22582"/>
    <cellStyle name="Notas 2 4 3 6" xfId="22583"/>
    <cellStyle name="Notas 2 4 3 6 2" xfId="22584"/>
    <cellStyle name="Notas 2 4 3 6 3" xfId="22585"/>
    <cellStyle name="Notas 2 4 3 6 4" xfId="22586"/>
    <cellStyle name="Notas 2 4 3 6 5" xfId="22587"/>
    <cellStyle name="Notas 2 4 3 6 6" xfId="22588"/>
    <cellStyle name="Notas 2 4 3 6 7" xfId="22589"/>
    <cellStyle name="Notas 2 4 3 7" xfId="22590"/>
    <cellStyle name="Notas 2 4 3 8" xfId="22591"/>
    <cellStyle name="Notas 2 4 3 9" xfId="22592"/>
    <cellStyle name="Notas 2 4 4" xfId="22593"/>
    <cellStyle name="Notas 2 4 4 10" xfId="22594"/>
    <cellStyle name="Notas 2 4 4 11" xfId="22595"/>
    <cellStyle name="Notas 2 4 4 12" xfId="22596"/>
    <cellStyle name="Notas 2 4 4 2" xfId="22597"/>
    <cellStyle name="Notas 2 4 4 2 2" xfId="22598"/>
    <cellStyle name="Notas 2 4 4 2 3" xfId="22599"/>
    <cellStyle name="Notas 2 4 4 2 4" xfId="22600"/>
    <cellStyle name="Notas 2 4 4 2 5" xfId="22601"/>
    <cellStyle name="Notas 2 4 4 2 6" xfId="22602"/>
    <cellStyle name="Notas 2 4 4 2 7" xfId="22603"/>
    <cellStyle name="Notas 2 4 4 3" xfId="22604"/>
    <cellStyle name="Notas 2 4 4 3 2" xfId="22605"/>
    <cellStyle name="Notas 2 4 4 3 3" xfId="22606"/>
    <cellStyle name="Notas 2 4 4 3 4" xfId="22607"/>
    <cellStyle name="Notas 2 4 4 3 5" xfId="22608"/>
    <cellStyle name="Notas 2 4 4 3 6" xfId="22609"/>
    <cellStyle name="Notas 2 4 4 3 7" xfId="22610"/>
    <cellStyle name="Notas 2 4 4 4" xfId="22611"/>
    <cellStyle name="Notas 2 4 4 4 2" xfId="22612"/>
    <cellStyle name="Notas 2 4 4 4 3" xfId="22613"/>
    <cellStyle name="Notas 2 4 4 4 4" xfId="22614"/>
    <cellStyle name="Notas 2 4 4 4 5" xfId="22615"/>
    <cellStyle name="Notas 2 4 4 4 6" xfId="22616"/>
    <cellStyle name="Notas 2 4 4 4 7" xfId="22617"/>
    <cellStyle name="Notas 2 4 4 5" xfId="22618"/>
    <cellStyle name="Notas 2 4 4 5 2" xfId="22619"/>
    <cellStyle name="Notas 2 4 4 5 3" xfId="22620"/>
    <cellStyle name="Notas 2 4 4 5 4" xfId="22621"/>
    <cellStyle name="Notas 2 4 4 5 5" xfId="22622"/>
    <cellStyle name="Notas 2 4 4 5 6" xfId="22623"/>
    <cellStyle name="Notas 2 4 4 5 7" xfId="22624"/>
    <cellStyle name="Notas 2 4 4 6" xfId="22625"/>
    <cellStyle name="Notas 2 4 4 6 2" xfId="22626"/>
    <cellStyle name="Notas 2 4 4 6 3" xfId="22627"/>
    <cellStyle name="Notas 2 4 4 6 4" xfId="22628"/>
    <cellStyle name="Notas 2 4 4 6 5" xfId="22629"/>
    <cellStyle name="Notas 2 4 4 6 6" xfId="22630"/>
    <cellStyle name="Notas 2 4 4 6 7" xfId="22631"/>
    <cellStyle name="Notas 2 4 4 7" xfId="22632"/>
    <cellStyle name="Notas 2 4 4 8" xfId="22633"/>
    <cellStyle name="Notas 2 4 4 9" xfId="22634"/>
    <cellStyle name="Notas 2 4 5" xfId="22635"/>
    <cellStyle name="Notas 2 4 5 10" xfId="22636"/>
    <cellStyle name="Notas 2 4 5 11" xfId="22637"/>
    <cellStyle name="Notas 2 4 5 12" xfId="22638"/>
    <cellStyle name="Notas 2 4 5 2" xfId="22639"/>
    <cellStyle name="Notas 2 4 5 2 2" xfId="22640"/>
    <cellStyle name="Notas 2 4 5 2 3" xfId="22641"/>
    <cellStyle name="Notas 2 4 5 2 4" xfId="22642"/>
    <cellStyle name="Notas 2 4 5 2 5" xfId="22643"/>
    <cellStyle name="Notas 2 4 5 2 6" xfId="22644"/>
    <cellStyle name="Notas 2 4 5 2 7" xfId="22645"/>
    <cellStyle name="Notas 2 4 5 3" xfId="22646"/>
    <cellStyle name="Notas 2 4 5 3 2" xfId="22647"/>
    <cellStyle name="Notas 2 4 5 3 3" xfId="22648"/>
    <cellStyle name="Notas 2 4 5 3 4" xfId="22649"/>
    <cellStyle name="Notas 2 4 5 3 5" xfId="22650"/>
    <cellStyle name="Notas 2 4 5 3 6" xfId="22651"/>
    <cellStyle name="Notas 2 4 5 3 7" xfId="22652"/>
    <cellStyle name="Notas 2 4 5 4" xfId="22653"/>
    <cellStyle name="Notas 2 4 5 4 2" xfId="22654"/>
    <cellStyle name="Notas 2 4 5 4 3" xfId="22655"/>
    <cellStyle name="Notas 2 4 5 4 4" xfId="22656"/>
    <cellStyle name="Notas 2 4 5 4 5" xfId="22657"/>
    <cellStyle name="Notas 2 4 5 4 6" xfId="22658"/>
    <cellStyle name="Notas 2 4 5 4 7" xfId="22659"/>
    <cellStyle name="Notas 2 4 5 5" xfId="22660"/>
    <cellStyle name="Notas 2 4 5 5 2" xfId="22661"/>
    <cellStyle name="Notas 2 4 5 5 3" xfId="22662"/>
    <cellStyle name="Notas 2 4 5 5 4" xfId="22663"/>
    <cellStyle name="Notas 2 4 5 5 5" xfId="22664"/>
    <cellStyle name="Notas 2 4 5 5 6" xfId="22665"/>
    <cellStyle name="Notas 2 4 5 5 7" xfId="22666"/>
    <cellStyle name="Notas 2 4 5 6" xfId="22667"/>
    <cellStyle name="Notas 2 4 5 6 2" xfId="22668"/>
    <cellStyle name="Notas 2 4 5 6 3" xfId="22669"/>
    <cellStyle name="Notas 2 4 5 6 4" xfId="22670"/>
    <cellStyle name="Notas 2 4 5 6 5" xfId="22671"/>
    <cellStyle name="Notas 2 4 5 6 6" xfId="22672"/>
    <cellStyle name="Notas 2 4 5 6 7" xfId="22673"/>
    <cellStyle name="Notas 2 4 5 7" xfId="22674"/>
    <cellStyle name="Notas 2 4 5 8" xfId="22675"/>
    <cellStyle name="Notas 2 4 5 9" xfId="22676"/>
    <cellStyle name="Notas 2 4 6" xfId="22677"/>
    <cellStyle name="Notas 2 4 6 10" xfId="22678"/>
    <cellStyle name="Notas 2 4 6 11" xfId="22679"/>
    <cellStyle name="Notas 2 4 6 12" xfId="22680"/>
    <cellStyle name="Notas 2 4 6 2" xfId="22681"/>
    <cellStyle name="Notas 2 4 6 2 2" xfId="22682"/>
    <cellStyle name="Notas 2 4 6 2 3" xfId="22683"/>
    <cellStyle name="Notas 2 4 6 2 4" xfId="22684"/>
    <cellStyle name="Notas 2 4 6 2 5" xfId="22685"/>
    <cellStyle name="Notas 2 4 6 2 6" xfId="22686"/>
    <cellStyle name="Notas 2 4 6 2 7" xfId="22687"/>
    <cellStyle name="Notas 2 4 6 3" xfId="22688"/>
    <cellStyle name="Notas 2 4 6 3 2" xfId="22689"/>
    <cellStyle name="Notas 2 4 6 3 3" xfId="22690"/>
    <cellStyle name="Notas 2 4 6 3 4" xfId="22691"/>
    <cellStyle name="Notas 2 4 6 3 5" xfId="22692"/>
    <cellStyle name="Notas 2 4 6 3 6" xfId="22693"/>
    <cellStyle name="Notas 2 4 6 3 7" xfId="22694"/>
    <cellStyle name="Notas 2 4 6 4" xfId="22695"/>
    <cellStyle name="Notas 2 4 6 4 2" xfId="22696"/>
    <cellStyle name="Notas 2 4 6 4 3" xfId="22697"/>
    <cellStyle name="Notas 2 4 6 4 4" xfId="22698"/>
    <cellStyle name="Notas 2 4 6 4 5" xfId="22699"/>
    <cellStyle name="Notas 2 4 6 4 6" xfId="22700"/>
    <cellStyle name="Notas 2 4 6 4 7" xfId="22701"/>
    <cellStyle name="Notas 2 4 6 5" xfId="22702"/>
    <cellStyle name="Notas 2 4 6 5 2" xfId="22703"/>
    <cellStyle name="Notas 2 4 6 5 3" xfId="22704"/>
    <cellStyle name="Notas 2 4 6 5 4" xfId="22705"/>
    <cellStyle name="Notas 2 4 6 5 5" xfId="22706"/>
    <cellStyle name="Notas 2 4 6 5 6" xfId="22707"/>
    <cellStyle name="Notas 2 4 6 5 7" xfId="22708"/>
    <cellStyle name="Notas 2 4 6 6" xfId="22709"/>
    <cellStyle name="Notas 2 4 6 6 2" xfId="22710"/>
    <cellStyle name="Notas 2 4 6 6 3" xfId="22711"/>
    <cellStyle name="Notas 2 4 6 6 4" xfId="22712"/>
    <cellStyle name="Notas 2 4 6 6 5" xfId="22713"/>
    <cellStyle name="Notas 2 4 6 6 6" xfId="22714"/>
    <cellStyle name="Notas 2 4 6 6 7" xfId="22715"/>
    <cellStyle name="Notas 2 4 6 7" xfId="22716"/>
    <cellStyle name="Notas 2 4 6 7 2" xfId="22717"/>
    <cellStyle name="Notas 2 4 6 7 3" xfId="22718"/>
    <cellStyle name="Notas 2 4 6 7 4" xfId="22719"/>
    <cellStyle name="Notas 2 4 6 7 5" xfId="22720"/>
    <cellStyle name="Notas 2 4 6 7 6" xfId="22721"/>
    <cellStyle name="Notas 2 4 6 8" xfId="22722"/>
    <cellStyle name="Notas 2 4 6 9" xfId="22723"/>
    <cellStyle name="Notas 2 4 7" xfId="22724"/>
    <cellStyle name="Notas 2 4 7 10" xfId="22725"/>
    <cellStyle name="Notas 2 4 7 11" xfId="22726"/>
    <cellStyle name="Notas 2 4 7 12" xfId="22727"/>
    <cellStyle name="Notas 2 4 7 2" xfId="22728"/>
    <cellStyle name="Notas 2 4 7 2 2" xfId="22729"/>
    <cellStyle name="Notas 2 4 7 2 3" xfId="22730"/>
    <cellStyle name="Notas 2 4 7 2 4" xfId="22731"/>
    <cellStyle name="Notas 2 4 7 2 5" xfId="22732"/>
    <cellStyle name="Notas 2 4 7 2 6" xfId="22733"/>
    <cellStyle name="Notas 2 4 7 2 7" xfId="22734"/>
    <cellStyle name="Notas 2 4 7 3" xfId="22735"/>
    <cellStyle name="Notas 2 4 7 3 2" xfId="22736"/>
    <cellStyle name="Notas 2 4 7 3 3" xfId="22737"/>
    <cellStyle name="Notas 2 4 7 3 4" xfId="22738"/>
    <cellStyle name="Notas 2 4 7 3 5" xfId="22739"/>
    <cellStyle name="Notas 2 4 7 3 6" xfId="22740"/>
    <cellStyle name="Notas 2 4 7 3 7" xfId="22741"/>
    <cellStyle name="Notas 2 4 7 4" xfId="22742"/>
    <cellStyle name="Notas 2 4 7 4 2" xfId="22743"/>
    <cellStyle name="Notas 2 4 7 4 3" xfId="22744"/>
    <cellStyle name="Notas 2 4 7 4 4" xfId="22745"/>
    <cellStyle name="Notas 2 4 7 4 5" xfId="22746"/>
    <cellStyle name="Notas 2 4 7 4 6" xfId="22747"/>
    <cellStyle name="Notas 2 4 7 4 7" xfId="22748"/>
    <cellStyle name="Notas 2 4 7 5" xfId="22749"/>
    <cellStyle name="Notas 2 4 7 5 2" xfId="22750"/>
    <cellStyle name="Notas 2 4 7 5 3" xfId="22751"/>
    <cellStyle name="Notas 2 4 7 5 4" xfId="22752"/>
    <cellStyle name="Notas 2 4 7 5 5" xfId="22753"/>
    <cellStyle name="Notas 2 4 7 5 6" xfId="22754"/>
    <cellStyle name="Notas 2 4 7 5 7" xfId="22755"/>
    <cellStyle name="Notas 2 4 7 6" xfId="22756"/>
    <cellStyle name="Notas 2 4 7 6 2" xfId="22757"/>
    <cellStyle name="Notas 2 4 7 6 3" xfId="22758"/>
    <cellStyle name="Notas 2 4 7 6 4" xfId="22759"/>
    <cellStyle name="Notas 2 4 7 6 5" xfId="22760"/>
    <cellStyle name="Notas 2 4 7 6 6" xfId="22761"/>
    <cellStyle name="Notas 2 4 7 6 7" xfId="22762"/>
    <cellStyle name="Notas 2 4 7 7" xfId="22763"/>
    <cellStyle name="Notas 2 4 7 7 2" xfId="22764"/>
    <cellStyle name="Notas 2 4 7 7 3" xfId="22765"/>
    <cellStyle name="Notas 2 4 7 7 4" xfId="22766"/>
    <cellStyle name="Notas 2 4 7 7 5" xfId="22767"/>
    <cellStyle name="Notas 2 4 7 7 6" xfId="22768"/>
    <cellStyle name="Notas 2 4 7 8" xfId="22769"/>
    <cellStyle name="Notas 2 4 7 9" xfId="22770"/>
    <cellStyle name="Notas 2 4 8" xfId="22771"/>
    <cellStyle name="Notas 2 4 8 10" xfId="22772"/>
    <cellStyle name="Notas 2 4 8 11" xfId="22773"/>
    <cellStyle name="Notas 2 4 8 12" xfId="22774"/>
    <cellStyle name="Notas 2 4 8 2" xfId="22775"/>
    <cellStyle name="Notas 2 4 8 2 2" xfId="22776"/>
    <cellStyle name="Notas 2 4 8 2 3" xfId="22777"/>
    <cellStyle name="Notas 2 4 8 2 4" xfId="22778"/>
    <cellStyle name="Notas 2 4 8 2 5" xfId="22779"/>
    <cellStyle name="Notas 2 4 8 2 6" xfId="22780"/>
    <cellStyle name="Notas 2 4 8 2 7" xfId="22781"/>
    <cellStyle name="Notas 2 4 8 3" xfId="22782"/>
    <cellStyle name="Notas 2 4 8 3 2" xfId="22783"/>
    <cellStyle name="Notas 2 4 8 3 3" xfId="22784"/>
    <cellStyle name="Notas 2 4 8 3 4" xfId="22785"/>
    <cellStyle name="Notas 2 4 8 3 5" xfId="22786"/>
    <cellStyle name="Notas 2 4 8 3 6" xfId="22787"/>
    <cellStyle name="Notas 2 4 8 3 7" xfId="22788"/>
    <cellStyle name="Notas 2 4 8 4" xfId="22789"/>
    <cellStyle name="Notas 2 4 8 4 2" xfId="22790"/>
    <cellStyle name="Notas 2 4 8 4 3" xfId="22791"/>
    <cellStyle name="Notas 2 4 8 4 4" xfId="22792"/>
    <cellStyle name="Notas 2 4 8 4 5" xfId="22793"/>
    <cellStyle name="Notas 2 4 8 4 6" xfId="22794"/>
    <cellStyle name="Notas 2 4 8 4 7" xfId="22795"/>
    <cellStyle name="Notas 2 4 8 5" xfId="22796"/>
    <cellStyle name="Notas 2 4 8 5 2" xfId="22797"/>
    <cellStyle name="Notas 2 4 8 5 3" xfId="22798"/>
    <cellStyle name="Notas 2 4 8 5 4" xfId="22799"/>
    <cellStyle name="Notas 2 4 8 5 5" xfId="22800"/>
    <cellStyle name="Notas 2 4 8 5 6" xfId="22801"/>
    <cellStyle name="Notas 2 4 8 5 7" xfId="22802"/>
    <cellStyle name="Notas 2 4 8 6" xfId="22803"/>
    <cellStyle name="Notas 2 4 8 6 2" xfId="22804"/>
    <cellStyle name="Notas 2 4 8 6 3" xfId="22805"/>
    <cellStyle name="Notas 2 4 8 6 4" xfId="22806"/>
    <cellStyle name="Notas 2 4 8 6 5" xfId="22807"/>
    <cellStyle name="Notas 2 4 8 6 6" xfId="22808"/>
    <cellStyle name="Notas 2 4 8 6 7" xfId="22809"/>
    <cellStyle name="Notas 2 4 8 7" xfId="22810"/>
    <cellStyle name="Notas 2 4 8 7 2" xfId="22811"/>
    <cellStyle name="Notas 2 4 8 7 3" xfId="22812"/>
    <cellStyle name="Notas 2 4 8 7 4" xfId="22813"/>
    <cellStyle name="Notas 2 4 8 7 5" xfId="22814"/>
    <cellStyle name="Notas 2 4 8 7 6" xfId="22815"/>
    <cellStyle name="Notas 2 4 8 8" xfId="22816"/>
    <cellStyle name="Notas 2 4 8 9" xfId="22817"/>
    <cellStyle name="Notas 2 4 9" xfId="22818"/>
    <cellStyle name="Notas 2 4 9 10" xfId="22819"/>
    <cellStyle name="Notas 2 4 9 11" xfId="22820"/>
    <cellStyle name="Notas 2 4 9 12" xfId="22821"/>
    <cellStyle name="Notas 2 4 9 2" xfId="22822"/>
    <cellStyle name="Notas 2 4 9 2 2" xfId="22823"/>
    <cellStyle name="Notas 2 4 9 2 3" xfId="22824"/>
    <cellStyle name="Notas 2 4 9 2 4" xfId="22825"/>
    <cellStyle name="Notas 2 4 9 2 5" xfId="22826"/>
    <cellStyle name="Notas 2 4 9 2 6" xfId="22827"/>
    <cellStyle name="Notas 2 4 9 2 7" xfId="22828"/>
    <cellStyle name="Notas 2 4 9 3" xfId="22829"/>
    <cellStyle name="Notas 2 4 9 3 2" xfId="22830"/>
    <cellStyle name="Notas 2 4 9 3 3" xfId="22831"/>
    <cellStyle name="Notas 2 4 9 3 4" xfId="22832"/>
    <cellStyle name="Notas 2 4 9 3 5" xfId="22833"/>
    <cellStyle name="Notas 2 4 9 3 6" xfId="22834"/>
    <cellStyle name="Notas 2 4 9 3 7" xfId="22835"/>
    <cellStyle name="Notas 2 4 9 4" xfId="22836"/>
    <cellStyle name="Notas 2 4 9 4 2" xfId="22837"/>
    <cellStyle name="Notas 2 4 9 4 3" xfId="22838"/>
    <cellStyle name="Notas 2 4 9 4 4" xfId="22839"/>
    <cellStyle name="Notas 2 4 9 4 5" xfId="22840"/>
    <cellStyle name="Notas 2 4 9 4 6" xfId="22841"/>
    <cellStyle name="Notas 2 4 9 4 7" xfId="22842"/>
    <cellStyle name="Notas 2 4 9 5" xfId="22843"/>
    <cellStyle name="Notas 2 4 9 5 2" xfId="22844"/>
    <cellStyle name="Notas 2 4 9 5 3" xfId="22845"/>
    <cellStyle name="Notas 2 4 9 5 4" xfId="22846"/>
    <cellStyle name="Notas 2 4 9 5 5" xfId="22847"/>
    <cellStyle name="Notas 2 4 9 5 6" xfId="22848"/>
    <cellStyle name="Notas 2 4 9 5 7" xfId="22849"/>
    <cellStyle name="Notas 2 4 9 6" xfId="22850"/>
    <cellStyle name="Notas 2 4 9 6 2" xfId="22851"/>
    <cellStyle name="Notas 2 4 9 6 3" xfId="22852"/>
    <cellStyle name="Notas 2 4 9 6 4" xfId="22853"/>
    <cellStyle name="Notas 2 4 9 6 5" xfId="22854"/>
    <cellStyle name="Notas 2 4 9 6 6" xfId="22855"/>
    <cellStyle name="Notas 2 4 9 6 7" xfId="22856"/>
    <cellStyle name="Notas 2 4 9 7" xfId="22857"/>
    <cellStyle name="Notas 2 4 9 7 2" xfId="22858"/>
    <cellStyle name="Notas 2 4 9 7 3" xfId="22859"/>
    <cellStyle name="Notas 2 4 9 7 4" xfId="22860"/>
    <cellStyle name="Notas 2 4 9 7 5" xfId="22861"/>
    <cellStyle name="Notas 2 4 9 7 6" xfId="22862"/>
    <cellStyle name="Notas 2 4 9 8" xfId="22863"/>
    <cellStyle name="Notas 2 4 9 9" xfId="22864"/>
    <cellStyle name="Notas 2 5" xfId="22865"/>
    <cellStyle name="Notas 2 5 10" xfId="22866"/>
    <cellStyle name="Notas 2 5 10 10" xfId="22867"/>
    <cellStyle name="Notas 2 5 10 11" xfId="22868"/>
    <cellStyle name="Notas 2 5 10 12" xfId="22869"/>
    <cellStyle name="Notas 2 5 10 2" xfId="22870"/>
    <cellStyle name="Notas 2 5 10 2 2" xfId="22871"/>
    <cellStyle name="Notas 2 5 10 2 3" xfId="22872"/>
    <cellStyle name="Notas 2 5 10 2 4" xfId="22873"/>
    <cellStyle name="Notas 2 5 10 2 5" xfId="22874"/>
    <cellStyle name="Notas 2 5 10 2 6" xfId="22875"/>
    <cellStyle name="Notas 2 5 10 2 7" xfId="22876"/>
    <cellStyle name="Notas 2 5 10 3" xfId="22877"/>
    <cellStyle name="Notas 2 5 10 3 2" xfId="22878"/>
    <cellStyle name="Notas 2 5 10 3 3" xfId="22879"/>
    <cellStyle name="Notas 2 5 10 3 4" xfId="22880"/>
    <cellStyle name="Notas 2 5 10 3 5" xfId="22881"/>
    <cellStyle name="Notas 2 5 10 3 6" xfId="22882"/>
    <cellStyle name="Notas 2 5 10 3 7" xfId="22883"/>
    <cellStyle name="Notas 2 5 10 4" xfId="22884"/>
    <cellStyle name="Notas 2 5 10 4 2" xfId="22885"/>
    <cellStyle name="Notas 2 5 10 4 3" xfId="22886"/>
    <cellStyle name="Notas 2 5 10 4 4" xfId="22887"/>
    <cellStyle name="Notas 2 5 10 4 5" xfId="22888"/>
    <cellStyle name="Notas 2 5 10 4 6" xfId="22889"/>
    <cellStyle name="Notas 2 5 10 4 7" xfId="22890"/>
    <cellStyle name="Notas 2 5 10 5" xfId="22891"/>
    <cellStyle name="Notas 2 5 10 5 2" xfId="22892"/>
    <cellStyle name="Notas 2 5 10 5 3" xfId="22893"/>
    <cellStyle name="Notas 2 5 10 5 4" xfId="22894"/>
    <cellStyle name="Notas 2 5 10 5 5" xfId="22895"/>
    <cellStyle name="Notas 2 5 10 5 6" xfId="22896"/>
    <cellStyle name="Notas 2 5 10 5 7" xfId="22897"/>
    <cellStyle name="Notas 2 5 10 6" xfId="22898"/>
    <cellStyle name="Notas 2 5 10 6 2" xfId="22899"/>
    <cellStyle name="Notas 2 5 10 6 3" xfId="22900"/>
    <cellStyle name="Notas 2 5 10 6 4" xfId="22901"/>
    <cellStyle name="Notas 2 5 10 6 5" xfId="22902"/>
    <cellStyle name="Notas 2 5 10 6 6" xfId="22903"/>
    <cellStyle name="Notas 2 5 10 6 7" xfId="22904"/>
    <cellStyle name="Notas 2 5 10 7" xfId="22905"/>
    <cellStyle name="Notas 2 5 10 7 2" xfId="22906"/>
    <cellStyle name="Notas 2 5 10 7 3" xfId="22907"/>
    <cellStyle name="Notas 2 5 10 7 4" xfId="22908"/>
    <cellStyle name="Notas 2 5 10 7 5" xfId="22909"/>
    <cellStyle name="Notas 2 5 10 7 6" xfId="22910"/>
    <cellStyle name="Notas 2 5 10 8" xfId="22911"/>
    <cellStyle name="Notas 2 5 10 9" xfId="22912"/>
    <cellStyle name="Notas 2 5 11" xfId="22913"/>
    <cellStyle name="Notas 2 5 11 10" xfId="22914"/>
    <cellStyle name="Notas 2 5 11 11" xfId="22915"/>
    <cellStyle name="Notas 2 5 11 12" xfId="22916"/>
    <cellStyle name="Notas 2 5 11 2" xfId="22917"/>
    <cellStyle name="Notas 2 5 11 2 2" xfId="22918"/>
    <cellStyle name="Notas 2 5 11 2 3" xfId="22919"/>
    <cellStyle name="Notas 2 5 11 2 4" xfId="22920"/>
    <cellStyle name="Notas 2 5 11 2 5" xfId="22921"/>
    <cellStyle name="Notas 2 5 11 2 6" xfId="22922"/>
    <cellStyle name="Notas 2 5 11 2 7" xfId="22923"/>
    <cellStyle name="Notas 2 5 11 3" xfId="22924"/>
    <cellStyle name="Notas 2 5 11 3 2" xfId="22925"/>
    <cellStyle name="Notas 2 5 11 3 3" xfId="22926"/>
    <cellStyle name="Notas 2 5 11 3 4" xfId="22927"/>
    <cellStyle name="Notas 2 5 11 3 5" xfId="22928"/>
    <cellStyle name="Notas 2 5 11 3 6" xfId="22929"/>
    <cellStyle name="Notas 2 5 11 3 7" xfId="22930"/>
    <cellStyle name="Notas 2 5 11 4" xfId="22931"/>
    <cellStyle name="Notas 2 5 11 4 2" xfId="22932"/>
    <cellStyle name="Notas 2 5 11 4 3" xfId="22933"/>
    <cellStyle name="Notas 2 5 11 4 4" xfId="22934"/>
    <cellStyle name="Notas 2 5 11 4 5" xfId="22935"/>
    <cellStyle name="Notas 2 5 11 4 6" xfId="22936"/>
    <cellStyle name="Notas 2 5 11 4 7" xfId="22937"/>
    <cellStyle name="Notas 2 5 11 5" xfId="22938"/>
    <cellStyle name="Notas 2 5 11 5 2" xfId="22939"/>
    <cellStyle name="Notas 2 5 11 5 3" xfId="22940"/>
    <cellStyle name="Notas 2 5 11 5 4" xfId="22941"/>
    <cellStyle name="Notas 2 5 11 5 5" xfId="22942"/>
    <cellStyle name="Notas 2 5 11 5 6" xfId="22943"/>
    <cellStyle name="Notas 2 5 11 5 7" xfId="22944"/>
    <cellStyle name="Notas 2 5 11 6" xfId="22945"/>
    <cellStyle name="Notas 2 5 11 6 2" xfId="22946"/>
    <cellStyle name="Notas 2 5 11 6 3" xfId="22947"/>
    <cellStyle name="Notas 2 5 11 6 4" xfId="22948"/>
    <cellStyle name="Notas 2 5 11 6 5" xfId="22949"/>
    <cellStyle name="Notas 2 5 11 6 6" xfId="22950"/>
    <cellStyle name="Notas 2 5 11 6 7" xfId="22951"/>
    <cellStyle name="Notas 2 5 11 7" xfId="22952"/>
    <cellStyle name="Notas 2 5 11 7 2" xfId="22953"/>
    <cellStyle name="Notas 2 5 11 7 3" xfId="22954"/>
    <cellStyle name="Notas 2 5 11 7 4" xfId="22955"/>
    <cellStyle name="Notas 2 5 11 7 5" xfId="22956"/>
    <cellStyle name="Notas 2 5 11 7 6" xfId="22957"/>
    <cellStyle name="Notas 2 5 11 8" xfId="22958"/>
    <cellStyle name="Notas 2 5 11 9" xfId="22959"/>
    <cellStyle name="Notas 2 5 12" xfId="22960"/>
    <cellStyle name="Notas 2 5 12 10" xfId="22961"/>
    <cellStyle name="Notas 2 5 12 11" xfId="22962"/>
    <cellStyle name="Notas 2 5 12 12" xfId="22963"/>
    <cellStyle name="Notas 2 5 12 2" xfId="22964"/>
    <cellStyle name="Notas 2 5 12 2 2" xfId="22965"/>
    <cellStyle name="Notas 2 5 12 2 3" xfId="22966"/>
    <cellStyle name="Notas 2 5 12 2 4" xfId="22967"/>
    <cellStyle name="Notas 2 5 12 2 5" xfId="22968"/>
    <cellStyle name="Notas 2 5 12 2 6" xfId="22969"/>
    <cellStyle name="Notas 2 5 12 2 7" xfId="22970"/>
    <cellStyle name="Notas 2 5 12 3" xfId="22971"/>
    <cellStyle name="Notas 2 5 12 3 2" xfId="22972"/>
    <cellStyle name="Notas 2 5 12 3 3" xfId="22973"/>
    <cellStyle name="Notas 2 5 12 3 4" xfId="22974"/>
    <cellStyle name="Notas 2 5 12 3 5" xfId="22975"/>
    <cellStyle name="Notas 2 5 12 3 6" xfId="22976"/>
    <cellStyle name="Notas 2 5 12 3 7" xfId="22977"/>
    <cellStyle name="Notas 2 5 12 4" xfId="22978"/>
    <cellStyle name="Notas 2 5 12 4 2" xfId="22979"/>
    <cellStyle name="Notas 2 5 12 4 3" xfId="22980"/>
    <cellStyle name="Notas 2 5 12 4 4" xfId="22981"/>
    <cellStyle name="Notas 2 5 12 4 5" xfId="22982"/>
    <cellStyle name="Notas 2 5 12 4 6" xfId="22983"/>
    <cellStyle name="Notas 2 5 12 4 7" xfId="22984"/>
    <cellStyle name="Notas 2 5 12 5" xfId="22985"/>
    <cellStyle name="Notas 2 5 12 5 2" xfId="22986"/>
    <cellStyle name="Notas 2 5 12 5 3" xfId="22987"/>
    <cellStyle name="Notas 2 5 12 5 4" xfId="22988"/>
    <cellStyle name="Notas 2 5 12 5 5" xfId="22989"/>
    <cellStyle name="Notas 2 5 12 5 6" xfId="22990"/>
    <cellStyle name="Notas 2 5 12 5 7" xfId="22991"/>
    <cellStyle name="Notas 2 5 12 6" xfId="22992"/>
    <cellStyle name="Notas 2 5 12 6 2" xfId="22993"/>
    <cellStyle name="Notas 2 5 12 6 3" xfId="22994"/>
    <cellStyle name="Notas 2 5 12 6 4" xfId="22995"/>
    <cellStyle name="Notas 2 5 12 6 5" xfId="22996"/>
    <cellStyle name="Notas 2 5 12 6 6" xfId="22997"/>
    <cellStyle name="Notas 2 5 12 6 7" xfId="22998"/>
    <cellStyle name="Notas 2 5 12 7" xfId="22999"/>
    <cellStyle name="Notas 2 5 12 7 2" xfId="23000"/>
    <cellStyle name="Notas 2 5 12 7 3" xfId="23001"/>
    <cellStyle name="Notas 2 5 12 7 4" xfId="23002"/>
    <cellStyle name="Notas 2 5 12 7 5" xfId="23003"/>
    <cellStyle name="Notas 2 5 12 7 6" xfId="23004"/>
    <cellStyle name="Notas 2 5 12 8" xfId="23005"/>
    <cellStyle name="Notas 2 5 12 9" xfId="23006"/>
    <cellStyle name="Notas 2 5 13" xfId="23007"/>
    <cellStyle name="Notas 2 5 13 10" xfId="23008"/>
    <cellStyle name="Notas 2 5 13 11" xfId="23009"/>
    <cellStyle name="Notas 2 5 13 12" xfId="23010"/>
    <cellStyle name="Notas 2 5 13 2" xfId="23011"/>
    <cellStyle name="Notas 2 5 13 2 2" xfId="23012"/>
    <cellStyle name="Notas 2 5 13 2 3" xfId="23013"/>
    <cellStyle name="Notas 2 5 13 2 4" xfId="23014"/>
    <cellStyle name="Notas 2 5 13 2 5" xfId="23015"/>
    <cellStyle name="Notas 2 5 13 2 6" xfId="23016"/>
    <cellStyle name="Notas 2 5 13 2 7" xfId="23017"/>
    <cellStyle name="Notas 2 5 13 3" xfId="23018"/>
    <cellStyle name="Notas 2 5 13 3 2" xfId="23019"/>
    <cellStyle name="Notas 2 5 13 3 3" xfId="23020"/>
    <cellStyle name="Notas 2 5 13 3 4" xfId="23021"/>
    <cellStyle name="Notas 2 5 13 3 5" xfId="23022"/>
    <cellStyle name="Notas 2 5 13 3 6" xfId="23023"/>
    <cellStyle name="Notas 2 5 13 3 7" xfId="23024"/>
    <cellStyle name="Notas 2 5 13 4" xfId="23025"/>
    <cellStyle name="Notas 2 5 13 4 2" xfId="23026"/>
    <cellStyle name="Notas 2 5 13 4 3" xfId="23027"/>
    <cellStyle name="Notas 2 5 13 4 4" xfId="23028"/>
    <cellStyle name="Notas 2 5 13 4 5" xfId="23029"/>
    <cellStyle name="Notas 2 5 13 4 6" xfId="23030"/>
    <cellStyle name="Notas 2 5 13 4 7" xfId="23031"/>
    <cellStyle name="Notas 2 5 13 5" xfId="23032"/>
    <cellStyle name="Notas 2 5 13 5 2" xfId="23033"/>
    <cellStyle name="Notas 2 5 13 5 3" xfId="23034"/>
    <cellStyle name="Notas 2 5 13 5 4" xfId="23035"/>
    <cellStyle name="Notas 2 5 13 5 5" xfId="23036"/>
    <cellStyle name="Notas 2 5 13 5 6" xfId="23037"/>
    <cellStyle name="Notas 2 5 13 5 7" xfId="23038"/>
    <cellStyle name="Notas 2 5 13 6" xfId="23039"/>
    <cellStyle name="Notas 2 5 13 6 2" xfId="23040"/>
    <cellStyle name="Notas 2 5 13 6 3" xfId="23041"/>
    <cellStyle name="Notas 2 5 13 6 4" xfId="23042"/>
    <cellStyle name="Notas 2 5 13 6 5" xfId="23043"/>
    <cellStyle name="Notas 2 5 13 6 6" xfId="23044"/>
    <cellStyle name="Notas 2 5 13 6 7" xfId="23045"/>
    <cellStyle name="Notas 2 5 13 7" xfId="23046"/>
    <cellStyle name="Notas 2 5 13 7 2" xfId="23047"/>
    <cellStyle name="Notas 2 5 13 7 3" xfId="23048"/>
    <cellStyle name="Notas 2 5 13 7 4" xfId="23049"/>
    <cellStyle name="Notas 2 5 13 7 5" xfId="23050"/>
    <cellStyle name="Notas 2 5 13 7 6" xfId="23051"/>
    <cellStyle name="Notas 2 5 13 8" xfId="23052"/>
    <cellStyle name="Notas 2 5 13 9" xfId="23053"/>
    <cellStyle name="Notas 2 5 14" xfId="23054"/>
    <cellStyle name="Notas 2 5 14 2" xfId="23055"/>
    <cellStyle name="Notas 2 5 14 3" xfId="23056"/>
    <cellStyle name="Notas 2 5 14 4" xfId="23057"/>
    <cellStyle name="Notas 2 5 14 5" xfId="23058"/>
    <cellStyle name="Notas 2 5 14 6" xfId="23059"/>
    <cellStyle name="Notas 2 5 14 7" xfId="23060"/>
    <cellStyle name="Notas 2 5 15" xfId="23061"/>
    <cellStyle name="Notas 2 5 15 2" xfId="23062"/>
    <cellStyle name="Notas 2 5 15 3" xfId="23063"/>
    <cellStyle name="Notas 2 5 15 4" xfId="23064"/>
    <cellStyle name="Notas 2 5 15 5" xfId="23065"/>
    <cellStyle name="Notas 2 5 15 6" xfId="23066"/>
    <cellStyle name="Notas 2 5 15 7" xfId="23067"/>
    <cellStyle name="Notas 2 5 16" xfId="23068"/>
    <cellStyle name="Notas 2 5 16 2" xfId="23069"/>
    <cellStyle name="Notas 2 5 16 3" xfId="23070"/>
    <cellStyle name="Notas 2 5 16 4" xfId="23071"/>
    <cellStyle name="Notas 2 5 16 5" xfId="23072"/>
    <cellStyle name="Notas 2 5 16 6" xfId="23073"/>
    <cellStyle name="Notas 2 5 16 7" xfId="23074"/>
    <cellStyle name="Notas 2 5 17" xfId="23075"/>
    <cellStyle name="Notas 2 5 17 2" xfId="23076"/>
    <cellStyle name="Notas 2 5 17 3" xfId="23077"/>
    <cellStyle name="Notas 2 5 17 4" xfId="23078"/>
    <cellStyle name="Notas 2 5 17 5" xfId="23079"/>
    <cellStyle name="Notas 2 5 17 6" xfId="23080"/>
    <cellStyle name="Notas 2 5 17 7" xfId="23081"/>
    <cellStyle name="Notas 2 5 18" xfId="23082"/>
    <cellStyle name="Notas 2 5 18 2" xfId="23083"/>
    <cellStyle name="Notas 2 5 18 3" xfId="23084"/>
    <cellStyle name="Notas 2 5 18 4" xfId="23085"/>
    <cellStyle name="Notas 2 5 18 5" xfId="23086"/>
    <cellStyle name="Notas 2 5 18 6" xfId="23087"/>
    <cellStyle name="Notas 2 5 18 7" xfId="23088"/>
    <cellStyle name="Notas 2 5 19" xfId="23089"/>
    <cellStyle name="Notas 2 5 2" xfId="23090"/>
    <cellStyle name="Notas 2 5 2 10" xfId="23091"/>
    <cellStyle name="Notas 2 5 2 11" xfId="23092"/>
    <cellStyle name="Notas 2 5 2 12" xfId="23093"/>
    <cellStyle name="Notas 2 5 2 2" xfId="23094"/>
    <cellStyle name="Notas 2 5 2 2 2" xfId="23095"/>
    <cellStyle name="Notas 2 5 2 2 3" xfId="23096"/>
    <cellStyle name="Notas 2 5 2 2 4" xfId="23097"/>
    <cellStyle name="Notas 2 5 2 2 5" xfId="23098"/>
    <cellStyle name="Notas 2 5 2 2 6" xfId="23099"/>
    <cellStyle name="Notas 2 5 2 2 7" xfId="23100"/>
    <cellStyle name="Notas 2 5 2 3" xfId="23101"/>
    <cellStyle name="Notas 2 5 2 3 2" xfId="23102"/>
    <cellStyle name="Notas 2 5 2 3 3" xfId="23103"/>
    <cellStyle name="Notas 2 5 2 3 4" xfId="23104"/>
    <cellStyle name="Notas 2 5 2 3 5" xfId="23105"/>
    <cellStyle name="Notas 2 5 2 3 6" xfId="23106"/>
    <cellStyle name="Notas 2 5 2 3 7" xfId="23107"/>
    <cellStyle name="Notas 2 5 2 4" xfId="23108"/>
    <cellStyle name="Notas 2 5 2 4 2" xfId="23109"/>
    <cellStyle name="Notas 2 5 2 4 3" xfId="23110"/>
    <cellStyle name="Notas 2 5 2 4 4" xfId="23111"/>
    <cellStyle name="Notas 2 5 2 4 5" xfId="23112"/>
    <cellStyle name="Notas 2 5 2 4 6" xfId="23113"/>
    <cellStyle name="Notas 2 5 2 4 7" xfId="23114"/>
    <cellStyle name="Notas 2 5 2 5" xfId="23115"/>
    <cellStyle name="Notas 2 5 2 5 2" xfId="23116"/>
    <cellStyle name="Notas 2 5 2 5 3" xfId="23117"/>
    <cellStyle name="Notas 2 5 2 5 4" xfId="23118"/>
    <cellStyle name="Notas 2 5 2 5 5" xfId="23119"/>
    <cellStyle name="Notas 2 5 2 5 6" xfId="23120"/>
    <cellStyle name="Notas 2 5 2 5 7" xfId="23121"/>
    <cellStyle name="Notas 2 5 2 6" xfId="23122"/>
    <cellStyle name="Notas 2 5 2 6 2" xfId="23123"/>
    <cellStyle name="Notas 2 5 2 6 3" xfId="23124"/>
    <cellStyle name="Notas 2 5 2 6 4" xfId="23125"/>
    <cellStyle name="Notas 2 5 2 6 5" xfId="23126"/>
    <cellStyle name="Notas 2 5 2 6 6" xfId="23127"/>
    <cellStyle name="Notas 2 5 2 6 7" xfId="23128"/>
    <cellStyle name="Notas 2 5 2 7" xfId="23129"/>
    <cellStyle name="Notas 2 5 2 8" xfId="23130"/>
    <cellStyle name="Notas 2 5 2 9" xfId="23131"/>
    <cellStyle name="Notas 2 5 20" xfId="23132"/>
    <cellStyle name="Notas 2 5 21" xfId="23133"/>
    <cellStyle name="Notas 2 5 22" xfId="23134"/>
    <cellStyle name="Notas 2 5 23" xfId="23135"/>
    <cellStyle name="Notas 2 5 3" xfId="23136"/>
    <cellStyle name="Notas 2 5 3 10" xfId="23137"/>
    <cellStyle name="Notas 2 5 3 11" xfId="23138"/>
    <cellStyle name="Notas 2 5 3 12" xfId="23139"/>
    <cellStyle name="Notas 2 5 3 2" xfId="23140"/>
    <cellStyle name="Notas 2 5 3 2 2" xfId="23141"/>
    <cellStyle name="Notas 2 5 3 2 3" xfId="23142"/>
    <cellStyle name="Notas 2 5 3 2 4" xfId="23143"/>
    <cellStyle name="Notas 2 5 3 2 5" xfId="23144"/>
    <cellStyle name="Notas 2 5 3 2 6" xfId="23145"/>
    <cellStyle name="Notas 2 5 3 2 7" xfId="23146"/>
    <cellStyle name="Notas 2 5 3 3" xfId="23147"/>
    <cellStyle name="Notas 2 5 3 3 2" xfId="23148"/>
    <cellStyle name="Notas 2 5 3 3 3" xfId="23149"/>
    <cellStyle name="Notas 2 5 3 3 4" xfId="23150"/>
    <cellStyle name="Notas 2 5 3 3 5" xfId="23151"/>
    <cellStyle name="Notas 2 5 3 3 6" xfId="23152"/>
    <cellStyle name="Notas 2 5 3 3 7" xfId="23153"/>
    <cellStyle name="Notas 2 5 3 4" xfId="23154"/>
    <cellStyle name="Notas 2 5 3 4 2" xfId="23155"/>
    <cellStyle name="Notas 2 5 3 4 3" xfId="23156"/>
    <cellStyle name="Notas 2 5 3 4 4" xfId="23157"/>
    <cellStyle name="Notas 2 5 3 4 5" xfId="23158"/>
    <cellStyle name="Notas 2 5 3 4 6" xfId="23159"/>
    <cellStyle name="Notas 2 5 3 4 7" xfId="23160"/>
    <cellStyle name="Notas 2 5 3 5" xfId="23161"/>
    <cellStyle name="Notas 2 5 3 5 2" xfId="23162"/>
    <cellStyle name="Notas 2 5 3 5 3" xfId="23163"/>
    <cellStyle name="Notas 2 5 3 5 4" xfId="23164"/>
    <cellStyle name="Notas 2 5 3 5 5" xfId="23165"/>
    <cellStyle name="Notas 2 5 3 5 6" xfId="23166"/>
    <cellStyle name="Notas 2 5 3 5 7" xfId="23167"/>
    <cellStyle name="Notas 2 5 3 6" xfId="23168"/>
    <cellStyle name="Notas 2 5 3 6 2" xfId="23169"/>
    <cellStyle name="Notas 2 5 3 6 3" xfId="23170"/>
    <cellStyle name="Notas 2 5 3 6 4" xfId="23171"/>
    <cellStyle name="Notas 2 5 3 6 5" xfId="23172"/>
    <cellStyle name="Notas 2 5 3 6 6" xfId="23173"/>
    <cellStyle name="Notas 2 5 3 6 7" xfId="23174"/>
    <cellStyle name="Notas 2 5 3 7" xfId="23175"/>
    <cellStyle name="Notas 2 5 3 8" xfId="23176"/>
    <cellStyle name="Notas 2 5 3 9" xfId="23177"/>
    <cellStyle name="Notas 2 5 4" xfId="23178"/>
    <cellStyle name="Notas 2 5 4 10" xfId="23179"/>
    <cellStyle name="Notas 2 5 4 11" xfId="23180"/>
    <cellStyle name="Notas 2 5 4 12" xfId="23181"/>
    <cellStyle name="Notas 2 5 4 2" xfId="23182"/>
    <cellStyle name="Notas 2 5 4 2 2" xfId="23183"/>
    <cellStyle name="Notas 2 5 4 2 3" xfId="23184"/>
    <cellStyle name="Notas 2 5 4 2 4" xfId="23185"/>
    <cellStyle name="Notas 2 5 4 2 5" xfId="23186"/>
    <cellStyle name="Notas 2 5 4 2 6" xfId="23187"/>
    <cellStyle name="Notas 2 5 4 2 7" xfId="23188"/>
    <cellStyle name="Notas 2 5 4 3" xfId="23189"/>
    <cellStyle name="Notas 2 5 4 3 2" xfId="23190"/>
    <cellStyle name="Notas 2 5 4 3 3" xfId="23191"/>
    <cellStyle name="Notas 2 5 4 3 4" xfId="23192"/>
    <cellStyle name="Notas 2 5 4 3 5" xfId="23193"/>
    <cellStyle name="Notas 2 5 4 3 6" xfId="23194"/>
    <cellStyle name="Notas 2 5 4 3 7" xfId="23195"/>
    <cellStyle name="Notas 2 5 4 4" xfId="23196"/>
    <cellStyle name="Notas 2 5 4 4 2" xfId="23197"/>
    <cellStyle name="Notas 2 5 4 4 3" xfId="23198"/>
    <cellStyle name="Notas 2 5 4 4 4" xfId="23199"/>
    <cellStyle name="Notas 2 5 4 4 5" xfId="23200"/>
    <cellStyle name="Notas 2 5 4 4 6" xfId="23201"/>
    <cellStyle name="Notas 2 5 4 4 7" xfId="23202"/>
    <cellStyle name="Notas 2 5 4 5" xfId="23203"/>
    <cellStyle name="Notas 2 5 4 5 2" xfId="23204"/>
    <cellStyle name="Notas 2 5 4 5 3" xfId="23205"/>
    <cellStyle name="Notas 2 5 4 5 4" xfId="23206"/>
    <cellStyle name="Notas 2 5 4 5 5" xfId="23207"/>
    <cellStyle name="Notas 2 5 4 5 6" xfId="23208"/>
    <cellStyle name="Notas 2 5 4 5 7" xfId="23209"/>
    <cellStyle name="Notas 2 5 4 6" xfId="23210"/>
    <cellStyle name="Notas 2 5 4 6 2" xfId="23211"/>
    <cellStyle name="Notas 2 5 4 6 3" xfId="23212"/>
    <cellStyle name="Notas 2 5 4 6 4" xfId="23213"/>
    <cellStyle name="Notas 2 5 4 6 5" xfId="23214"/>
    <cellStyle name="Notas 2 5 4 6 6" xfId="23215"/>
    <cellStyle name="Notas 2 5 4 6 7" xfId="23216"/>
    <cellStyle name="Notas 2 5 4 7" xfId="23217"/>
    <cellStyle name="Notas 2 5 4 8" xfId="23218"/>
    <cellStyle name="Notas 2 5 4 9" xfId="23219"/>
    <cellStyle name="Notas 2 5 5" xfId="23220"/>
    <cellStyle name="Notas 2 5 5 10" xfId="23221"/>
    <cellStyle name="Notas 2 5 5 11" xfId="23222"/>
    <cellStyle name="Notas 2 5 5 12" xfId="23223"/>
    <cellStyle name="Notas 2 5 5 2" xfId="23224"/>
    <cellStyle name="Notas 2 5 5 2 2" xfId="23225"/>
    <cellStyle name="Notas 2 5 5 2 3" xfId="23226"/>
    <cellStyle name="Notas 2 5 5 2 4" xfId="23227"/>
    <cellStyle name="Notas 2 5 5 2 5" xfId="23228"/>
    <cellStyle name="Notas 2 5 5 2 6" xfId="23229"/>
    <cellStyle name="Notas 2 5 5 2 7" xfId="23230"/>
    <cellStyle name="Notas 2 5 5 3" xfId="23231"/>
    <cellStyle name="Notas 2 5 5 3 2" xfId="23232"/>
    <cellStyle name="Notas 2 5 5 3 3" xfId="23233"/>
    <cellStyle name="Notas 2 5 5 3 4" xfId="23234"/>
    <cellStyle name="Notas 2 5 5 3 5" xfId="23235"/>
    <cellStyle name="Notas 2 5 5 3 6" xfId="23236"/>
    <cellStyle name="Notas 2 5 5 3 7" xfId="23237"/>
    <cellStyle name="Notas 2 5 5 4" xfId="23238"/>
    <cellStyle name="Notas 2 5 5 4 2" xfId="23239"/>
    <cellStyle name="Notas 2 5 5 4 3" xfId="23240"/>
    <cellStyle name="Notas 2 5 5 4 4" xfId="23241"/>
    <cellStyle name="Notas 2 5 5 4 5" xfId="23242"/>
    <cellStyle name="Notas 2 5 5 4 6" xfId="23243"/>
    <cellStyle name="Notas 2 5 5 4 7" xfId="23244"/>
    <cellStyle name="Notas 2 5 5 5" xfId="23245"/>
    <cellStyle name="Notas 2 5 5 5 2" xfId="23246"/>
    <cellStyle name="Notas 2 5 5 5 3" xfId="23247"/>
    <cellStyle name="Notas 2 5 5 5 4" xfId="23248"/>
    <cellStyle name="Notas 2 5 5 5 5" xfId="23249"/>
    <cellStyle name="Notas 2 5 5 5 6" xfId="23250"/>
    <cellStyle name="Notas 2 5 5 5 7" xfId="23251"/>
    <cellStyle name="Notas 2 5 5 6" xfId="23252"/>
    <cellStyle name="Notas 2 5 5 6 2" xfId="23253"/>
    <cellStyle name="Notas 2 5 5 6 3" xfId="23254"/>
    <cellStyle name="Notas 2 5 5 6 4" xfId="23255"/>
    <cellStyle name="Notas 2 5 5 6 5" xfId="23256"/>
    <cellStyle name="Notas 2 5 5 6 6" xfId="23257"/>
    <cellStyle name="Notas 2 5 5 6 7" xfId="23258"/>
    <cellStyle name="Notas 2 5 5 7" xfId="23259"/>
    <cellStyle name="Notas 2 5 5 7 2" xfId="23260"/>
    <cellStyle name="Notas 2 5 5 7 3" xfId="23261"/>
    <cellStyle name="Notas 2 5 5 7 4" xfId="23262"/>
    <cellStyle name="Notas 2 5 5 7 5" xfId="23263"/>
    <cellStyle name="Notas 2 5 5 7 6" xfId="23264"/>
    <cellStyle name="Notas 2 5 5 8" xfId="23265"/>
    <cellStyle name="Notas 2 5 5 9" xfId="23266"/>
    <cellStyle name="Notas 2 5 6" xfId="23267"/>
    <cellStyle name="Notas 2 5 6 10" xfId="23268"/>
    <cellStyle name="Notas 2 5 6 11" xfId="23269"/>
    <cellStyle name="Notas 2 5 6 12" xfId="23270"/>
    <cellStyle name="Notas 2 5 6 2" xfId="23271"/>
    <cellStyle name="Notas 2 5 6 2 2" xfId="23272"/>
    <cellStyle name="Notas 2 5 6 2 3" xfId="23273"/>
    <cellStyle name="Notas 2 5 6 2 4" xfId="23274"/>
    <cellStyle name="Notas 2 5 6 2 5" xfId="23275"/>
    <cellStyle name="Notas 2 5 6 2 6" xfId="23276"/>
    <cellStyle name="Notas 2 5 6 2 7" xfId="23277"/>
    <cellStyle name="Notas 2 5 6 3" xfId="23278"/>
    <cellStyle name="Notas 2 5 6 3 2" xfId="23279"/>
    <cellStyle name="Notas 2 5 6 3 3" xfId="23280"/>
    <cellStyle name="Notas 2 5 6 3 4" xfId="23281"/>
    <cellStyle name="Notas 2 5 6 3 5" xfId="23282"/>
    <cellStyle name="Notas 2 5 6 3 6" xfId="23283"/>
    <cellStyle name="Notas 2 5 6 3 7" xfId="23284"/>
    <cellStyle name="Notas 2 5 6 4" xfId="23285"/>
    <cellStyle name="Notas 2 5 6 4 2" xfId="23286"/>
    <cellStyle name="Notas 2 5 6 4 3" xfId="23287"/>
    <cellStyle name="Notas 2 5 6 4 4" xfId="23288"/>
    <cellStyle name="Notas 2 5 6 4 5" xfId="23289"/>
    <cellStyle name="Notas 2 5 6 4 6" xfId="23290"/>
    <cellStyle name="Notas 2 5 6 4 7" xfId="23291"/>
    <cellStyle name="Notas 2 5 6 5" xfId="23292"/>
    <cellStyle name="Notas 2 5 6 5 2" xfId="23293"/>
    <cellStyle name="Notas 2 5 6 5 3" xfId="23294"/>
    <cellStyle name="Notas 2 5 6 5 4" xfId="23295"/>
    <cellStyle name="Notas 2 5 6 5 5" xfId="23296"/>
    <cellStyle name="Notas 2 5 6 5 6" xfId="23297"/>
    <cellStyle name="Notas 2 5 6 5 7" xfId="23298"/>
    <cellStyle name="Notas 2 5 6 6" xfId="23299"/>
    <cellStyle name="Notas 2 5 6 6 2" xfId="23300"/>
    <cellStyle name="Notas 2 5 6 6 3" xfId="23301"/>
    <cellStyle name="Notas 2 5 6 6 4" xfId="23302"/>
    <cellStyle name="Notas 2 5 6 6 5" xfId="23303"/>
    <cellStyle name="Notas 2 5 6 6 6" xfId="23304"/>
    <cellStyle name="Notas 2 5 6 6 7" xfId="23305"/>
    <cellStyle name="Notas 2 5 6 7" xfId="23306"/>
    <cellStyle name="Notas 2 5 6 7 2" xfId="23307"/>
    <cellStyle name="Notas 2 5 6 7 3" xfId="23308"/>
    <cellStyle name="Notas 2 5 6 7 4" xfId="23309"/>
    <cellStyle name="Notas 2 5 6 7 5" xfId="23310"/>
    <cellStyle name="Notas 2 5 6 7 6" xfId="23311"/>
    <cellStyle name="Notas 2 5 6 8" xfId="23312"/>
    <cellStyle name="Notas 2 5 6 9" xfId="23313"/>
    <cellStyle name="Notas 2 5 7" xfId="23314"/>
    <cellStyle name="Notas 2 5 7 10" xfId="23315"/>
    <cellStyle name="Notas 2 5 7 11" xfId="23316"/>
    <cellStyle name="Notas 2 5 7 12" xfId="23317"/>
    <cellStyle name="Notas 2 5 7 2" xfId="23318"/>
    <cellStyle name="Notas 2 5 7 2 2" xfId="23319"/>
    <cellStyle name="Notas 2 5 7 2 3" xfId="23320"/>
    <cellStyle name="Notas 2 5 7 2 4" xfId="23321"/>
    <cellStyle name="Notas 2 5 7 2 5" xfId="23322"/>
    <cellStyle name="Notas 2 5 7 2 6" xfId="23323"/>
    <cellStyle name="Notas 2 5 7 2 7" xfId="23324"/>
    <cellStyle name="Notas 2 5 7 3" xfId="23325"/>
    <cellStyle name="Notas 2 5 7 3 2" xfId="23326"/>
    <cellStyle name="Notas 2 5 7 3 3" xfId="23327"/>
    <cellStyle name="Notas 2 5 7 3 4" xfId="23328"/>
    <cellStyle name="Notas 2 5 7 3 5" xfId="23329"/>
    <cellStyle name="Notas 2 5 7 3 6" xfId="23330"/>
    <cellStyle name="Notas 2 5 7 3 7" xfId="23331"/>
    <cellStyle name="Notas 2 5 7 4" xfId="23332"/>
    <cellStyle name="Notas 2 5 7 4 2" xfId="23333"/>
    <cellStyle name="Notas 2 5 7 4 3" xfId="23334"/>
    <cellStyle name="Notas 2 5 7 4 4" xfId="23335"/>
    <cellStyle name="Notas 2 5 7 4 5" xfId="23336"/>
    <cellStyle name="Notas 2 5 7 4 6" xfId="23337"/>
    <cellStyle name="Notas 2 5 7 4 7" xfId="23338"/>
    <cellStyle name="Notas 2 5 7 5" xfId="23339"/>
    <cellStyle name="Notas 2 5 7 5 2" xfId="23340"/>
    <cellStyle name="Notas 2 5 7 5 3" xfId="23341"/>
    <cellStyle name="Notas 2 5 7 5 4" xfId="23342"/>
    <cellStyle name="Notas 2 5 7 5 5" xfId="23343"/>
    <cellStyle name="Notas 2 5 7 5 6" xfId="23344"/>
    <cellStyle name="Notas 2 5 7 5 7" xfId="23345"/>
    <cellStyle name="Notas 2 5 7 6" xfId="23346"/>
    <cellStyle name="Notas 2 5 7 6 2" xfId="23347"/>
    <cellStyle name="Notas 2 5 7 6 3" xfId="23348"/>
    <cellStyle name="Notas 2 5 7 6 4" xfId="23349"/>
    <cellStyle name="Notas 2 5 7 6 5" xfId="23350"/>
    <cellStyle name="Notas 2 5 7 6 6" xfId="23351"/>
    <cellStyle name="Notas 2 5 7 6 7" xfId="23352"/>
    <cellStyle name="Notas 2 5 7 7" xfId="23353"/>
    <cellStyle name="Notas 2 5 7 7 2" xfId="23354"/>
    <cellStyle name="Notas 2 5 7 7 3" xfId="23355"/>
    <cellStyle name="Notas 2 5 7 7 4" xfId="23356"/>
    <cellStyle name="Notas 2 5 7 7 5" xfId="23357"/>
    <cellStyle name="Notas 2 5 7 7 6" xfId="23358"/>
    <cellStyle name="Notas 2 5 7 8" xfId="23359"/>
    <cellStyle name="Notas 2 5 7 9" xfId="23360"/>
    <cellStyle name="Notas 2 5 8" xfId="23361"/>
    <cellStyle name="Notas 2 5 8 10" xfId="23362"/>
    <cellStyle name="Notas 2 5 8 11" xfId="23363"/>
    <cellStyle name="Notas 2 5 8 12" xfId="23364"/>
    <cellStyle name="Notas 2 5 8 2" xfId="23365"/>
    <cellStyle name="Notas 2 5 8 2 2" xfId="23366"/>
    <cellStyle name="Notas 2 5 8 2 3" xfId="23367"/>
    <cellStyle name="Notas 2 5 8 2 4" xfId="23368"/>
    <cellStyle name="Notas 2 5 8 2 5" xfId="23369"/>
    <cellStyle name="Notas 2 5 8 2 6" xfId="23370"/>
    <cellStyle name="Notas 2 5 8 2 7" xfId="23371"/>
    <cellStyle name="Notas 2 5 8 3" xfId="23372"/>
    <cellStyle name="Notas 2 5 8 3 2" xfId="23373"/>
    <cellStyle name="Notas 2 5 8 3 3" xfId="23374"/>
    <cellStyle name="Notas 2 5 8 3 4" xfId="23375"/>
    <cellStyle name="Notas 2 5 8 3 5" xfId="23376"/>
    <cellStyle name="Notas 2 5 8 3 6" xfId="23377"/>
    <cellStyle name="Notas 2 5 8 3 7" xfId="23378"/>
    <cellStyle name="Notas 2 5 8 4" xfId="23379"/>
    <cellStyle name="Notas 2 5 8 4 2" xfId="23380"/>
    <cellStyle name="Notas 2 5 8 4 3" xfId="23381"/>
    <cellStyle name="Notas 2 5 8 4 4" xfId="23382"/>
    <cellStyle name="Notas 2 5 8 4 5" xfId="23383"/>
    <cellStyle name="Notas 2 5 8 4 6" xfId="23384"/>
    <cellStyle name="Notas 2 5 8 4 7" xfId="23385"/>
    <cellStyle name="Notas 2 5 8 5" xfId="23386"/>
    <cellStyle name="Notas 2 5 8 5 2" xfId="23387"/>
    <cellStyle name="Notas 2 5 8 5 3" xfId="23388"/>
    <cellStyle name="Notas 2 5 8 5 4" xfId="23389"/>
    <cellStyle name="Notas 2 5 8 5 5" xfId="23390"/>
    <cellStyle name="Notas 2 5 8 5 6" xfId="23391"/>
    <cellStyle name="Notas 2 5 8 5 7" xfId="23392"/>
    <cellStyle name="Notas 2 5 8 6" xfId="23393"/>
    <cellStyle name="Notas 2 5 8 6 2" xfId="23394"/>
    <cellStyle name="Notas 2 5 8 6 3" xfId="23395"/>
    <cellStyle name="Notas 2 5 8 6 4" xfId="23396"/>
    <cellStyle name="Notas 2 5 8 6 5" xfId="23397"/>
    <cellStyle name="Notas 2 5 8 6 6" xfId="23398"/>
    <cellStyle name="Notas 2 5 8 6 7" xfId="23399"/>
    <cellStyle name="Notas 2 5 8 7" xfId="23400"/>
    <cellStyle name="Notas 2 5 8 7 2" xfId="23401"/>
    <cellStyle name="Notas 2 5 8 7 3" xfId="23402"/>
    <cellStyle name="Notas 2 5 8 7 4" xfId="23403"/>
    <cellStyle name="Notas 2 5 8 7 5" xfId="23404"/>
    <cellStyle name="Notas 2 5 8 7 6" xfId="23405"/>
    <cellStyle name="Notas 2 5 8 8" xfId="23406"/>
    <cellStyle name="Notas 2 5 8 9" xfId="23407"/>
    <cellStyle name="Notas 2 5 9" xfId="23408"/>
    <cellStyle name="Notas 2 5 9 10" xfId="23409"/>
    <cellStyle name="Notas 2 5 9 11" xfId="23410"/>
    <cellStyle name="Notas 2 5 9 12" xfId="23411"/>
    <cellStyle name="Notas 2 5 9 2" xfId="23412"/>
    <cellStyle name="Notas 2 5 9 2 2" xfId="23413"/>
    <cellStyle name="Notas 2 5 9 2 3" xfId="23414"/>
    <cellStyle name="Notas 2 5 9 2 4" xfId="23415"/>
    <cellStyle name="Notas 2 5 9 2 5" xfId="23416"/>
    <cellStyle name="Notas 2 5 9 2 6" xfId="23417"/>
    <cellStyle name="Notas 2 5 9 2 7" xfId="23418"/>
    <cellStyle name="Notas 2 5 9 3" xfId="23419"/>
    <cellStyle name="Notas 2 5 9 3 2" xfId="23420"/>
    <cellStyle name="Notas 2 5 9 3 3" xfId="23421"/>
    <cellStyle name="Notas 2 5 9 3 4" xfId="23422"/>
    <cellStyle name="Notas 2 5 9 3 5" xfId="23423"/>
    <cellStyle name="Notas 2 5 9 3 6" xfId="23424"/>
    <cellStyle name="Notas 2 5 9 3 7" xfId="23425"/>
    <cellStyle name="Notas 2 5 9 4" xfId="23426"/>
    <cellStyle name="Notas 2 5 9 4 2" xfId="23427"/>
    <cellStyle name="Notas 2 5 9 4 3" xfId="23428"/>
    <cellStyle name="Notas 2 5 9 4 4" xfId="23429"/>
    <cellStyle name="Notas 2 5 9 4 5" xfId="23430"/>
    <cellStyle name="Notas 2 5 9 4 6" xfId="23431"/>
    <cellStyle name="Notas 2 5 9 4 7" xfId="23432"/>
    <cellStyle name="Notas 2 5 9 5" xfId="23433"/>
    <cellStyle name="Notas 2 5 9 5 2" xfId="23434"/>
    <cellStyle name="Notas 2 5 9 5 3" xfId="23435"/>
    <cellStyle name="Notas 2 5 9 5 4" xfId="23436"/>
    <cellStyle name="Notas 2 5 9 5 5" xfId="23437"/>
    <cellStyle name="Notas 2 5 9 5 6" xfId="23438"/>
    <cellStyle name="Notas 2 5 9 5 7" xfId="23439"/>
    <cellStyle name="Notas 2 5 9 6" xfId="23440"/>
    <cellStyle name="Notas 2 5 9 6 2" xfId="23441"/>
    <cellStyle name="Notas 2 5 9 6 3" xfId="23442"/>
    <cellStyle name="Notas 2 5 9 6 4" xfId="23443"/>
    <cellStyle name="Notas 2 5 9 6 5" xfId="23444"/>
    <cellStyle name="Notas 2 5 9 6 6" xfId="23445"/>
    <cellStyle name="Notas 2 5 9 6 7" xfId="23446"/>
    <cellStyle name="Notas 2 5 9 7" xfId="23447"/>
    <cellStyle name="Notas 2 5 9 7 2" xfId="23448"/>
    <cellStyle name="Notas 2 5 9 7 3" xfId="23449"/>
    <cellStyle name="Notas 2 5 9 7 4" xfId="23450"/>
    <cellStyle name="Notas 2 5 9 7 5" xfId="23451"/>
    <cellStyle name="Notas 2 5 9 7 6" xfId="23452"/>
    <cellStyle name="Notas 2 5 9 8" xfId="23453"/>
    <cellStyle name="Notas 2 5 9 9" xfId="23454"/>
    <cellStyle name="Notas 2 6" xfId="23455"/>
    <cellStyle name="Notas 2 6 10" xfId="23456"/>
    <cellStyle name="Notas 2 6 10 10" xfId="23457"/>
    <cellStyle name="Notas 2 6 10 11" xfId="23458"/>
    <cellStyle name="Notas 2 6 10 12" xfId="23459"/>
    <cellStyle name="Notas 2 6 10 2" xfId="23460"/>
    <cellStyle name="Notas 2 6 10 2 2" xfId="23461"/>
    <cellStyle name="Notas 2 6 10 2 3" xfId="23462"/>
    <cellStyle name="Notas 2 6 10 2 4" xfId="23463"/>
    <cellStyle name="Notas 2 6 10 2 5" xfId="23464"/>
    <cellStyle name="Notas 2 6 10 2 6" xfId="23465"/>
    <cellStyle name="Notas 2 6 10 2 7" xfId="23466"/>
    <cellStyle name="Notas 2 6 10 3" xfId="23467"/>
    <cellStyle name="Notas 2 6 10 3 2" xfId="23468"/>
    <cellStyle name="Notas 2 6 10 3 3" xfId="23469"/>
    <cellStyle name="Notas 2 6 10 3 4" xfId="23470"/>
    <cellStyle name="Notas 2 6 10 3 5" xfId="23471"/>
    <cellStyle name="Notas 2 6 10 3 6" xfId="23472"/>
    <cellStyle name="Notas 2 6 10 3 7" xfId="23473"/>
    <cellStyle name="Notas 2 6 10 4" xfId="23474"/>
    <cellStyle name="Notas 2 6 10 4 2" xfId="23475"/>
    <cellStyle name="Notas 2 6 10 4 3" xfId="23476"/>
    <cellStyle name="Notas 2 6 10 4 4" xfId="23477"/>
    <cellStyle name="Notas 2 6 10 4 5" xfId="23478"/>
    <cellStyle name="Notas 2 6 10 4 6" xfId="23479"/>
    <cellStyle name="Notas 2 6 10 4 7" xfId="23480"/>
    <cellStyle name="Notas 2 6 10 5" xfId="23481"/>
    <cellStyle name="Notas 2 6 10 5 2" xfId="23482"/>
    <cellStyle name="Notas 2 6 10 5 3" xfId="23483"/>
    <cellStyle name="Notas 2 6 10 5 4" xfId="23484"/>
    <cellStyle name="Notas 2 6 10 5 5" xfId="23485"/>
    <cellStyle name="Notas 2 6 10 5 6" xfId="23486"/>
    <cellStyle name="Notas 2 6 10 5 7" xfId="23487"/>
    <cellStyle name="Notas 2 6 10 6" xfId="23488"/>
    <cellStyle name="Notas 2 6 10 6 2" xfId="23489"/>
    <cellStyle name="Notas 2 6 10 6 3" xfId="23490"/>
    <cellStyle name="Notas 2 6 10 6 4" xfId="23491"/>
    <cellStyle name="Notas 2 6 10 6 5" xfId="23492"/>
    <cellStyle name="Notas 2 6 10 6 6" xfId="23493"/>
    <cellStyle name="Notas 2 6 10 6 7" xfId="23494"/>
    <cellStyle name="Notas 2 6 10 7" xfId="23495"/>
    <cellStyle name="Notas 2 6 10 7 2" xfId="23496"/>
    <cellStyle name="Notas 2 6 10 7 3" xfId="23497"/>
    <cellStyle name="Notas 2 6 10 7 4" xfId="23498"/>
    <cellStyle name="Notas 2 6 10 7 5" xfId="23499"/>
    <cellStyle name="Notas 2 6 10 7 6" xfId="23500"/>
    <cellStyle name="Notas 2 6 10 8" xfId="23501"/>
    <cellStyle name="Notas 2 6 10 9" xfId="23502"/>
    <cellStyle name="Notas 2 6 11" xfId="23503"/>
    <cellStyle name="Notas 2 6 11 10" xfId="23504"/>
    <cellStyle name="Notas 2 6 11 11" xfId="23505"/>
    <cellStyle name="Notas 2 6 11 12" xfId="23506"/>
    <cellStyle name="Notas 2 6 11 2" xfId="23507"/>
    <cellStyle name="Notas 2 6 11 2 2" xfId="23508"/>
    <cellStyle name="Notas 2 6 11 2 3" xfId="23509"/>
    <cellStyle name="Notas 2 6 11 2 4" xfId="23510"/>
    <cellStyle name="Notas 2 6 11 2 5" xfId="23511"/>
    <cellStyle name="Notas 2 6 11 2 6" xfId="23512"/>
    <cellStyle name="Notas 2 6 11 2 7" xfId="23513"/>
    <cellStyle name="Notas 2 6 11 3" xfId="23514"/>
    <cellStyle name="Notas 2 6 11 3 2" xfId="23515"/>
    <cellStyle name="Notas 2 6 11 3 3" xfId="23516"/>
    <cellStyle name="Notas 2 6 11 3 4" xfId="23517"/>
    <cellStyle name="Notas 2 6 11 3 5" xfId="23518"/>
    <cellStyle name="Notas 2 6 11 3 6" xfId="23519"/>
    <cellStyle name="Notas 2 6 11 3 7" xfId="23520"/>
    <cellStyle name="Notas 2 6 11 4" xfId="23521"/>
    <cellStyle name="Notas 2 6 11 4 2" xfId="23522"/>
    <cellStyle name="Notas 2 6 11 4 3" xfId="23523"/>
    <cellStyle name="Notas 2 6 11 4 4" xfId="23524"/>
    <cellStyle name="Notas 2 6 11 4 5" xfId="23525"/>
    <cellStyle name="Notas 2 6 11 4 6" xfId="23526"/>
    <cellStyle name="Notas 2 6 11 4 7" xfId="23527"/>
    <cellStyle name="Notas 2 6 11 5" xfId="23528"/>
    <cellStyle name="Notas 2 6 11 5 2" xfId="23529"/>
    <cellStyle name="Notas 2 6 11 5 3" xfId="23530"/>
    <cellStyle name="Notas 2 6 11 5 4" xfId="23531"/>
    <cellStyle name="Notas 2 6 11 5 5" xfId="23532"/>
    <cellStyle name="Notas 2 6 11 5 6" xfId="23533"/>
    <cellStyle name="Notas 2 6 11 5 7" xfId="23534"/>
    <cellStyle name="Notas 2 6 11 6" xfId="23535"/>
    <cellStyle name="Notas 2 6 11 6 2" xfId="23536"/>
    <cellStyle name="Notas 2 6 11 6 3" xfId="23537"/>
    <cellStyle name="Notas 2 6 11 6 4" xfId="23538"/>
    <cellStyle name="Notas 2 6 11 6 5" xfId="23539"/>
    <cellStyle name="Notas 2 6 11 6 6" xfId="23540"/>
    <cellStyle name="Notas 2 6 11 6 7" xfId="23541"/>
    <cellStyle name="Notas 2 6 11 7" xfId="23542"/>
    <cellStyle name="Notas 2 6 11 7 2" xfId="23543"/>
    <cellStyle name="Notas 2 6 11 7 3" xfId="23544"/>
    <cellStyle name="Notas 2 6 11 7 4" xfId="23545"/>
    <cellStyle name="Notas 2 6 11 7 5" xfId="23546"/>
    <cellStyle name="Notas 2 6 11 7 6" xfId="23547"/>
    <cellStyle name="Notas 2 6 11 8" xfId="23548"/>
    <cellStyle name="Notas 2 6 11 9" xfId="23549"/>
    <cellStyle name="Notas 2 6 12" xfId="23550"/>
    <cellStyle name="Notas 2 6 12 10" xfId="23551"/>
    <cellStyle name="Notas 2 6 12 11" xfId="23552"/>
    <cellStyle name="Notas 2 6 12 12" xfId="23553"/>
    <cellStyle name="Notas 2 6 12 2" xfId="23554"/>
    <cellStyle name="Notas 2 6 12 2 2" xfId="23555"/>
    <cellStyle name="Notas 2 6 12 2 3" xfId="23556"/>
    <cellStyle name="Notas 2 6 12 2 4" xfId="23557"/>
    <cellStyle name="Notas 2 6 12 2 5" xfId="23558"/>
    <cellStyle name="Notas 2 6 12 2 6" xfId="23559"/>
    <cellStyle name="Notas 2 6 12 2 7" xfId="23560"/>
    <cellStyle name="Notas 2 6 12 3" xfId="23561"/>
    <cellStyle name="Notas 2 6 12 3 2" xfId="23562"/>
    <cellStyle name="Notas 2 6 12 3 3" xfId="23563"/>
    <cellStyle name="Notas 2 6 12 3 4" xfId="23564"/>
    <cellStyle name="Notas 2 6 12 3 5" xfId="23565"/>
    <cellStyle name="Notas 2 6 12 3 6" xfId="23566"/>
    <cellStyle name="Notas 2 6 12 3 7" xfId="23567"/>
    <cellStyle name="Notas 2 6 12 4" xfId="23568"/>
    <cellStyle name="Notas 2 6 12 4 2" xfId="23569"/>
    <cellStyle name="Notas 2 6 12 4 3" xfId="23570"/>
    <cellStyle name="Notas 2 6 12 4 4" xfId="23571"/>
    <cellStyle name="Notas 2 6 12 4 5" xfId="23572"/>
    <cellStyle name="Notas 2 6 12 4 6" xfId="23573"/>
    <cellStyle name="Notas 2 6 12 4 7" xfId="23574"/>
    <cellStyle name="Notas 2 6 12 5" xfId="23575"/>
    <cellStyle name="Notas 2 6 12 5 2" xfId="23576"/>
    <cellStyle name="Notas 2 6 12 5 3" xfId="23577"/>
    <cellStyle name="Notas 2 6 12 5 4" xfId="23578"/>
    <cellStyle name="Notas 2 6 12 5 5" xfId="23579"/>
    <cellStyle name="Notas 2 6 12 5 6" xfId="23580"/>
    <cellStyle name="Notas 2 6 12 5 7" xfId="23581"/>
    <cellStyle name="Notas 2 6 12 6" xfId="23582"/>
    <cellStyle name="Notas 2 6 12 6 2" xfId="23583"/>
    <cellStyle name="Notas 2 6 12 6 3" xfId="23584"/>
    <cellStyle name="Notas 2 6 12 6 4" xfId="23585"/>
    <cellStyle name="Notas 2 6 12 6 5" xfId="23586"/>
    <cellStyle name="Notas 2 6 12 6 6" xfId="23587"/>
    <cellStyle name="Notas 2 6 12 6 7" xfId="23588"/>
    <cellStyle name="Notas 2 6 12 7" xfId="23589"/>
    <cellStyle name="Notas 2 6 12 7 2" xfId="23590"/>
    <cellStyle name="Notas 2 6 12 7 3" xfId="23591"/>
    <cellStyle name="Notas 2 6 12 7 4" xfId="23592"/>
    <cellStyle name="Notas 2 6 12 7 5" xfId="23593"/>
    <cellStyle name="Notas 2 6 12 7 6" xfId="23594"/>
    <cellStyle name="Notas 2 6 12 8" xfId="23595"/>
    <cellStyle name="Notas 2 6 12 9" xfId="23596"/>
    <cellStyle name="Notas 2 6 13" xfId="23597"/>
    <cellStyle name="Notas 2 6 13 2" xfId="23598"/>
    <cellStyle name="Notas 2 6 13 3" xfId="23599"/>
    <cellStyle name="Notas 2 6 13 4" xfId="23600"/>
    <cellStyle name="Notas 2 6 13 5" xfId="23601"/>
    <cellStyle name="Notas 2 6 13 6" xfId="23602"/>
    <cellStyle name="Notas 2 6 13 7" xfId="23603"/>
    <cellStyle name="Notas 2 6 14" xfId="23604"/>
    <cellStyle name="Notas 2 6 14 2" xfId="23605"/>
    <cellStyle name="Notas 2 6 14 3" xfId="23606"/>
    <cellStyle name="Notas 2 6 14 4" xfId="23607"/>
    <cellStyle name="Notas 2 6 14 5" xfId="23608"/>
    <cellStyle name="Notas 2 6 14 6" xfId="23609"/>
    <cellStyle name="Notas 2 6 14 7" xfId="23610"/>
    <cellStyle name="Notas 2 6 15" xfId="23611"/>
    <cellStyle name="Notas 2 6 15 2" xfId="23612"/>
    <cellStyle name="Notas 2 6 15 3" xfId="23613"/>
    <cellStyle name="Notas 2 6 15 4" xfId="23614"/>
    <cellStyle name="Notas 2 6 15 5" xfId="23615"/>
    <cellStyle name="Notas 2 6 15 6" xfId="23616"/>
    <cellStyle name="Notas 2 6 15 7" xfId="23617"/>
    <cellStyle name="Notas 2 6 16" xfId="23618"/>
    <cellStyle name="Notas 2 6 16 2" xfId="23619"/>
    <cellStyle name="Notas 2 6 16 3" xfId="23620"/>
    <cellStyle name="Notas 2 6 16 4" xfId="23621"/>
    <cellStyle name="Notas 2 6 16 5" xfId="23622"/>
    <cellStyle name="Notas 2 6 16 6" xfId="23623"/>
    <cellStyle name="Notas 2 6 16 7" xfId="23624"/>
    <cellStyle name="Notas 2 6 17" xfId="23625"/>
    <cellStyle name="Notas 2 6 17 2" xfId="23626"/>
    <cellStyle name="Notas 2 6 17 3" xfId="23627"/>
    <cellStyle name="Notas 2 6 17 4" xfId="23628"/>
    <cellStyle name="Notas 2 6 17 5" xfId="23629"/>
    <cellStyle name="Notas 2 6 17 6" xfId="23630"/>
    <cellStyle name="Notas 2 6 17 7" xfId="23631"/>
    <cellStyle name="Notas 2 6 18" xfId="23632"/>
    <cellStyle name="Notas 2 6 19" xfId="23633"/>
    <cellStyle name="Notas 2 6 2" xfId="23634"/>
    <cellStyle name="Notas 2 6 2 10" xfId="23635"/>
    <cellStyle name="Notas 2 6 2 11" xfId="23636"/>
    <cellStyle name="Notas 2 6 2 12" xfId="23637"/>
    <cellStyle name="Notas 2 6 2 2" xfId="23638"/>
    <cellStyle name="Notas 2 6 2 2 2" xfId="23639"/>
    <cellStyle name="Notas 2 6 2 2 3" xfId="23640"/>
    <cellStyle name="Notas 2 6 2 2 4" xfId="23641"/>
    <cellStyle name="Notas 2 6 2 2 5" xfId="23642"/>
    <cellStyle name="Notas 2 6 2 2 6" xfId="23643"/>
    <cellStyle name="Notas 2 6 2 2 7" xfId="23644"/>
    <cellStyle name="Notas 2 6 2 3" xfId="23645"/>
    <cellStyle name="Notas 2 6 2 3 2" xfId="23646"/>
    <cellStyle name="Notas 2 6 2 3 3" xfId="23647"/>
    <cellStyle name="Notas 2 6 2 3 4" xfId="23648"/>
    <cellStyle name="Notas 2 6 2 3 5" xfId="23649"/>
    <cellStyle name="Notas 2 6 2 3 6" xfId="23650"/>
    <cellStyle name="Notas 2 6 2 3 7" xfId="23651"/>
    <cellStyle name="Notas 2 6 2 4" xfId="23652"/>
    <cellStyle name="Notas 2 6 2 4 2" xfId="23653"/>
    <cellStyle name="Notas 2 6 2 4 3" xfId="23654"/>
    <cellStyle name="Notas 2 6 2 4 4" xfId="23655"/>
    <cellStyle name="Notas 2 6 2 4 5" xfId="23656"/>
    <cellStyle name="Notas 2 6 2 4 6" xfId="23657"/>
    <cellStyle name="Notas 2 6 2 4 7" xfId="23658"/>
    <cellStyle name="Notas 2 6 2 5" xfId="23659"/>
    <cellStyle name="Notas 2 6 2 5 2" xfId="23660"/>
    <cellStyle name="Notas 2 6 2 5 3" xfId="23661"/>
    <cellStyle name="Notas 2 6 2 5 4" xfId="23662"/>
    <cellStyle name="Notas 2 6 2 5 5" xfId="23663"/>
    <cellStyle name="Notas 2 6 2 5 6" xfId="23664"/>
    <cellStyle name="Notas 2 6 2 5 7" xfId="23665"/>
    <cellStyle name="Notas 2 6 2 6" xfId="23666"/>
    <cellStyle name="Notas 2 6 2 6 2" xfId="23667"/>
    <cellStyle name="Notas 2 6 2 6 3" xfId="23668"/>
    <cellStyle name="Notas 2 6 2 6 4" xfId="23669"/>
    <cellStyle name="Notas 2 6 2 6 5" xfId="23670"/>
    <cellStyle name="Notas 2 6 2 6 6" xfId="23671"/>
    <cellStyle name="Notas 2 6 2 6 7" xfId="23672"/>
    <cellStyle name="Notas 2 6 2 7" xfId="23673"/>
    <cellStyle name="Notas 2 6 2 8" xfId="23674"/>
    <cellStyle name="Notas 2 6 2 9" xfId="23675"/>
    <cellStyle name="Notas 2 6 20" xfId="23676"/>
    <cellStyle name="Notas 2 6 21" xfId="23677"/>
    <cellStyle name="Notas 2 6 22" xfId="23678"/>
    <cellStyle name="Notas 2 6 3" xfId="23679"/>
    <cellStyle name="Notas 2 6 3 10" xfId="23680"/>
    <cellStyle name="Notas 2 6 3 11" xfId="23681"/>
    <cellStyle name="Notas 2 6 3 12" xfId="23682"/>
    <cellStyle name="Notas 2 6 3 2" xfId="23683"/>
    <cellStyle name="Notas 2 6 3 2 2" xfId="23684"/>
    <cellStyle name="Notas 2 6 3 2 3" xfId="23685"/>
    <cellStyle name="Notas 2 6 3 2 4" xfId="23686"/>
    <cellStyle name="Notas 2 6 3 2 5" xfId="23687"/>
    <cellStyle name="Notas 2 6 3 2 6" xfId="23688"/>
    <cellStyle name="Notas 2 6 3 2 7" xfId="23689"/>
    <cellStyle name="Notas 2 6 3 3" xfId="23690"/>
    <cellStyle name="Notas 2 6 3 3 2" xfId="23691"/>
    <cellStyle name="Notas 2 6 3 3 3" xfId="23692"/>
    <cellStyle name="Notas 2 6 3 3 4" xfId="23693"/>
    <cellStyle name="Notas 2 6 3 3 5" xfId="23694"/>
    <cellStyle name="Notas 2 6 3 3 6" xfId="23695"/>
    <cellStyle name="Notas 2 6 3 3 7" xfId="23696"/>
    <cellStyle name="Notas 2 6 3 4" xfId="23697"/>
    <cellStyle name="Notas 2 6 3 4 2" xfId="23698"/>
    <cellStyle name="Notas 2 6 3 4 3" xfId="23699"/>
    <cellStyle name="Notas 2 6 3 4 4" xfId="23700"/>
    <cellStyle name="Notas 2 6 3 4 5" xfId="23701"/>
    <cellStyle name="Notas 2 6 3 4 6" xfId="23702"/>
    <cellStyle name="Notas 2 6 3 4 7" xfId="23703"/>
    <cellStyle name="Notas 2 6 3 5" xfId="23704"/>
    <cellStyle name="Notas 2 6 3 5 2" xfId="23705"/>
    <cellStyle name="Notas 2 6 3 5 3" xfId="23706"/>
    <cellStyle name="Notas 2 6 3 5 4" xfId="23707"/>
    <cellStyle name="Notas 2 6 3 5 5" xfId="23708"/>
    <cellStyle name="Notas 2 6 3 5 6" xfId="23709"/>
    <cellStyle name="Notas 2 6 3 5 7" xfId="23710"/>
    <cellStyle name="Notas 2 6 3 6" xfId="23711"/>
    <cellStyle name="Notas 2 6 3 6 2" xfId="23712"/>
    <cellStyle name="Notas 2 6 3 6 3" xfId="23713"/>
    <cellStyle name="Notas 2 6 3 6 4" xfId="23714"/>
    <cellStyle name="Notas 2 6 3 6 5" xfId="23715"/>
    <cellStyle name="Notas 2 6 3 6 6" xfId="23716"/>
    <cellStyle name="Notas 2 6 3 6 7" xfId="23717"/>
    <cellStyle name="Notas 2 6 3 7" xfId="23718"/>
    <cellStyle name="Notas 2 6 3 8" xfId="23719"/>
    <cellStyle name="Notas 2 6 3 9" xfId="23720"/>
    <cellStyle name="Notas 2 6 4" xfId="23721"/>
    <cellStyle name="Notas 2 6 4 10" xfId="23722"/>
    <cellStyle name="Notas 2 6 4 11" xfId="23723"/>
    <cellStyle name="Notas 2 6 4 12" xfId="23724"/>
    <cellStyle name="Notas 2 6 4 2" xfId="23725"/>
    <cellStyle name="Notas 2 6 4 2 2" xfId="23726"/>
    <cellStyle name="Notas 2 6 4 2 3" xfId="23727"/>
    <cellStyle name="Notas 2 6 4 2 4" xfId="23728"/>
    <cellStyle name="Notas 2 6 4 2 5" xfId="23729"/>
    <cellStyle name="Notas 2 6 4 2 6" xfId="23730"/>
    <cellStyle name="Notas 2 6 4 2 7" xfId="23731"/>
    <cellStyle name="Notas 2 6 4 3" xfId="23732"/>
    <cellStyle name="Notas 2 6 4 3 2" xfId="23733"/>
    <cellStyle name="Notas 2 6 4 3 3" xfId="23734"/>
    <cellStyle name="Notas 2 6 4 3 4" xfId="23735"/>
    <cellStyle name="Notas 2 6 4 3 5" xfId="23736"/>
    <cellStyle name="Notas 2 6 4 3 6" xfId="23737"/>
    <cellStyle name="Notas 2 6 4 3 7" xfId="23738"/>
    <cellStyle name="Notas 2 6 4 4" xfId="23739"/>
    <cellStyle name="Notas 2 6 4 4 2" xfId="23740"/>
    <cellStyle name="Notas 2 6 4 4 3" xfId="23741"/>
    <cellStyle name="Notas 2 6 4 4 4" xfId="23742"/>
    <cellStyle name="Notas 2 6 4 4 5" xfId="23743"/>
    <cellStyle name="Notas 2 6 4 4 6" xfId="23744"/>
    <cellStyle name="Notas 2 6 4 4 7" xfId="23745"/>
    <cellStyle name="Notas 2 6 4 5" xfId="23746"/>
    <cellStyle name="Notas 2 6 4 5 2" xfId="23747"/>
    <cellStyle name="Notas 2 6 4 5 3" xfId="23748"/>
    <cellStyle name="Notas 2 6 4 5 4" xfId="23749"/>
    <cellStyle name="Notas 2 6 4 5 5" xfId="23750"/>
    <cellStyle name="Notas 2 6 4 5 6" xfId="23751"/>
    <cellStyle name="Notas 2 6 4 5 7" xfId="23752"/>
    <cellStyle name="Notas 2 6 4 6" xfId="23753"/>
    <cellStyle name="Notas 2 6 4 6 2" xfId="23754"/>
    <cellStyle name="Notas 2 6 4 6 3" xfId="23755"/>
    <cellStyle name="Notas 2 6 4 6 4" xfId="23756"/>
    <cellStyle name="Notas 2 6 4 6 5" xfId="23757"/>
    <cellStyle name="Notas 2 6 4 6 6" xfId="23758"/>
    <cellStyle name="Notas 2 6 4 6 7" xfId="23759"/>
    <cellStyle name="Notas 2 6 4 7" xfId="23760"/>
    <cellStyle name="Notas 2 6 4 7 2" xfId="23761"/>
    <cellStyle name="Notas 2 6 4 7 3" xfId="23762"/>
    <cellStyle name="Notas 2 6 4 7 4" xfId="23763"/>
    <cellStyle name="Notas 2 6 4 7 5" xfId="23764"/>
    <cellStyle name="Notas 2 6 4 7 6" xfId="23765"/>
    <cellStyle name="Notas 2 6 4 8" xfId="23766"/>
    <cellStyle name="Notas 2 6 4 9" xfId="23767"/>
    <cellStyle name="Notas 2 6 5" xfId="23768"/>
    <cellStyle name="Notas 2 6 5 10" xfId="23769"/>
    <cellStyle name="Notas 2 6 5 11" xfId="23770"/>
    <cellStyle name="Notas 2 6 5 12" xfId="23771"/>
    <cellStyle name="Notas 2 6 5 2" xfId="23772"/>
    <cellStyle name="Notas 2 6 5 2 2" xfId="23773"/>
    <cellStyle name="Notas 2 6 5 2 3" xfId="23774"/>
    <cellStyle name="Notas 2 6 5 2 4" xfId="23775"/>
    <cellStyle name="Notas 2 6 5 2 5" xfId="23776"/>
    <cellStyle name="Notas 2 6 5 2 6" xfId="23777"/>
    <cellStyle name="Notas 2 6 5 2 7" xfId="23778"/>
    <cellStyle name="Notas 2 6 5 3" xfId="23779"/>
    <cellStyle name="Notas 2 6 5 3 2" xfId="23780"/>
    <cellStyle name="Notas 2 6 5 3 3" xfId="23781"/>
    <cellStyle name="Notas 2 6 5 3 4" xfId="23782"/>
    <cellStyle name="Notas 2 6 5 3 5" xfId="23783"/>
    <cellStyle name="Notas 2 6 5 3 6" xfId="23784"/>
    <cellStyle name="Notas 2 6 5 3 7" xfId="23785"/>
    <cellStyle name="Notas 2 6 5 4" xfId="23786"/>
    <cellStyle name="Notas 2 6 5 4 2" xfId="23787"/>
    <cellStyle name="Notas 2 6 5 4 3" xfId="23788"/>
    <cellStyle name="Notas 2 6 5 4 4" xfId="23789"/>
    <cellStyle name="Notas 2 6 5 4 5" xfId="23790"/>
    <cellStyle name="Notas 2 6 5 4 6" xfId="23791"/>
    <cellStyle name="Notas 2 6 5 4 7" xfId="23792"/>
    <cellStyle name="Notas 2 6 5 5" xfId="23793"/>
    <cellStyle name="Notas 2 6 5 5 2" xfId="23794"/>
    <cellStyle name="Notas 2 6 5 5 3" xfId="23795"/>
    <cellStyle name="Notas 2 6 5 5 4" xfId="23796"/>
    <cellStyle name="Notas 2 6 5 5 5" xfId="23797"/>
    <cellStyle name="Notas 2 6 5 5 6" xfId="23798"/>
    <cellStyle name="Notas 2 6 5 5 7" xfId="23799"/>
    <cellStyle name="Notas 2 6 5 6" xfId="23800"/>
    <cellStyle name="Notas 2 6 5 6 2" xfId="23801"/>
    <cellStyle name="Notas 2 6 5 6 3" xfId="23802"/>
    <cellStyle name="Notas 2 6 5 6 4" xfId="23803"/>
    <cellStyle name="Notas 2 6 5 6 5" xfId="23804"/>
    <cellStyle name="Notas 2 6 5 6 6" xfId="23805"/>
    <cellStyle name="Notas 2 6 5 6 7" xfId="23806"/>
    <cellStyle name="Notas 2 6 5 7" xfId="23807"/>
    <cellStyle name="Notas 2 6 5 7 2" xfId="23808"/>
    <cellStyle name="Notas 2 6 5 7 3" xfId="23809"/>
    <cellStyle name="Notas 2 6 5 7 4" xfId="23810"/>
    <cellStyle name="Notas 2 6 5 7 5" xfId="23811"/>
    <cellStyle name="Notas 2 6 5 7 6" xfId="23812"/>
    <cellStyle name="Notas 2 6 5 8" xfId="23813"/>
    <cellStyle name="Notas 2 6 5 9" xfId="23814"/>
    <cellStyle name="Notas 2 6 6" xfId="23815"/>
    <cellStyle name="Notas 2 6 6 10" xfId="23816"/>
    <cellStyle name="Notas 2 6 6 11" xfId="23817"/>
    <cellStyle name="Notas 2 6 6 12" xfId="23818"/>
    <cellStyle name="Notas 2 6 6 2" xfId="23819"/>
    <cellStyle name="Notas 2 6 6 2 2" xfId="23820"/>
    <cellStyle name="Notas 2 6 6 2 3" xfId="23821"/>
    <cellStyle name="Notas 2 6 6 2 4" xfId="23822"/>
    <cellStyle name="Notas 2 6 6 2 5" xfId="23823"/>
    <cellStyle name="Notas 2 6 6 2 6" xfId="23824"/>
    <cellStyle name="Notas 2 6 6 2 7" xfId="23825"/>
    <cellStyle name="Notas 2 6 6 3" xfId="23826"/>
    <cellStyle name="Notas 2 6 6 3 2" xfId="23827"/>
    <cellStyle name="Notas 2 6 6 3 3" xfId="23828"/>
    <cellStyle name="Notas 2 6 6 3 4" xfId="23829"/>
    <cellStyle name="Notas 2 6 6 3 5" xfId="23830"/>
    <cellStyle name="Notas 2 6 6 3 6" xfId="23831"/>
    <cellStyle name="Notas 2 6 6 3 7" xfId="23832"/>
    <cellStyle name="Notas 2 6 6 4" xfId="23833"/>
    <cellStyle name="Notas 2 6 6 4 2" xfId="23834"/>
    <cellStyle name="Notas 2 6 6 4 3" xfId="23835"/>
    <cellStyle name="Notas 2 6 6 4 4" xfId="23836"/>
    <cellStyle name="Notas 2 6 6 4 5" xfId="23837"/>
    <cellStyle name="Notas 2 6 6 4 6" xfId="23838"/>
    <cellStyle name="Notas 2 6 6 4 7" xfId="23839"/>
    <cellStyle name="Notas 2 6 6 5" xfId="23840"/>
    <cellStyle name="Notas 2 6 6 5 2" xfId="23841"/>
    <cellStyle name="Notas 2 6 6 5 3" xfId="23842"/>
    <cellStyle name="Notas 2 6 6 5 4" xfId="23843"/>
    <cellStyle name="Notas 2 6 6 5 5" xfId="23844"/>
    <cellStyle name="Notas 2 6 6 5 6" xfId="23845"/>
    <cellStyle name="Notas 2 6 6 5 7" xfId="23846"/>
    <cellStyle name="Notas 2 6 6 6" xfId="23847"/>
    <cellStyle name="Notas 2 6 6 6 2" xfId="23848"/>
    <cellStyle name="Notas 2 6 6 6 3" xfId="23849"/>
    <cellStyle name="Notas 2 6 6 6 4" xfId="23850"/>
    <cellStyle name="Notas 2 6 6 6 5" xfId="23851"/>
    <cellStyle name="Notas 2 6 6 6 6" xfId="23852"/>
    <cellStyle name="Notas 2 6 6 6 7" xfId="23853"/>
    <cellStyle name="Notas 2 6 6 7" xfId="23854"/>
    <cellStyle name="Notas 2 6 6 7 2" xfId="23855"/>
    <cellStyle name="Notas 2 6 6 7 3" xfId="23856"/>
    <cellStyle name="Notas 2 6 6 7 4" xfId="23857"/>
    <cellStyle name="Notas 2 6 6 7 5" xfId="23858"/>
    <cellStyle name="Notas 2 6 6 7 6" xfId="23859"/>
    <cellStyle name="Notas 2 6 6 8" xfId="23860"/>
    <cellStyle name="Notas 2 6 6 9" xfId="23861"/>
    <cellStyle name="Notas 2 6 7" xfId="23862"/>
    <cellStyle name="Notas 2 6 7 10" xfId="23863"/>
    <cellStyle name="Notas 2 6 7 11" xfId="23864"/>
    <cellStyle name="Notas 2 6 7 12" xfId="23865"/>
    <cellStyle name="Notas 2 6 7 2" xfId="23866"/>
    <cellStyle name="Notas 2 6 7 2 2" xfId="23867"/>
    <cellStyle name="Notas 2 6 7 2 3" xfId="23868"/>
    <cellStyle name="Notas 2 6 7 2 4" xfId="23869"/>
    <cellStyle name="Notas 2 6 7 2 5" xfId="23870"/>
    <cellStyle name="Notas 2 6 7 2 6" xfId="23871"/>
    <cellStyle name="Notas 2 6 7 2 7" xfId="23872"/>
    <cellStyle name="Notas 2 6 7 3" xfId="23873"/>
    <cellStyle name="Notas 2 6 7 3 2" xfId="23874"/>
    <cellStyle name="Notas 2 6 7 3 3" xfId="23875"/>
    <cellStyle name="Notas 2 6 7 3 4" xfId="23876"/>
    <cellStyle name="Notas 2 6 7 3 5" xfId="23877"/>
    <cellStyle name="Notas 2 6 7 3 6" xfId="23878"/>
    <cellStyle name="Notas 2 6 7 3 7" xfId="23879"/>
    <cellStyle name="Notas 2 6 7 4" xfId="23880"/>
    <cellStyle name="Notas 2 6 7 4 2" xfId="23881"/>
    <cellStyle name="Notas 2 6 7 4 3" xfId="23882"/>
    <cellStyle name="Notas 2 6 7 4 4" xfId="23883"/>
    <cellStyle name="Notas 2 6 7 4 5" xfId="23884"/>
    <cellStyle name="Notas 2 6 7 4 6" xfId="23885"/>
    <cellStyle name="Notas 2 6 7 4 7" xfId="23886"/>
    <cellStyle name="Notas 2 6 7 5" xfId="23887"/>
    <cellStyle name="Notas 2 6 7 5 2" xfId="23888"/>
    <cellStyle name="Notas 2 6 7 5 3" xfId="23889"/>
    <cellStyle name="Notas 2 6 7 5 4" xfId="23890"/>
    <cellStyle name="Notas 2 6 7 5 5" xfId="23891"/>
    <cellStyle name="Notas 2 6 7 5 6" xfId="23892"/>
    <cellStyle name="Notas 2 6 7 5 7" xfId="23893"/>
    <cellStyle name="Notas 2 6 7 6" xfId="23894"/>
    <cellStyle name="Notas 2 6 7 6 2" xfId="23895"/>
    <cellStyle name="Notas 2 6 7 6 3" xfId="23896"/>
    <cellStyle name="Notas 2 6 7 6 4" xfId="23897"/>
    <cellStyle name="Notas 2 6 7 6 5" xfId="23898"/>
    <cellStyle name="Notas 2 6 7 6 6" xfId="23899"/>
    <cellStyle name="Notas 2 6 7 6 7" xfId="23900"/>
    <cellStyle name="Notas 2 6 7 7" xfId="23901"/>
    <cellStyle name="Notas 2 6 7 7 2" xfId="23902"/>
    <cellStyle name="Notas 2 6 7 7 3" xfId="23903"/>
    <cellStyle name="Notas 2 6 7 7 4" xfId="23904"/>
    <cellStyle name="Notas 2 6 7 7 5" xfId="23905"/>
    <cellStyle name="Notas 2 6 7 7 6" xfId="23906"/>
    <cellStyle name="Notas 2 6 7 8" xfId="23907"/>
    <cellStyle name="Notas 2 6 7 9" xfId="23908"/>
    <cellStyle name="Notas 2 6 8" xfId="23909"/>
    <cellStyle name="Notas 2 6 8 10" xfId="23910"/>
    <cellStyle name="Notas 2 6 8 11" xfId="23911"/>
    <cellStyle name="Notas 2 6 8 12" xfId="23912"/>
    <cellStyle name="Notas 2 6 8 2" xfId="23913"/>
    <cellStyle name="Notas 2 6 8 2 2" xfId="23914"/>
    <cellStyle name="Notas 2 6 8 2 3" xfId="23915"/>
    <cellStyle name="Notas 2 6 8 2 4" xfId="23916"/>
    <cellStyle name="Notas 2 6 8 2 5" xfId="23917"/>
    <cellStyle name="Notas 2 6 8 2 6" xfId="23918"/>
    <cellStyle name="Notas 2 6 8 2 7" xfId="23919"/>
    <cellStyle name="Notas 2 6 8 3" xfId="23920"/>
    <cellStyle name="Notas 2 6 8 3 2" xfId="23921"/>
    <cellStyle name="Notas 2 6 8 3 3" xfId="23922"/>
    <cellStyle name="Notas 2 6 8 3 4" xfId="23923"/>
    <cellStyle name="Notas 2 6 8 3 5" xfId="23924"/>
    <cellStyle name="Notas 2 6 8 3 6" xfId="23925"/>
    <cellStyle name="Notas 2 6 8 3 7" xfId="23926"/>
    <cellStyle name="Notas 2 6 8 4" xfId="23927"/>
    <cellStyle name="Notas 2 6 8 4 2" xfId="23928"/>
    <cellStyle name="Notas 2 6 8 4 3" xfId="23929"/>
    <cellStyle name="Notas 2 6 8 4 4" xfId="23930"/>
    <cellStyle name="Notas 2 6 8 4 5" xfId="23931"/>
    <cellStyle name="Notas 2 6 8 4 6" xfId="23932"/>
    <cellStyle name="Notas 2 6 8 4 7" xfId="23933"/>
    <cellStyle name="Notas 2 6 8 5" xfId="23934"/>
    <cellStyle name="Notas 2 6 8 5 2" xfId="23935"/>
    <cellStyle name="Notas 2 6 8 5 3" xfId="23936"/>
    <cellStyle name="Notas 2 6 8 5 4" xfId="23937"/>
    <cellStyle name="Notas 2 6 8 5 5" xfId="23938"/>
    <cellStyle name="Notas 2 6 8 5 6" xfId="23939"/>
    <cellStyle name="Notas 2 6 8 5 7" xfId="23940"/>
    <cellStyle name="Notas 2 6 8 6" xfId="23941"/>
    <cellStyle name="Notas 2 6 8 6 2" xfId="23942"/>
    <cellStyle name="Notas 2 6 8 6 3" xfId="23943"/>
    <cellStyle name="Notas 2 6 8 6 4" xfId="23944"/>
    <cellStyle name="Notas 2 6 8 6 5" xfId="23945"/>
    <cellStyle name="Notas 2 6 8 6 6" xfId="23946"/>
    <cellStyle name="Notas 2 6 8 6 7" xfId="23947"/>
    <cellStyle name="Notas 2 6 8 7" xfId="23948"/>
    <cellStyle name="Notas 2 6 8 7 2" xfId="23949"/>
    <cellStyle name="Notas 2 6 8 7 3" xfId="23950"/>
    <cellStyle name="Notas 2 6 8 7 4" xfId="23951"/>
    <cellStyle name="Notas 2 6 8 7 5" xfId="23952"/>
    <cellStyle name="Notas 2 6 8 7 6" xfId="23953"/>
    <cellStyle name="Notas 2 6 8 8" xfId="23954"/>
    <cellStyle name="Notas 2 6 8 9" xfId="23955"/>
    <cellStyle name="Notas 2 6 9" xfId="23956"/>
    <cellStyle name="Notas 2 6 9 10" xfId="23957"/>
    <cellStyle name="Notas 2 6 9 11" xfId="23958"/>
    <cellStyle name="Notas 2 6 9 12" xfId="23959"/>
    <cellStyle name="Notas 2 6 9 2" xfId="23960"/>
    <cellStyle name="Notas 2 6 9 2 2" xfId="23961"/>
    <cellStyle name="Notas 2 6 9 2 3" xfId="23962"/>
    <cellStyle name="Notas 2 6 9 2 4" xfId="23963"/>
    <cellStyle name="Notas 2 6 9 2 5" xfId="23964"/>
    <cellStyle name="Notas 2 6 9 2 6" xfId="23965"/>
    <cellStyle name="Notas 2 6 9 2 7" xfId="23966"/>
    <cellStyle name="Notas 2 6 9 3" xfId="23967"/>
    <cellStyle name="Notas 2 6 9 3 2" xfId="23968"/>
    <cellStyle name="Notas 2 6 9 3 3" xfId="23969"/>
    <cellStyle name="Notas 2 6 9 3 4" xfId="23970"/>
    <cellStyle name="Notas 2 6 9 3 5" xfId="23971"/>
    <cellStyle name="Notas 2 6 9 3 6" xfId="23972"/>
    <cellStyle name="Notas 2 6 9 3 7" xfId="23973"/>
    <cellStyle name="Notas 2 6 9 4" xfId="23974"/>
    <cellStyle name="Notas 2 6 9 4 2" xfId="23975"/>
    <cellStyle name="Notas 2 6 9 4 3" xfId="23976"/>
    <cellStyle name="Notas 2 6 9 4 4" xfId="23977"/>
    <cellStyle name="Notas 2 6 9 4 5" xfId="23978"/>
    <cellStyle name="Notas 2 6 9 4 6" xfId="23979"/>
    <cellStyle name="Notas 2 6 9 4 7" xfId="23980"/>
    <cellStyle name="Notas 2 6 9 5" xfId="23981"/>
    <cellStyle name="Notas 2 6 9 5 2" xfId="23982"/>
    <cellStyle name="Notas 2 6 9 5 3" xfId="23983"/>
    <cellStyle name="Notas 2 6 9 5 4" xfId="23984"/>
    <cellStyle name="Notas 2 6 9 5 5" xfId="23985"/>
    <cellStyle name="Notas 2 6 9 5 6" xfId="23986"/>
    <cellStyle name="Notas 2 6 9 5 7" xfId="23987"/>
    <cellStyle name="Notas 2 6 9 6" xfId="23988"/>
    <cellStyle name="Notas 2 6 9 6 2" xfId="23989"/>
    <cellStyle name="Notas 2 6 9 6 3" xfId="23990"/>
    <cellStyle name="Notas 2 6 9 6 4" xfId="23991"/>
    <cellStyle name="Notas 2 6 9 6 5" xfId="23992"/>
    <cellStyle name="Notas 2 6 9 6 6" xfId="23993"/>
    <cellStyle name="Notas 2 6 9 6 7" xfId="23994"/>
    <cellStyle name="Notas 2 6 9 7" xfId="23995"/>
    <cellStyle name="Notas 2 6 9 7 2" xfId="23996"/>
    <cellStyle name="Notas 2 6 9 7 3" xfId="23997"/>
    <cellStyle name="Notas 2 6 9 7 4" xfId="23998"/>
    <cellStyle name="Notas 2 6 9 7 5" xfId="23999"/>
    <cellStyle name="Notas 2 6 9 7 6" xfId="24000"/>
    <cellStyle name="Notas 2 6 9 8" xfId="24001"/>
    <cellStyle name="Notas 2 6 9 9" xfId="24002"/>
    <cellStyle name="Notas 2 7" xfId="24003"/>
    <cellStyle name="Notas 2 7 10" xfId="24004"/>
    <cellStyle name="Notas 2 7 11" xfId="24005"/>
    <cellStyle name="Notas 2 7 12" xfId="24006"/>
    <cellStyle name="Notas 2 7 2" xfId="24007"/>
    <cellStyle name="Notas 2 7 2 2" xfId="24008"/>
    <cellStyle name="Notas 2 7 2 3" xfId="24009"/>
    <cellStyle name="Notas 2 7 2 4" xfId="24010"/>
    <cellStyle name="Notas 2 7 2 5" xfId="24011"/>
    <cellStyle name="Notas 2 7 2 6" xfId="24012"/>
    <cellStyle name="Notas 2 7 2 7" xfId="24013"/>
    <cellStyle name="Notas 2 7 3" xfId="24014"/>
    <cellStyle name="Notas 2 7 3 2" xfId="24015"/>
    <cellStyle name="Notas 2 7 3 3" xfId="24016"/>
    <cellStyle name="Notas 2 7 3 4" xfId="24017"/>
    <cellStyle name="Notas 2 7 3 5" xfId="24018"/>
    <cellStyle name="Notas 2 7 3 6" xfId="24019"/>
    <cellStyle name="Notas 2 7 3 7" xfId="24020"/>
    <cellStyle name="Notas 2 7 4" xfId="24021"/>
    <cellStyle name="Notas 2 7 4 2" xfId="24022"/>
    <cellStyle name="Notas 2 7 4 3" xfId="24023"/>
    <cellStyle name="Notas 2 7 4 4" xfId="24024"/>
    <cellStyle name="Notas 2 7 4 5" xfId="24025"/>
    <cellStyle name="Notas 2 7 4 6" xfId="24026"/>
    <cellStyle name="Notas 2 7 4 7" xfId="24027"/>
    <cellStyle name="Notas 2 7 5" xfId="24028"/>
    <cellStyle name="Notas 2 7 5 2" xfId="24029"/>
    <cellStyle name="Notas 2 7 5 3" xfId="24030"/>
    <cellStyle name="Notas 2 7 5 4" xfId="24031"/>
    <cellStyle name="Notas 2 7 5 5" xfId="24032"/>
    <cellStyle name="Notas 2 7 5 6" xfId="24033"/>
    <cellStyle name="Notas 2 7 5 7" xfId="24034"/>
    <cellStyle name="Notas 2 7 6" xfId="24035"/>
    <cellStyle name="Notas 2 7 6 2" xfId="24036"/>
    <cellStyle name="Notas 2 7 6 3" xfId="24037"/>
    <cellStyle name="Notas 2 7 6 4" xfId="24038"/>
    <cellStyle name="Notas 2 7 6 5" xfId="24039"/>
    <cellStyle name="Notas 2 7 6 6" xfId="24040"/>
    <cellStyle name="Notas 2 7 6 7" xfId="24041"/>
    <cellStyle name="Notas 2 7 7" xfId="24042"/>
    <cellStyle name="Notas 2 7 8" xfId="24043"/>
    <cellStyle name="Notas 2 7 9" xfId="24044"/>
    <cellStyle name="Notas 2 8" xfId="24045"/>
    <cellStyle name="Notas 2 8 10" xfId="24046"/>
    <cellStyle name="Notas 2 8 11" xfId="24047"/>
    <cellStyle name="Notas 2 8 12" xfId="24048"/>
    <cellStyle name="Notas 2 8 2" xfId="24049"/>
    <cellStyle name="Notas 2 8 2 2" xfId="24050"/>
    <cellStyle name="Notas 2 8 2 3" xfId="24051"/>
    <cellStyle name="Notas 2 8 2 4" xfId="24052"/>
    <cellStyle name="Notas 2 8 2 5" xfId="24053"/>
    <cellStyle name="Notas 2 8 2 6" xfId="24054"/>
    <cellStyle name="Notas 2 8 2 7" xfId="24055"/>
    <cellStyle name="Notas 2 8 3" xfId="24056"/>
    <cellStyle name="Notas 2 8 3 2" xfId="24057"/>
    <cellStyle name="Notas 2 8 3 3" xfId="24058"/>
    <cellStyle name="Notas 2 8 3 4" xfId="24059"/>
    <cellStyle name="Notas 2 8 3 5" xfId="24060"/>
    <cellStyle name="Notas 2 8 3 6" xfId="24061"/>
    <cellStyle name="Notas 2 8 3 7" xfId="24062"/>
    <cellStyle name="Notas 2 8 4" xfId="24063"/>
    <cellStyle name="Notas 2 8 4 2" xfId="24064"/>
    <cellStyle name="Notas 2 8 4 3" xfId="24065"/>
    <cellStyle name="Notas 2 8 4 4" xfId="24066"/>
    <cellStyle name="Notas 2 8 4 5" xfId="24067"/>
    <cellStyle name="Notas 2 8 4 6" xfId="24068"/>
    <cellStyle name="Notas 2 8 4 7" xfId="24069"/>
    <cellStyle name="Notas 2 8 5" xfId="24070"/>
    <cellStyle name="Notas 2 8 5 2" xfId="24071"/>
    <cellStyle name="Notas 2 8 5 3" xfId="24072"/>
    <cellStyle name="Notas 2 8 5 4" xfId="24073"/>
    <cellStyle name="Notas 2 8 5 5" xfId="24074"/>
    <cellStyle name="Notas 2 8 5 6" xfId="24075"/>
    <cellStyle name="Notas 2 8 5 7" xfId="24076"/>
    <cellStyle name="Notas 2 8 6" xfId="24077"/>
    <cellStyle name="Notas 2 8 6 2" xfId="24078"/>
    <cellStyle name="Notas 2 8 6 3" xfId="24079"/>
    <cellStyle name="Notas 2 8 6 4" xfId="24080"/>
    <cellStyle name="Notas 2 8 6 5" xfId="24081"/>
    <cellStyle name="Notas 2 8 6 6" xfId="24082"/>
    <cellStyle name="Notas 2 8 6 7" xfId="24083"/>
    <cellStyle name="Notas 2 8 7" xfId="24084"/>
    <cellStyle name="Notas 2 8 8" xfId="24085"/>
    <cellStyle name="Notas 2 8 9" xfId="24086"/>
    <cellStyle name="Notas 2 9" xfId="24087"/>
    <cellStyle name="Notas 2 9 10" xfId="24088"/>
    <cellStyle name="Notas 2 9 11" xfId="24089"/>
    <cellStyle name="Notas 2 9 12" xfId="24090"/>
    <cellStyle name="Notas 2 9 2" xfId="24091"/>
    <cellStyle name="Notas 2 9 2 2" xfId="24092"/>
    <cellStyle name="Notas 2 9 2 3" xfId="24093"/>
    <cellStyle name="Notas 2 9 2 4" xfId="24094"/>
    <cellStyle name="Notas 2 9 2 5" xfId="24095"/>
    <cellStyle name="Notas 2 9 2 6" xfId="24096"/>
    <cellStyle name="Notas 2 9 2 7" xfId="24097"/>
    <cellStyle name="Notas 2 9 3" xfId="24098"/>
    <cellStyle name="Notas 2 9 3 2" xfId="24099"/>
    <cellStyle name="Notas 2 9 3 3" xfId="24100"/>
    <cellStyle name="Notas 2 9 3 4" xfId="24101"/>
    <cellStyle name="Notas 2 9 3 5" xfId="24102"/>
    <cellStyle name="Notas 2 9 3 6" xfId="24103"/>
    <cellStyle name="Notas 2 9 3 7" xfId="24104"/>
    <cellStyle name="Notas 2 9 4" xfId="24105"/>
    <cellStyle name="Notas 2 9 4 2" xfId="24106"/>
    <cellStyle name="Notas 2 9 4 3" xfId="24107"/>
    <cellStyle name="Notas 2 9 4 4" xfId="24108"/>
    <cellStyle name="Notas 2 9 4 5" xfId="24109"/>
    <cellStyle name="Notas 2 9 4 6" xfId="24110"/>
    <cellStyle name="Notas 2 9 4 7" xfId="24111"/>
    <cellStyle name="Notas 2 9 5" xfId="24112"/>
    <cellStyle name="Notas 2 9 5 2" xfId="24113"/>
    <cellStyle name="Notas 2 9 5 3" xfId="24114"/>
    <cellStyle name="Notas 2 9 5 4" xfId="24115"/>
    <cellStyle name="Notas 2 9 5 5" xfId="24116"/>
    <cellStyle name="Notas 2 9 5 6" xfId="24117"/>
    <cellStyle name="Notas 2 9 5 7" xfId="24118"/>
    <cellStyle name="Notas 2 9 6" xfId="24119"/>
    <cellStyle name="Notas 2 9 6 2" xfId="24120"/>
    <cellStyle name="Notas 2 9 6 3" xfId="24121"/>
    <cellStyle name="Notas 2 9 6 4" xfId="24122"/>
    <cellStyle name="Notas 2 9 6 5" xfId="24123"/>
    <cellStyle name="Notas 2 9 6 6" xfId="24124"/>
    <cellStyle name="Notas 2 9 6 7" xfId="24125"/>
    <cellStyle name="Notas 2 9 7" xfId="24126"/>
    <cellStyle name="Notas 2 9 7 2" xfId="24127"/>
    <cellStyle name="Notas 2 9 7 3" xfId="24128"/>
    <cellStyle name="Notas 2 9 7 4" xfId="24129"/>
    <cellStyle name="Notas 2 9 7 5" xfId="24130"/>
    <cellStyle name="Notas 2 9 7 6" xfId="24131"/>
    <cellStyle name="Notas 2 9 8" xfId="24132"/>
    <cellStyle name="Notas 2 9 9" xfId="24133"/>
    <cellStyle name="Note" xfId="24134"/>
    <cellStyle name="Note 10" xfId="24135"/>
    <cellStyle name="Note 10 10" xfId="24136"/>
    <cellStyle name="Note 10 11" xfId="24137"/>
    <cellStyle name="Note 10 12" xfId="24138"/>
    <cellStyle name="Note 10 2" xfId="24139"/>
    <cellStyle name="Note 10 2 2" xfId="24140"/>
    <cellStyle name="Note 10 2 3" xfId="24141"/>
    <cellStyle name="Note 10 2 4" xfId="24142"/>
    <cellStyle name="Note 10 2 5" xfId="24143"/>
    <cellStyle name="Note 10 2 6" xfId="24144"/>
    <cellStyle name="Note 10 2 7" xfId="24145"/>
    <cellStyle name="Note 10 3" xfId="24146"/>
    <cellStyle name="Note 10 3 2" xfId="24147"/>
    <cellStyle name="Note 10 3 3" xfId="24148"/>
    <cellStyle name="Note 10 3 4" xfId="24149"/>
    <cellStyle name="Note 10 3 5" xfId="24150"/>
    <cellStyle name="Note 10 3 6" xfId="24151"/>
    <cellStyle name="Note 10 3 7" xfId="24152"/>
    <cellStyle name="Note 10 4" xfId="24153"/>
    <cellStyle name="Note 10 4 2" xfId="24154"/>
    <cellStyle name="Note 10 4 3" xfId="24155"/>
    <cellStyle name="Note 10 4 4" xfId="24156"/>
    <cellStyle name="Note 10 4 5" xfId="24157"/>
    <cellStyle name="Note 10 4 6" xfId="24158"/>
    <cellStyle name="Note 10 4 7" xfId="24159"/>
    <cellStyle name="Note 10 5" xfId="24160"/>
    <cellStyle name="Note 10 5 2" xfId="24161"/>
    <cellStyle name="Note 10 5 3" xfId="24162"/>
    <cellStyle name="Note 10 5 4" xfId="24163"/>
    <cellStyle name="Note 10 5 5" xfId="24164"/>
    <cellStyle name="Note 10 5 6" xfId="24165"/>
    <cellStyle name="Note 10 5 7" xfId="24166"/>
    <cellStyle name="Note 10 6" xfId="24167"/>
    <cellStyle name="Note 10 6 2" xfId="24168"/>
    <cellStyle name="Note 10 6 3" xfId="24169"/>
    <cellStyle name="Note 10 6 4" xfId="24170"/>
    <cellStyle name="Note 10 6 5" xfId="24171"/>
    <cellStyle name="Note 10 6 6" xfId="24172"/>
    <cellStyle name="Note 10 6 7" xfId="24173"/>
    <cellStyle name="Note 10 7" xfId="24174"/>
    <cellStyle name="Note 10 7 2" xfId="24175"/>
    <cellStyle name="Note 10 7 3" xfId="24176"/>
    <cellStyle name="Note 10 7 4" xfId="24177"/>
    <cellStyle name="Note 10 7 5" xfId="24178"/>
    <cellStyle name="Note 10 7 6" xfId="24179"/>
    <cellStyle name="Note 10 8" xfId="24180"/>
    <cellStyle name="Note 10 9" xfId="24181"/>
    <cellStyle name="Note 11" xfId="24182"/>
    <cellStyle name="Note 11 10" xfId="24183"/>
    <cellStyle name="Note 11 11" xfId="24184"/>
    <cellStyle name="Note 11 12" xfId="24185"/>
    <cellStyle name="Note 11 2" xfId="24186"/>
    <cellStyle name="Note 11 2 2" xfId="24187"/>
    <cellStyle name="Note 11 2 3" xfId="24188"/>
    <cellStyle name="Note 11 2 4" xfId="24189"/>
    <cellStyle name="Note 11 2 5" xfId="24190"/>
    <cellStyle name="Note 11 2 6" xfId="24191"/>
    <cellStyle name="Note 11 2 7" xfId="24192"/>
    <cellStyle name="Note 11 3" xfId="24193"/>
    <cellStyle name="Note 11 3 2" xfId="24194"/>
    <cellStyle name="Note 11 3 3" xfId="24195"/>
    <cellStyle name="Note 11 3 4" xfId="24196"/>
    <cellStyle name="Note 11 3 5" xfId="24197"/>
    <cellStyle name="Note 11 3 6" xfId="24198"/>
    <cellStyle name="Note 11 3 7" xfId="24199"/>
    <cellStyle name="Note 11 4" xfId="24200"/>
    <cellStyle name="Note 11 4 2" xfId="24201"/>
    <cellStyle name="Note 11 4 3" xfId="24202"/>
    <cellStyle name="Note 11 4 4" xfId="24203"/>
    <cellStyle name="Note 11 4 5" xfId="24204"/>
    <cellStyle name="Note 11 4 6" xfId="24205"/>
    <cellStyle name="Note 11 4 7" xfId="24206"/>
    <cellStyle name="Note 11 5" xfId="24207"/>
    <cellStyle name="Note 11 5 2" xfId="24208"/>
    <cellStyle name="Note 11 5 3" xfId="24209"/>
    <cellStyle name="Note 11 5 4" xfId="24210"/>
    <cellStyle name="Note 11 5 5" xfId="24211"/>
    <cellStyle name="Note 11 5 6" xfId="24212"/>
    <cellStyle name="Note 11 5 7" xfId="24213"/>
    <cellStyle name="Note 11 6" xfId="24214"/>
    <cellStyle name="Note 11 6 2" xfId="24215"/>
    <cellStyle name="Note 11 6 3" xfId="24216"/>
    <cellStyle name="Note 11 6 4" xfId="24217"/>
    <cellStyle name="Note 11 6 5" xfId="24218"/>
    <cellStyle name="Note 11 6 6" xfId="24219"/>
    <cellStyle name="Note 11 6 7" xfId="24220"/>
    <cellStyle name="Note 11 7" xfId="24221"/>
    <cellStyle name="Note 11 7 2" xfId="24222"/>
    <cellStyle name="Note 11 7 3" xfId="24223"/>
    <cellStyle name="Note 11 7 4" xfId="24224"/>
    <cellStyle name="Note 11 7 5" xfId="24225"/>
    <cellStyle name="Note 11 7 6" xfId="24226"/>
    <cellStyle name="Note 11 8" xfId="24227"/>
    <cellStyle name="Note 11 9" xfId="24228"/>
    <cellStyle name="Note 12" xfId="24229"/>
    <cellStyle name="Note 12 10" xfId="24230"/>
    <cellStyle name="Note 12 11" xfId="24231"/>
    <cellStyle name="Note 12 12" xfId="24232"/>
    <cellStyle name="Note 12 2" xfId="24233"/>
    <cellStyle name="Note 12 2 2" xfId="24234"/>
    <cellStyle name="Note 12 2 3" xfId="24235"/>
    <cellStyle name="Note 12 2 4" xfId="24236"/>
    <cellStyle name="Note 12 2 5" xfId="24237"/>
    <cellStyle name="Note 12 2 6" xfId="24238"/>
    <cellStyle name="Note 12 2 7" xfId="24239"/>
    <cellStyle name="Note 12 3" xfId="24240"/>
    <cellStyle name="Note 12 3 2" xfId="24241"/>
    <cellStyle name="Note 12 3 3" xfId="24242"/>
    <cellStyle name="Note 12 3 4" xfId="24243"/>
    <cellStyle name="Note 12 3 5" xfId="24244"/>
    <cellStyle name="Note 12 3 6" xfId="24245"/>
    <cellStyle name="Note 12 3 7" xfId="24246"/>
    <cellStyle name="Note 12 4" xfId="24247"/>
    <cellStyle name="Note 12 4 2" xfId="24248"/>
    <cellStyle name="Note 12 4 3" xfId="24249"/>
    <cellStyle name="Note 12 4 4" xfId="24250"/>
    <cellStyle name="Note 12 4 5" xfId="24251"/>
    <cellStyle name="Note 12 4 6" xfId="24252"/>
    <cellStyle name="Note 12 4 7" xfId="24253"/>
    <cellStyle name="Note 12 5" xfId="24254"/>
    <cellStyle name="Note 12 5 2" xfId="24255"/>
    <cellStyle name="Note 12 5 3" xfId="24256"/>
    <cellStyle name="Note 12 5 4" xfId="24257"/>
    <cellStyle name="Note 12 5 5" xfId="24258"/>
    <cellStyle name="Note 12 5 6" xfId="24259"/>
    <cellStyle name="Note 12 5 7" xfId="24260"/>
    <cellStyle name="Note 12 6" xfId="24261"/>
    <cellStyle name="Note 12 6 2" xfId="24262"/>
    <cellStyle name="Note 12 6 3" xfId="24263"/>
    <cellStyle name="Note 12 6 4" xfId="24264"/>
    <cellStyle name="Note 12 6 5" xfId="24265"/>
    <cellStyle name="Note 12 6 6" xfId="24266"/>
    <cellStyle name="Note 12 6 7" xfId="24267"/>
    <cellStyle name="Note 12 7" xfId="24268"/>
    <cellStyle name="Note 12 7 2" xfId="24269"/>
    <cellStyle name="Note 12 7 3" xfId="24270"/>
    <cellStyle name="Note 12 7 4" xfId="24271"/>
    <cellStyle name="Note 12 7 5" xfId="24272"/>
    <cellStyle name="Note 12 7 6" xfId="24273"/>
    <cellStyle name="Note 12 8" xfId="24274"/>
    <cellStyle name="Note 12 9" xfId="24275"/>
    <cellStyle name="Note 13" xfId="24276"/>
    <cellStyle name="Note 13 10" xfId="24277"/>
    <cellStyle name="Note 13 11" xfId="24278"/>
    <cellStyle name="Note 13 12" xfId="24279"/>
    <cellStyle name="Note 13 2" xfId="24280"/>
    <cellStyle name="Note 13 2 2" xfId="24281"/>
    <cellStyle name="Note 13 2 3" xfId="24282"/>
    <cellStyle name="Note 13 2 4" xfId="24283"/>
    <cellStyle name="Note 13 2 5" xfId="24284"/>
    <cellStyle name="Note 13 2 6" xfId="24285"/>
    <cellStyle name="Note 13 2 7" xfId="24286"/>
    <cellStyle name="Note 13 3" xfId="24287"/>
    <cellStyle name="Note 13 3 2" xfId="24288"/>
    <cellStyle name="Note 13 3 3" xfId="24289"/>
    <cellStyle name="Note 13 3 4" xfId="24290"/>
    <cellStyle name="Note 13 3 5" xfId="24291"/>
    <cellStyle name="Note 13 3 6" xfId="24292"/>
    <cellStyle name="Note 13 3 7" xfId="24293"/>
    <cellStyle name="Note 13 4" xfId="24294"/>
    <cellStyle name="Note 13 4 2" xfId="24295"/>
    <cellStyle name="Note 13 4 3" xfId="24296"/>
    <cellStyle name="Note 13 4 4" xfId="24297"/>
    <cellStyle name="Note 13 4 5" xfId="24298"/>
    <cellStyle name="Note 13 4 6" xfId="24299"/>
    <cellStyle name="Note 13 4 7" xfId="24300"/>
    <cellStyle name="Note 13 5" xfId="24301"/>
    <cellStyle name="Note 13 5 2" xfId="24302"/>
    <cellStyle name="Note 13 5 3" xfId="24303"/>
    <cellStyle name="Note 13 5 4" xfId="24304"/>
    <cellStyle name="Note 13 5 5" xfId="24305"/>
    <cellStyle name="Note 13 5 6" xfId="24306"/>
    <cellStyle name="Note 13 5 7" xfId="24307"/>
    <cellStyle name="Note 13 6" xfId="24308"/>
    <cellStyle name="Note 13 6 2" xfId="24309"/>
    <cellStyle name="Note 13 6 3" xfId="24310"/>
    <cellStyle name="Note 13 6 4" xfId="24311"/>
    <cellStyle name="Note 13 6 5" xfId="24312"/>
    <cellStyle name="Note 13 6 6" xfId="24313"/>
    <cellStyle name="Note 13 6 7" xfId="24314"/>
    <cellStyle name="Note 13 7" xfId="24315"/>
    <cellStyle name="Note 13 7 2" xfId="24316"/>
    <cellStyle name="Note 13 7 3" xfId="24317"/>
    <cellStyle name="Note 13 7 4" xfId="24318"/>
    <cellStyle name="Note 13 7 5" xfId="24319"/>
    <cellStyle name="Note 13 7 6" xfId="24320"/>
    <cellStyle name="Note 13 8" xfId="24321"/>
    <cellStyle name="Note 13 9" xfId="24322"/>
    <cellStyle name="Note 14" xfId="24323"/>
    <cellStyle name="Note 14 10" xfId="24324"/>
    <cellStyle name="Note 14 11" xfId="24325"/>
    <cellStyle name="Note 14 12" xfId="24326"/>
    <cellStyle name="Note 14 2" xfId="24327"/>
    <cellStyle name="Note 14 2 2" xfId="24328"/>
    <cellStyle name="Note 14 2 3" xfId="24329"/>
    <cellStyle name="Note 14 2 4" xfId="24330"/>
    <cellStyle name="Note 14 2 5" xfId="24331"/>
    <cellStyle name="Note 14 2 6" xfId="24332"/>
    <cellStyle name="Note 14 2 7" xfId="24333"/>
    <cellStyle name="Note 14 3" xfId="24334"/>
    <cellStyle name="Note 14 3 2" xfId="24335"/>
    <cellStyle name="Note 14 3 3" xfId="24336"/>
    <cellStyle name="Note 14 3 4" xfId="24337"/>
    <cellStyle name="Note 14 3 5" xfId="24338"/>
    <cellStyle name="Note 14 3 6" xfId="24339"/>
    <cellStyle name="Note 14 3 7" xfId="24340"/>
    <cellStyle name="Note 14 4" xfId="24341"/>
    <cellStyle name="Note 14 4 2" xfId="24342"/>
    <cellStyle name="Note 14 4 3" xfId="24343"/>
    <cellStyle name="Note 14 4 4" xfId="24344"/>
    <cellStyle name="Note 14 4 5" xfId="24345"/>
    <cellStyle name="Note 14 4 6" xfId="24346"/>
    <cellStyle name="Note 14 4 7" xfId="24347"/>
    <cellStyle name="Note 14 5" xfId="24348"/>
    <cellStyle name="Note 14 5 2" xfId="24349"/>
    <cellStyle name="Note 14 5 3" xfId="24350"/>
    <cellStyle name="Note 14 5 4" xfId="24351"/>
    <cellStyle name="Note 14 5 5" xfId="24352"/>
    <cellStyle name="Note 14 5 6" xfId="24353"/>
    <cellStyle name="Note 14 5 7" xfId="24354"/>
    <cellStyle name="Note 14 6" xfId="24355"/>
    <cellStyle name="Note 14 6 2" xfId="24356"/>
    <cellStyle name="Note 14 6 3" xfId="24357"/>
    <cellStyle name="Note 14 6 4" xfId="24358"/>
    <cellStyle name="Note 14 6 5" xfId="24359"/>
    <cellStyle name="Note 14 6 6" xfId="24360"/>
    <cellStyle name="Note 14 6 7" xfId="24361"/>
    <cellStyle name="Note 14 7" xfId="24362"/>
    <cellStyle name="Note 14 7 2" xfId="24363"/>
    <cellStyle name="Note 14 7 3" xfId="24364"/>
    <cellStyle name="Note 14 7 4" xfId="24365"/>
    <cellStyle name="Note 14 7 5" xfId="24366"/>
    <cellStyle name="Note 14 7 6" xfId="24367"/>
    <cellStyle name="Note 14 8" xfId="24368"/>
    <cellStyle name="Note 14 9" xfId="24369"/>
    <cellStyle name="Note 15" xfId="24370"/>
    <cellStyle name="Note 15 10" xfId="24371"/>
    <cellStyle name="Note 15 11" xfId="24372"/>
    <cellStyle name="Note 15 12" xfId="24373"/>
    <cellStyle name="Note 15 2" xfId="24374"/>
    <cellStyle name="Note 15 2 2" xfId="24375"/>
    <cellStyle name="Note 15 2 3" xfId="24376"/>
    <cellStyle name="Note 15 2 4" xfId="24377"/>
    <cellStyle name="Note 15 2 5" xfId="24378"/>
    <cellStyle name="Note 15 2 6" xfId="24379"/>
    <cellStyle name="Note 15 2 7" xfId="24380"/>
    <cellStyle name="Note 15 3" xfId="24381"/>
    <cellStyle name="Note 15 3 2" xfId="24382"/>
    <cellStyle name="Note 15 3 3" xfId="24383"/>
    <cellStyle name="Note 15 3 4" xfId="24384"/>
    <cellStyle name="Note 15 3 5" xfId="24385"/>
    <cellStyle name="Note 15 3 6" xfId="24386"/>
    <cellStyle name="Note 15 3 7" xfId="24387"/>
    <cellStyle name="Note 15 4" xfId="24388"/>
    <cellStyle name="Note 15 4 2" xfId="24389"/>
    <cellStyle name="Note 15 4 3" xfId="24390"/>
    <cellStyle name="Note 15 4 4" xfId="24391"/>
    <cellStyle name="Note 15 4 5" xfId="24392"/>
    <cellStyle name="Note 15 4 6" xfId="24393"/>
    <cellStyle name="Note 15 4 7" xfId="24394"/>
    <cellStyle name="Note 15 5" xfId="24395"/>
    <cellStyle name="Note 15 5 2" xfId="24396"/>
    <cellStyle name="Note 15 5 3" xfId="24397"/>
    <cellStyle name="Note 15 5 4" xfId="24398"/>
    <cellStyle name="Note 15 5 5" xfId="24399"/>
    <cellStyle name="Note 15 5 6" xfId="24400"/>
    <cellStyle name="Note 15 5 7" xfId="24401"/>
    <cellStyle name="Note 15 6" xfId="24402"/>
    <cellStyle name="Note 15 6 2" xfId="24403"/>
    <cellStyle name="Note 15 6 3" xfId="24404"/>
    <cellStyle name="Note 15 6 4" xfId="24405"/>
    <cellStyle name="Note 15 6 5" xfId="24406"/>
    <cellStyle name="Note 15 6 6" xfId="24407"/>
    <cellStyle name="Note 15 6 7" xfId="24408"/>
    <cellStyle name="Note 15 7" xfId="24409"/>
    <cellStyle name="Note 15 7 2" xfId="24410"/>
    <cellStyle name="Note 15 7 3" xfId="24411"/>
    <cellStyle name="Note 15 7 4" xfId="24412"/>
    <cellStyle name="Note 15 7 5" xfId="24413"/>
    <cellStyle name="Note 15 7 6" xfId="24414"/>
    <cellStyle name="Note 15 8" xfId="24415"/>
    <cellStyle name="Note 15 9" xfId="24416"/>
    <cellStyle name="Note 16" xfId="24417"/>
    <cellStyle name="Note 16 10" xfId="24418"/>
    <cellStyle name="Note 16 11" xfId="24419"/>
    <cellStyle name="Note 16 12" xfId="24420"/>
    <cellStyle name="Note 16 2" xfId="24421"/>
    <cellStyle name="Note 16 2 2" xfId="24422"/>
    <cellStyle name="Note 16 2 3" xfId="24423"/>
    <cellStyle name="Note 16 2 4" xfId="24424"/>
    <cellStyle name="Note 16 2 5" xfId="24425"/>
    <cellStyle name="Note 16 2 6" xfId="24426"/>
    <cellStyle name="Note 16 2 7" xfId="24427"/>
    <cellStyle name="Note 16 3" xfId="24428"/>
    <cellStyle name="Note 16 3 2" xfId="24429"/>
    <cellStyle name="Note 16 3 3" xfId="24430"/>
    <cellStyle name="Note 16 3 4" xfId="24431"/>
    <cellStyle name="Note 16 3 5" xfId="24432"/>
    <cellStyle name="Note 16 3 6" xfId="24433"/>
    <cellStyle name="Note 16 3 7" xfId="24434"/>
    <cellStyle name="Note 16 4" xfId="24435"/>
    <cellStyle name="Note 16 4 2" xfId="24436"/>
    <cellStyle name="Note 16 4 3" xfId="24437"/>
    <cellStyle name="Note 16 4 4" xfId="24438"/>
    <cellStyle name="Note 16 4 5" xfId="24439"/>
    <cellStyle name="Note 16 4 6" xfId="24440"/>
    <cellStyle name="Note 16 4 7" xfId="24441"/>
    <cellStyle name="Note 16 5" xfId="24442"/>
    <cellStyle name="Note 16 5 2" xfId="24443"/>
    <cellStyle name="Note 16 5 3" xfId="24444"/>
    <cellStyle name="Note 16 5 4" xfId="24445"/>
    <cellStyle name="Note 16 5 5" xfId="24446"/>
    <cellStyle name="Note 16 5 6" xfId="24447"/>
    <cellStyle name="Note 16 5 7" xfId="24448"/>
    <cellStyle name="Note 16 6" xfId="24449"/>
    <cellStyle name="Note 16 6 2" xfId="24450"/>
    <cellStyle name="Note 16 6 3" xfId="24451"/>
    <cellStyle name="Note 16 6 4" xfId="24452"/>
    <cellStyle name="Note 16 6 5" xfId="24453"/>
    <cellStyle name="Note 16 6 6" xfId="24454"/>
    <cellStyle name="Note 16 6 7" xfId="24455"/>
    <cellStyle name="Note 16 7" xfId="24456"/>
    <cellStyle name="Note 16 7 2" xfId="24457"/>
    <cellStyle name="Note 16 7 3" xfId="24458"/>
    <cellStyle name="Note 16 7 4" xfId="24459"/>
    <cellStyle name="Note 16 7 5" xfId="24460"/>
    <cellStyle name="Note 16 7 6" xfId="24461"/>
    <cellStyle name="Note 16 8" xfId="24462"/>
    <cellStyle name="Note 16 9" xfId="24463"/>
    <cellStyle name="Note 17" xfId="24464"/>
    <cellStyle name="Note 17 10" xfId="24465"/>
    <cellStyle name="Note 17 11" xfId="24466"/>
    <cellStyle name="Note 17 12" xfId="24467"/>
    <cellStyle name="Note 17 2" xfId="24468"/>
    <cellStyle name="Note 17 2 2" xfId="24469"/>
    <cellStyle name="Note 17 2 3" xfId="24470"/>
    <cellStyle name="Note 17 2 4" xfId="24471"/>
    <cellStyle name="Note 17 2 5" xfId="24472"/>
    <cellStyle name="Note 17 2 6" xfId="24473"/>
    <cellStyle name="Note 17 2 7" xfId="24474"/>
    <cellStyle name="Note 17 3" xfId="24475"/>
    <cellStyle name="Note 17 3 2" xfId="24476"/>
    <cellStyle name="Note 17 3 3" xfId="24477"/>
    <cellStyle name="Note 17 3 4" xfId="24478"/>
    <cellStyle name="Note 17 3 5" xfId="24479"/>
    <cellStyle name="Note 17 3 6" xfId="24480"/>
    <cellStyle name="Note 17 3 7" xfId="24481"/>
    <cellStyle name="Note 17 4" xfId="24482"/>
    <cellStyle name="Note 17 4 2" xfId="24483"/>
    <cellStyle name="Note 17 4 3" xfId="24484"/>
    <cellStyle name="Note 17 4 4" xfId="24485"/>
    <cellStyle name="Note 17 4 5" xfId="24486"/>
    <cellStyle name="Note 17 4 6" xfId="24487"/>
    <cellStyle name="Note 17 4 7" xfId="24488"/>
    <cellStyle name="Note 17 5" xfId="24489"/>
    <cellStyle name="Note 17 5 2" xfId="24490"/>
    <cellStyle name="Note 17 5 3" xfId="24491"/>
    <cellStyle name="Note 17 5 4" xfId="24492"/>
    <cellStyle name="Note 17 5 5" xfId="24493"/>
    <cellStyle name="Note 17 5 6" xfId="24494"/>
    <cellStyle name="Note 17 5 7" xfId="24495"/>
    <cellStyle name="Note 17 6" xfId="24496"/>
    <cellStyle name="Note 17 6 2" xfId="24497"/>
    <cellStyle name="Note 17 6 3" xfId="24498"/>
    <cellStyle name="Note 17 6 4" xfId="24499"/>
    <cellStyle name="Note 17 6 5" xfId="24500"/>
    <cellStyle name="Note 17 6 6" xfId="24501"/>
    <cellStyle name="Note 17 6 7" xfId="24502"/>
    <cellStyle name="Note 17 7" xfId="24503"/>
    <cellStyle name="Note 17 7 2" xfId="24504"/>
    <cellStyle name="Note 17 7 3" xfId="24505"/>
    <cellStyle name="Note 17 7 4" xfId="24506"/>
    <cellStyle name="Note 17 7 5" xfId="24507"/>
    <cellStyle name="Note 17 7 6" xfId="24508"/>
    <cellStyle name="Note 17 8" xfId="24509"/>
    <cellStyle name="Note 17 9" xfId="24510"/>
    <cellStyle name="Note 18" xfId="24511"/>
    <cellStyle name="Note 18 2" xfId="24512"/>
    <cellStyle name="Note 18 3" xfId="24513"/>
    <cellStyle name="Note 18 4" xfId="24514"/>
    <cellStyle name="Note 18 5" xfId="24515"/>
    <cellStyle name="Note 18 6" xfId="24516"/>
    <cellStyle name="Note 18 7" xfId="24517"/>
    <cellStyle name="Note 19" xfId="24518"/>
    <cellStyle name="Note 19 2" xfId="24519"/>
    <cellStyle name="Note 19 3" xfId="24520"/>
    <cellStyle name="Note 19 4" xfId="24521"/>
    <cellStyle name="Note 19 5" xfId="24522"/>
    <cellStyle name="Note 19 6" xfId="24523"/>
    <cellStyle name="Note 19 7" xfId="24524"/>
    <cellStyle name="Note 2" xfId="24525"/>
    <cellStyle name="Note 2 10" xfId="24526"/>
    <cellStyle name="Note 2 10 10" xfId="24527"/>
    <cellStyle name="Note 2 10 11" xfId="24528"/>
    <cellStyle name="Note 2 10 12" xfId="24529"/>
    <cellStyle name="Note 2 10 2" xfId="24530"/>
    <cellStyle name="Note 2 10 2 2" xfId="24531"/>
    <cellStyle name="Note 2 10 2 3" xfId="24532"/>
    <cellStyle name="Note 2 10 2 4" xfId="24533"/>
    <cellStyle name="Note 2 10 2 5" xfId="24534"/>
    <cellStyle name="Note 2 10 2 6" xfId="24535"/>
    <cellStyle name="Note 2 10 2 7" xfId="24536"/>
    <cellStyle name="Note 2 10 3" xfId="24537"/>
    <cellStyle name="Note 2 10 3 2" xfId="24538"/>
    <cellStyle name="Note 2 10 3 3" xfId="24539"/>
    <cellStyle name="Note 2 10 3 4" xfId="24540"/>
    <cellStyle name="Note 2 10 3 5" xfId="24541"/>
    <cellStyle name="Note 2 10 3 6" xfId="24542"/>
    <cellStyle name="Note 2 10 3 7" xfId="24543"/>
    <cellStyle name="Note 2 10 4" xfId="24544"/>
    <cellStyle name="Note 2 10 4 2" xfId="24545"/>
    <cellStyle name="Note 2 10 4 3" xfId="24546"/>
    <cellStyle name="Note 2 10 4 4" xfId="24547"/>
    <cellStyle name="Note 2 10 4 5" xfId="24548"/>
    <cellStyle name="Note 2 10 4 6" xfId="24549"/>
    <cellStyle name="Note 2 10 4 7" xfId="24550"/>
    <cellStyle name="Note 2 10 5" xfId="24551"/>
    <cellStyle name="Note 2 10 5 2" xfId="24552"/>
    <cellStyle name="Note 2 10 5 3" xfId="24553"/>
    <cellStyle name="Note 2 10 5 4" xfId="24554"/>
    <cellStyle name="Note 2 10 5 5" xfId="24555"/>
    <cellStyle name="Note 2 10 5 6" xfId="24556"/>
    <cellStyle name="Note 2 10 5 7" xfId="24557"/>
    <cellStyle name="Note 2 10 6" xfId="24558"/>
    <cellStyle name="Note 2 10 6 2" xfId="24559"/>
    <cellStyle name="Note 2 10 6 3" xfId="24560"/>
    <cellStyle name="Note 2 10 6 4" xfId="24561"/>
    <cellStyle name="Note 2 10 6 5" xfId="24562"/>
    <cellStyle name="Note 2 10 6 6" xfId="24563"/>
    <cellStyle name="Note 2 10 6 7" xfId="24564"/>
    <cellStyle name="Note 2 10 7" xfId="24565"/>
    <cellStyle name="Note 2 10 7 2" xfId="24566"/>
    <cellStyle name="Note 2 10 7 3" xfId="24567"/>
    <cellStyle name="Note 2 10 7 4" xfId="24568"/>
    <cellStyle name="Note 2 10 7 5" xfId="24569"/>
    <cellStyle name="Note 2 10 7 6" xfId="24570"/>
    <cellStyle name="Note 2 10 8" xfId="24571"/>
    <cellStyle name="Note 2 10 9" xfId="24572"/>
    <cellStyle name="Note 2 11" xfId="24573"/>
    <cellStyle name="Note 2 11 10" xfId="24574"/>
    <cellStyle name="Note 2 11 11" xfId="24575"/>
    <cellStyle name="Note 2 11 12" xfId="24576"/>
    <cellStyle name="Note 2 11 2" xfId="24577"/>
    <cellStyle name="Note 2 11 2 2" xfId="24578"/>
    <cellStyle name="Note 2 11 2 3" xfId="24579"/>
    <cellStyle name="Note 2 11 2 4" xfId="24580"/>
    <cellStyle name="Note 2 11 2 5" xfId="24581"/>
    <cellStyle name="Note 2 11 2 6" xfId="24582"/>
    <cellStyle name="Note 2 11 2 7" xfId="24583"/>
    <cellStyle name="Note 2 11 3" xfId="24584"/>
    <cellStyle name="Note 2 11 3 2" xfId="24585"/>
    <cellStyle name="Note 2 11 3 3" xfId="24586"/>
    <cellStyle name="Note 2 11 3 4" xfId="24587"/>
    <cellStyle name="Note 2 11 3 5" xfId="24588"/>
    <cellStyle name="Note 2 11 3 6" xfId="24589"/>
    <cellStyle name="Note 2 11 3 7" xfId="24590"/>
    <cellStyle name="Note 2 11 4" xfId="24591"/>
    <cellStyle name="Note 2 11 4 2" xfId="24592"/>
    <cellStyle name="Note 2 11 4 3" xfId="24593"/>
    <cellStyle name="Note 2 11 4 4" xfId="24594"/>
    <cellStyle name="Note 2 11 4 5" xfId="24595"/>
    <cellStyle name="Note 2 11 4 6" xfId="24596"/>
    <cellStyle name="Note 2 11 4 7" xfId="24597"/>
    <cellStyle name="Note 2 11 5" xfId="24598"/>
    <cellStyle name="Note 2 11 5 2" xfId="24599"/>
    <cellStyle name="Note 2 11 5 3" xfId="24600"/>
    <cellStyle name="Note 2 11 5 4" xfId="24601"/>
    <cellStyle name="Note 2 11 5 5" xfId="24602"/>
    <cellStyle name="Note 2 11 5 6" xfId="24603"/>
    <cellStyle name="Note 2 11 5 7" xfId="24604"/>
    <cellStyle name="Note 2 11 6" xfId="24605"/>
    <cellStyle name="Note 2 11 6 2" xfId="24606"/>
    <cellStyle name="Note 2 11 6 3" xfId="24607"/>
    <cellStyle name="Note 2 11 6 4" xfId="24608"/>
    <cellStyle name="Note 2 11 6 5" xfId="24609"/>
    <cellStyle name="Note 2 11 6 6" xfId="24610"/>
    <cellStyle name="Note 2 11 6 7" xfId="24611"/>
    <cellStyle name="Note 2 11 7" xfId="24612"/>
    <cellStyle name="Note 2 11 7 2" xfId="24613"/>
    <cellStyle name="Note 2 11 7 3" xfId="24614"/>
    <cellStyle name="Note 2 11 7 4" xfId="24615"/>
    <cellStyle name="Note 2 11 7 5" xfId="24616"/>
    <cellStyle name="Note 2 11 7 6" xfId="24617"/>
    <cellStyle name="Note 2 11 8" xfId="24618"/>
    <cellStyle name="Note 2 11 9" xfId="24619"/>
    <cellStyle name="Note 2 12" xfId="24620"/>
    <cellStyle name="Note 2 12 10" xfId="24621"/>
    <cellStyle name="Note 2 12 11" xfId="24622"/>
    <cellStyle name="Note 2 12 12" xfId="24623"/>
    <cellStyle name="Note 2 12 2" xfId="24624"/>
    <cellStyle name="Note 2 12 2 2" xfId="24625"/>
    <cellStyle name="Note 2 12 2 3" xfId="24626"/>
    <cellStyle name="Note 2 12 2 4" xfId="24627"/>
    <cellStyle name="Note 2 12 2 5" xfId="24628"/>
    <cellStyle name="Note 2 12 2 6" xfId="24629"/>
    <cellStyle name="Note 2 12 2 7" xfId="24630"/>
    <cellStyle name="Note 2 12 3" xfId="24631"/>
    <cellStyle name="Note 2 12 3 2" xfId="24632"/>
    <cellStyle name="Note 2 12 3 3" xfId="24633"/>
    <cellStyle name="Note 2 12 3 4" xfId="24634"/>
    <cellStyle name="Note 2 12 3 5" xfId="24635"/>
    <cellStyle name="Note 2 12 3 6" xfId="24636"/>
    <cellStyle name="Note 2 12 3 7" xfId="24637"/>
    <cellStyle name="Note 2 12 4" xfId="24638"/>
    <cellStyle name="Note 2 12 4 2" xfId="24639"/>
    <cellStyle name="Note 2 12 4 3" xfId="24640"/>
    <cellStyle name="Note 2 12 4 4" xfId="24641"/>
    <cellStyle name="Note 2 12 4 5" xfId="24642"/>
    <cellStyle name="Note 2 12 4 6" xfId="24643"/>
    <cellStyle name="Note 2 12 4 7" xfId="24644"/>
    <cellStyle name="Note 2 12 5" xfId="24645"/>
    <cellStyle name="Note 2 12 5 2" xfId="24646"/>
    <cellStyle name="Note 2 12 5 3" xfId="24647"/>
    <cellStyle name="Note 2 12 5 4" xfId="24648"/>
    <cellStyle name="Note 2 12 5 5" xfId="24649"/>
    <cellStyle name="Note 2 12 5 6" xfId="24650"/>
    <cellStyle name="Note 2 12 5 7" xfId="24651"/>
    <cellStyle name="Note 2 12 6" xfId="24652"/>
    <cellStyle name="Note 2 12 6 2" xfId="24653"/>
    <cellStyle name="Note 2 12 6 3" xfId="24654"/>
    <cellStyle name="Note 2 12 6 4" xfId="24655"/>
    <cellStyle name="Note 2 12 6 5" xfId="24656"/>
    <cellStyle name="Note 2 12 6 6" xfId="24657"/>
    <cellStyle name="Note 2 12 6 7" xfId="24658"/>
    <cellStyle name="Note 2 12 7" xfId="24659"/>
    <cellStyle name="Note 2 12 7 2" xfId="24660"/>
    <cellStyle name="Note 2 12 7 3" xfId="24661"/>
    <cellStyle name="Note 2 12 7 4" xfId="24662"/>
    <cellStyle name="Note 2 12 7 5" xfId="24663"/>
    <cellStyle name="Note 2 12 7 6" xfId="24664"/>
    <cellStyle name="Note 2 12 8" xfId="24665"/>
    <cellStyle name="Note 2 12 9" xfId="24666"/>
    <cellStyle name="Note 2 13" xfId="24667"/>
    <cellStyle name="Note 2 13 10" xfId="24668"/>
    <cellStyle name="Note 2 13 11" xfId="24669"/>
    <cellStyle name="Note 2 13 12" xfId="24670"/>
    <cellStyle name="Note 2 13 2" xfId="24671"/>
    <cellStyle name="Note 2 13 2 2" xfId="24672"/>
    <cellStyle name="Note 2 13 2 3" xfId="24673"/>
    <cellStyle name="Note 2 13 2 4" xfId="24674"/>
    <cellStyle name="Note 2 13 2 5" xfId="24675"/>
    <cellStyle name="Note 2 13 2 6" xfId="24676"/>
    <cellStyle name="Note 2 13 2 7" xfId="24677"/>
    <cellStyle name="Note 2 13 3" xfId="24678"/>
    <cellStyle name="Note 2 13 3 2" xfId="24679"/>
    <cellStyle name="Note 2 13 3 3" xfId="24680"/>
    <cellStyle name="Note 2 13 3 4" xfId="24681"/>
    <cellStyle name="Note 2 13 3 5" xfId="24682"/>
    <cellStyle name="Note 2 13 3 6" xfId="24683"/>
    <cellStyle name="Note 2 13 3 7" xfId="24684"/>
    <cellStyle name="Note 2 13 4" xfId="24685"/>
    <cellStyle name="Note 2 13 4 2" xfId="24686"/>
    <cellStyle name="Note 2 13 4 3" xfId="24687"/>
    <cellStyle name="Note 2 13 4 4" xfId="24688"/>
    <cellStyle name="Note 2 13 4 5" xfId="24689"/>
    <cellStyle name="Note 2 13 4 6" xfId="24690"/>
    <cellStyle name="Note 2 13 4 7" xfId="24691"/>
    <cellStyle name="Note 2 13 5" xfId="24692"/>
    <cellStyle name="Note 2 13 5 2" xfId="24693"/>
    <cellStyle name="Note 2 13 5 3" xfId="24694"/>
    <cellStyle name="Note 2 13 5 4" xfId="24695"/>
    <cellStyle name="Note 2 13 5 5" xfId="24696"/>
    <cellStyle name="Note 2 13 5 6" xfId="24697"/>
    <cellStyle name="Note 2 13 5 7" xfId="24698"/>
    <cellStyle name="Note 2 13 6" xfId="24699"/>
    <cellStyle name="Note 2 13 6 2" xfId="24700"/>
    <cellStyle name="Note 2 13 6 3" xfId="24701"/>
    <cellStyle name="Note 2 13 6 4" xfId="24702"/>
    <cellStyle name="Note 2 13 6 5" xfId="24703"/>
    <cellStyle name="Note 2 13 6 6" xfId="24704"/>
    <cellStyle name="Note 2 13 6 7" xfId="24705"/>
    <cellStyle name="Note 2 13 7" xfId="24706"/>
    <cellStyle name="Note 2 13 7 2" xfId="24707"/>
    <cellStyle name="Note 2 13 7 3" xfId="24708"/>
    <cellStyle name="Note 2 13 7 4" xfId="24709"/>
    <cellStyle name="Note 2 13 7 5" xfId="24710"/>
    <cellStyle name="Note 2 13 7 6" xfId="24711"/>
    <cellStyle name="Note 2 13 8" xfId="24712"/>
    <cellStyle name="Note 2 13 9" xfId="24713"/>
    <cellStyle name="Note 2 14" xfId="24714"/>
    <cellStyle name="Note 2 14 10" xfId="24715"/>
    <cellStyle name="Note 2 14 11" xfId="24716"/>
    <cellStyle name="Note 2 14 12" xfId="24717"/>
    <cellStyle name="Note 2 14 2" xfId="24718"/>
    <cellStyle name="Note 2 14 2 2" xfId="24719"/>
    <cellStyle name="Note 2 14 2 3" xfId="24720"/>
    <cellStyle name="Note 2 14 2 4" xfId="24721"/>
    <cellStyle name="Note 2 14 2 5" xfId="24722"/>
    <cellStyle name="Note 2 14 2 6" xfId="24723"/>
    <cellStyle name="Note 2 14 2 7" xfId="24724"/>
    <cellStyle name="Note 2 14 3" xfId="24725"/>
    <cellStyle name="Note 2 14 3 2" xfId="24726"/>
    <cellStyle name="Note 2 14 3 3" xfId="24727"/>
    <cellStyle name="Note 2 14 3 4" xfId="24728"/>
    <cellStyle name="Note 2 14 3 5" xfId="24729"/>
    <cellStyle name="Note 2 14 3 6" xfId="24730"/>
    <cellStyle name="Note 2 14 3 7" xfId="24731"/>
    <cellStyle name="Note 2 14 4" xfId="24732"/>
    <cellStyle name="Note 2 14 4 2" xfId="24733"/>
    <cellStyle name="Note 2 14 4 3" xfId="24734"/>
    <cellStyle name="Note 2 14 4 4" xfId="24735"/>
    <cellStyle name="Note 2 14 4 5" xfId="24736"/>
    <cellStyle name="Note 2 14 4 6" xfId="24737"/>
    <cellStyle name="Note 2 14 4 7" xfId="24738"/>
    <cellStyle name="Note 2 14 5" xfId="24739"/>
    <cellStyle name="Note 2 14 5 2" xfId="24740"/>
    <cellStyle name="Note 2 14 5 3" xfId="24741"/>
    <cellStyle name="Note 2 14 5 4" xfId="24742"/>
    <cellStyle name="Note 2 14 5 5" xfId="24743"/>
    <cellStyle name="Note 2 14 5 6" xfId="24744"/>
    <cellStyle name="Note 2 14 5 7" xfId="24745"/>
    <cellStyle name="Note 2 14 6" xfId="24746"/>
    <cellStyle name="Note 2 14 6 2" xfId="24747"/>
    <cellStyle name="Note 2 14 6 3" xfId="24748"/>
    <cellStyle name="Note 2 14 6 4" xfId="24749"/>
    <cellStyle name="Note 2 14 6 5" xfId="24750"/>
    <cellStyle name="Note 2 14 6 6" xfId="24751"/>
    <cellStyle name="Note 2 14 6 7" xfId="24752"/>
    <cellStyle name="Note 2 14 7" xfId="24753"/>
    <cellStyle name="Note 2 14 7 2" xfId="24754"/>
    <cellStyle name="Note 2 14 7 3" xfId="24755"/>
    <cellStyle name="Note 2 14 7 4" xfId="24756"/>
    <cellStyle name="Note 2 14 7 5" xfId="24757"/>
    <cellStyle name="Note 2 14 7 6" xfId="24758"/>
    <cellStyle name="Note 2 14 8" xfId="24759"/>
    <cellStyle name="Note 2 14 9" xfId="24760"/>
    <cellStyle name="Note 2 15" xfId="24761"/>
    <cellStyle name="Note 2 15 10" xfId="24762"/>
    <cellStyle name="Note 2 15 11" xfId="24763"/>
    <cellStyle name="Note 2 15 12" xfId="24764"/>
    <cellStyle name="Note 2 15 2" xfId="24765"/>
    <cellStyle name="Note 2 15 2 2" xfId="24766"/>
    <cellStyle name="Note 2 15 2 3" xfId="24767"/>
    <cellStyle name="Note 2 15 2 4" xfId="24768"/>
    <cellStyle name="Note 2 15 2 5" xfId="24769"/>
    <cellStyle name="Note 2 15 2 6" xfId="24770"/>
    <cellStyle name="Note 2 15 2 7" xfId="24771"/>
    <cellStyle name="Note 2 15 3" xfId="24772"/>
    <cellStyle name="Note 2 15 3 2" xfId="24773"/>
    <cellStyle name="Note 2 15 3 3" xfId="24774"/>
    <cellStyle name="Note 2 15 3 4" xfId="24775"/>
    <cellStyle name="Note 2 15 3 5" xfId="24776"/>
    <cellStyle name="Note 2 15 3 6" xfId="24777"/>
    <cellStyle name="Note 2 15 3 7" xfId="24778"/>
    <cellStyle name="Note 2 15 4" xfId="24779"/>
    <cellStyle name="Note 2 15 4 2" xfId="24780"/>
    <cellStyle name="Note 2 15 4 3" xfId="24781"/>
    <cellStyle name="Note 2 15 4 4" xfId="24782"/>
    <cellStyle name="Note 2 15 4 5" xfId="24783"/>
    <cellStyle name="Note 2 15 4 6" xfId="24784"/>
    <cellStyle name="Note 2 15 4 7" xfId="24785"/>
    <cellStyle name="Note 2 15 5" xfId="24786"/>
    <cellStyle name="Note 2 15 5 2" xfId="24787"/>
    <cellStyle name="Note 2 15 5 3" xfId="24788"/>
    <cellStyle name="Note 2 15 5 4" xfId="24789"/>
    <cellStyle name="Note 2 15 5 5" xfId="24790"/>
    <cellStyle name="Note 2 15 5 6" xfId="24791"/>
    <cellStyle name="Note 2 15 5 7" xfId="24792"/>
    <cellStyle name="Note 2 15 6" xfId="24793"/>
    <cellStyle name="Note 2 15 6 2" xfId="24794"/>
    <cellStyle name="Note 2 15 6 3" xfId="24795"/>
    <cellStyle name="Note 2 15 6 4" xfId="24796"/>
    <cellStyle name="Note 2 15 6 5" xfId="24797"/>
    <cellStyle name="Note 2 15 6 6" xfId="24798"/>
    <cellStyle name="Note 2 15 6 7" xfId="24799"/>
    <cellStyle name="Note 2 15 7" xfId="24800"/>
    <cellStyle name="Note 2 15 7 2" xfId="24801"/>
    <cellStyle name="Note 2 15 7 3" xfId="24802"/>
    <cellStyle name="Note 2 15 7 4" xfId="24803"/>
    <cellStyle name="Note 2 15 7 5" xfId="24804"/>
    <cellStyle name="Note 2 15 7 6" xfId="24805"/>
    <cellStyle name="Note 2 15 8" xfId="24806"/>
    <cellStyle name="Note 2 15 9" xfId="24807"/>
    <cellStyle name="Note 2 16" xfId="24808"/>
    <cellStyle name="Note 2 16 10" xfId="24809"/>
    <cellStyle name="Note 2 16 11" xfId="24810"/>
    <cellStyle name="Note 2 16 12" xfId="24811"/>
    <cellStyle name="Note 2 16 2" xfId="24812"/>
    <cellStyle name="Note 2 16 2 2" xfId="24813"/>
    <cellStyle name="Note 2 16 2 3" xfId="24814"/>
    <cellStyle name="Note 2 16 2 4" xfId="24815"/>
    <cellStyle name="Note 2 16 2 5" xfId="24816"/>
    <cellStyle name="Note 2 16 2 6" xfId="24817"/>
    <cellStyle name="Note 2 16 2 7" xfId="24818"/>
    <cellStyle name="Note 2 16 3" xfId="24819"/>
    <cellStyle name="Note 2 16 3 2" xfId="24820"/>
    <cellStyle name="Note 2 16 3 3" xfId="24821"/>
    <cellStyle name="Note 2 16 3 4" xfId="24822"/>
    <cellStyle name="Note 2 16 3 5" xfId="24823"/>
    <cellStyle name="Note 2 16 3 6" xfId="24824"/>
    <cellStyle name="Note 2 16 3 7" xfId="24825"/>
    <cellStyle name="Note 2 16 4" xfId="24826"/>
    <cellStyle name="Note 2 16 4 2" xfId="24827"/>
    <cellStyle name="Note 2 16 4 3" xfId="24828"/>
    <cellStyle name="Note 2 16 4 4" xfId="24829"/>
    <cellStyle name="Note 2 16 4 5" xfId="24830"/>
    <cellStyle name="Note 2 16 4 6" xfId="24831"/>
    <cellStyle name="Note 2 16 4 7" xfId="24832"/>
    <cellStyle name="Note 2 16 5" xfId="24833"/>
    <cellStyle name="Note 2 16 5 2" xfId="24834"/>
    <cellStyle name="Note 2 16 5 3" xfId="24835"/>
    <cellStyle name="Note 2 16 5 4" xfId="24836"/>
    <cellStyle name="Note 2 16 5 5" xfId="24837"/>
    <cellStyle name="Note 2 16 5 6" xfId="24838"/>
    <cellStyle name="Note 2 16 5 7" xfId="24839"/>
    <cellStyle name="Note 2 16 6" xfId="24840"/>
    <cellStyle name="Note 2 16 6 2" xfId="24841"/>
    <cellStyle name="Note 2 16 6 3" xfId="24842"/>
    <cellStyle name="Note 2 16 6 4" xfId="24843"/>
    <cellStyle name="Note 2 16 6 5" xfId="24844"/>
    <cellStyle name="Note 2 16 6 6" xfId="24845"/>
    <cellStyle name="Note 2 16 6 7" xfId="24846"/>
    <cellStyle name="Note 2 16 7" xfId="24847"/>
    <cellStyle name="Note 2 16 7 2" xfId="24848"/>
    <cellStyle name="Note 2 16 7 3" xfId="24849"/>
    <cellStyle name="Note 2 16 7 4" xfId="24850"/>
    <cellStyle name="Note 2 16 7 5" xfId="24851"/>
    <cellStyle name="Note 2 16 7 6" xfId="24852"/>
    <cellStyle name="Note 2 16 8" xfId="24853"/>
    <cellStyle name="Note 2 16 9" xfId="24854"/>
    <cellStyle name="Note 2 17" xfId="24855"/>
    <cellStyle name="Note 2 17 2" xfId="24856"/>
    <cellStyle name="Note 2 17 3" xfId="24857"/>
    <cellStyle name="Note 2 17 4" xfId="24858"/>
    <cellStyle name="Note 2 17 5" xfId="24859"/>
    <cellStyle name="Note 2 17 6" xfId="24860"/>
    <cellStyle name="Note 2 17 7" xfId="24861"/>
    <cellStyle name="Note 2 18" xfId="24862"/>
    <cellStyle name="Note 2 18 2" xfId="24863"/>
    <cellStyle name="Note 2 18 3" xfId="24864"/>
    <cellStyle name="Note 2 18 4" xfId="24865"/>
    <cellStyle name="Note 2 18 5" xfId="24866"/>
    <cellStyle name="Note 2 18 6" xfId="24867"/>
    <cellStyle name="Note 2 18 7" xfId="24868"/>
    <cellStyle name="Note 2 19" xfId="24869"/>
    <cellStyle name="Note 2 19 2" xfId="24870"/>
    <cellStyle name="Note 2 19 3" xfId="24871"/>
    <cellStyle name="Note 2 19 4" xfId="24872"/>
    <cellStyle name="Note 2 19 5" xfId="24873"/>
    <cellStyle name="Note 2 19 6" xfId="24874"/>
    <cellStyle name="Note 2 19 7" xfId="24875"/>
    <cellStyle name="Note 2 2" xfId="24876"/>
    <cellStyle name="Note 2 2 10" xfId="24877"/>
    <cellStyle name="Note 2 2 10 10" xfId="24878"/>
    <cellStyle name="Note 2 2 10 11" xfId="24879"/>
    <cellStyle name="Note 2 2 10 12" xfId="24880"/>
    <cellStyle name="Note 2 2 10 2" xfId="24881"/>
    <cellStyle name="Note 2 2 10 2 2" xfId="24882"/>
    <cellStyle name="Note 2 2 10 2 3" xfId="24883"/>
    <cellStyle name="Note 2 2 10 2 4" xfId="24884"/>
    <cellStyle name="Note 2 2 10 2 5" xfId="24885"/>
    <cellStyle name="Note 2 2 10 2 6" xfId="24886"/>
    <cellStyle name="Note 2 2 10 2 7" xfId="24887"/>
    <cellStyle name="Note 2 2 10 3" xfId="24888"/>
    <cellStyle name="Note 2 2 10 3 2" xfId="24889"/>
    <cellStyle name="Note 2 2 10 3 3" xfId="24890"/>
    <cellStyle name="Note 2 2 10 3 4" xfId="24891"/>
    <cellStyle name="Note 2 2 10 3 5" xfId="24892"/>
    <cellStyle name="Note 2 2 10 3 6" xfId="24893"/>
    <cellStyle name="Note 2 2 10 3 7" xfId="24894"/>
    <cellStyle name="Note 2 2 10 4" xfId="24895"/>
    <cellStyle name="Note 2 2 10 4 2" xfId="24896"/>
    <cellStyle name="Note 2 2 10 4 3" xfId="24897"/>
    <cellStyle name="Note 2 2 10 4 4" xfId="24898"/>
    <cellStyle name="Note 2 2 10 4 5" xfId="24899"/>
    <cellStyle name="Note 2 2 10 4 6" xfId="24900"/>
    <cellStyle name="Note 2 2 10 4 7" xfId="24901"/>
    <cellStyle name="Note 2 2 10 5" xfId="24902"/>
    <cellStyle name="Note 2 2 10 5 2" xfId="24903"/>
    <cellStyle name="Note 2 2 10 5 3" xfId="24904"/>
    <cellStyle name="Note 2 2 10 5 4" xfId="24905"/>
    <cellStyle name="Note 2 2 10 5 5" xfId="24906"/>
    <cellStyle name="Note 2 2 10 5 6" xfId="24907"/>
    <cellStyle name="Note 2 2 10 5 7" xfId="24908"/>
    <cellStyle name="Note 2 2 10 6" xfId="24909"/>
    <cellStyle name="Note 2 2 10 6 2" xfId="24910"/>
    <cellStyle name="Note 2 2 10 6 3" xfId="24911"/>
    <cellStyle name="Note 2 2 10 6 4" xfId="24912"/>
    <cellStyle name="Note 2 2 10 6 5" xfId="24913"/>
    <cellStyle name="Note 2 2 10 6 6" xfId="24914"/>
    <cellStyle name="Note 2 2 10 6 7" xfId="24915"/>
    <cellStyle name="Note 2 2 10 7" xfId="24916"/>
    <cellStyle name="Note 2 2 10 7 2" xfId="24917"/>
    <cellStyle name="Note 2 2 10 7 3" xfId="24918"/>
    <cellStyle name="Note 2 2 10 7 4" xfId="24919"/>
    <cellStyle name="Note 2 2 10 7 5" xfId="24920"/>
    <cellStyle name="Note 2 2 10 7 6" xfId="24921"/>
    <cellStyle name="Note 2 2 10 8" xfId="24922"/>
    <cellStyle name="Note 2 2 10 9" xfId="24923"/>
    <cellStyle name="Note 2 2 11" xfId="24924"/>
    <cellStyle name="Note 2 2 11 10" xfId="24925"/>
    <cellStyle name="Note 2 2 11 11" xfId="24926"/>
    <cellStyle name="Note 2 2 11 12" xfId="24927"/>
    <cellStyle name="Note 2 2 11 2" xfId="24928"/>
    <cellStyle name="Note 2 2 11 2 2" xfId="24929"/>
    <cellStyle name="Note 2 2 11 2 3" xfId="24930"/>
    <cellStyle name="Note 2 2 11 2 4" xfId="24931"/>
    <cellStyle name="Note 2 2 11 2 5" xfId="24932"/>
    <cellStyle name="Note 2 2 11 2 6" xfId="24933"/>
    <cellStyle name="Note 2 2 11 2 7" xfId="24934"/>
    <cellStyle name="Note 2 2 11 3" xfId="24935"/>
    <cellStyle name="Note 2 2 11 3 2" xfId="24936"/>
    <cellStyle name="Note 2 2 11 3 3" xfId="24937"/>
    <cellStyle name="Note 2 2 11 3 4" xfId="24938"/>
    <cellStyle name="Note 2 2 11 3 5" xfId="24939"/>
    <cellStyle name="Note 2 2 11 3 6" xfId="24940"/>
    <cellStyle name="Note 2 2 11 3 7" xfId="24941"/>
    <cellStyle name="Note 2 2 11 4" xfId="24942"/>
    <cellStyle name="Note 2 2 11 4 2" xfId="24943"/>
    <cellStyle name="Note 2 2 11 4 3" xfId="24944"/>
    <cellStyle name="Note 2 2 11 4 4" xfId="24945"/>
    <cellStyle name="Note 2 2 11 4 5" xfId="24946"/>
    <cellStyle name="Note 2 2 11 4 6" xfId="24947"/>
    <cellStyle name="Note 2 2 11 4 7" xfId="24948"/>
    <cellStyle name="Note 2 2 11 5" xfId="24949"/>
    <cellStyle name="Note 2 2 11 5 2" xfId="24950"/>
    <cellStyle name="Note 2 2 11 5 3" xfId="24951"/>
    <cellStyle name="Note 2 2 11 5 4" xfId="24952"/>
    <cellStyle name="Note 2 2 11 5 5" xfId="24953"/>
    <cellStyle name="Note 2 2 11 5 6" xfId="24954"/>
    <cellStyle name="Note 2 2 11 5 7" xfId="24955"/>
    <cellStyle name="Note 2 2 11 6" xfId="24956"/>
    <cellStyle name="Note 2 2 11 6 2" xfId="24957"/>
    <cellStyle name="Note 2 2 11 6 3" xfId="24958"/>
    <cellStyle name="Note 2 2 11 6 4" xfId="24959"/>
    <cellStyle name="Note 2 2 11 6 5" xfId="24960"/>
    <cellStyle name="Note 2 2 11 6 6" xfId="24961"/>
    <cellStyle name="Note 2 2 11 6 7" xfId="24962"/>
    <cellStyle name="Note 2 2 11 7" xfId="24963"/>
    <cellStyle name="Note 2 2 11 7 2" xfId="24964"/>
    <cellStyle name="Note 2 2 11 7 3" xfId="24965"/>
    <cellStyle name="Note 2 2 11 7 4" xfId="24966"/>
    <cellStyle name="Note 2 2 11 7 5" xfId="24967"/>
    <cellStyle name="Note 2 2 11 7 6" xfId="24968"/>
    <cellStyle name="Note 2 2 11 8" xfId="24969"/>
    <cellStyle name="Note 2 2 11 9" xfId="24970"/>
    <cellStyle name="Note 2 2 12" xfId="24971"/>
    <cellStyle name="Note 2 2 12 10" xfId="24972"/>
    <cellStyle name="Note 2 2 12 11" xfId="24973"/>
    <cellStyle name="Note 2 2 12 12" xfId="24974"/>
    <cellStyle name="Note 2 2 12 2" xfId="24975"/>
    <cellStyle name="Note 2 2 12 2 2" xfId="24976"/>
    <cellStyle name="Note 2 2 12 2 3" xfId="24977"/>
    <cellStyle name="Note 2 2 12 2 4" xfId="24978"/>
    <cellStyle name="Note 2 2 12 2 5" xfId="24979"/>
    <cellStyle name="Note 2 2 12 2 6" xfId="24980"/>
    <cellStyle name="Note 2 2 12 2 7" xfId="24981"/>
    <cellStyle name="Note 2 2 12 3" xfId="24982"/>
    <cellStyle name="Note 2 2 12 3 2" xfId="24983"/>
    <cellStyle name="Note 2 2 12 3 3" xfId="24984"/>
    <cellStyle name="Note 2 2 12 3 4" xfId="24985"/>
    <cellStyle name="Note 2 2 12 3 5" xfId="24986"/>
    <cellStyle name="Note 2 2 12 3 6" xfId="24987"/>
    <cellStyle name="Note 2 2 12 3 7" xfId="24988"/>
    <cellStyle name="Note 2 2 12 4" xfId="24989"/>
    <cellStyle name="Note 2 2 12 4 2" xfId="24990"/>
    <cellStyle name="Note 2 2 12 4 3" xfId="24991"/>
    <cellStyle name="Note 2 2 12 4 4" xfId="24992"/>
    <cellStyle name="Note 2 2 12 4 5" xfId="24993"/>
    <cellStyle name="Note 2 2 12 4 6" xfId="24994"/>
    <cellStyle name="Note 2 2 12 4 7" xfId="24995"/>
    <cellStyle name="Note 2 2 12 5" xfId="24996"/>
    <cellStyle name="Note 2 2 12 5 2" xfId="24997"/>
    <cellStyle name="Note 2 2 12 5 3" xfId="24998"/>
    <cellStyle name="Note 2 2 12 5 4" xfId="24999"/>
    <cellStyle name="Note 2 2 12 5 5" xfId="25000"/>
    <cellStyle name="Note 2 2 12 5 6" xfId="25001"/>
    <cellStyle name="Note 2 2 12 5 7" xfId="25002"/>
    <cellStyle name="Note 2 2 12 6" xfId="25003"/>
    <cellStyle name="Note 2 2 12 6 2" xfId="25004"/>
    <cellStyle name="Note 2 2 12 6 3" xfId="25005"/>
    <cellStyle name="Note 2 2 12 6 4" xfId="25006"/>
    <cellStyle name="Note 2 2 12 6 5" xfId="25007"/>
    <cellStyle name="Note 2 2 12 6 6" xfId="25008"/>
    <cellStyle name="Note 2 2 12 6 7" xfId="25009"/>
    <cellStyle name="Note 2 2 12 7" xfId="25010"/>
    <cellStyle name="Note 2 2 12 7 2" xfId="25011"/>
    <cellStyle name="Note 2 2 12 7 3" xfId="25012"/>
    <cellStyle name="Note 2 2 12 7 4" xfId="25013"/>
    <cellStyle name="Note 2 2 12 7 5" xfId="25014"/>
    <cellStyle name="Note 2 2 12 7 6" xfId="25015"/>
    <cellStyle name="Note 2 2 12 8" xfId="25016"/>
    <cellStyle name="Note 2 2 12 9" xfId="25017"/>
    <cellStyle name="Note 2 2 13" xfId="25018"/>
    <cellStyle name="Note 2 2 13 10" xfId="25019"/>
    <cellStyle name="Note 2 2 13 11" xfId="25020"/>
    <cellStyle name="Note 2 2 13 12" xfId="25021"/>
    <cellStyle name="Note 2 2 13 2" xfId="25022"/>
    <cellStyle name="Note 2 2 13 2 2" xfId="25023"/>
    <cellStyle name="Note 2 2 13 2 3" xfId="25024"/>
    <cellStyle name="Note 2 2 13 2 4" xfId="25025"/>
    <cellStyle name="Note 2 2 13 2 5" xfId="25026"/>
    <cellStyle name="Note 2 2 13 2 6" xfId="25027"/>
    <cellStyle name="Note 2 2 13 2 7" xfId="25028"/>
    <cellStyle name="Note 2 2 13 3" xfId="25029"/>
    <cellStyle name="Note 2 2 13 3 2" xfId="25030"/>
    <cellStyle name="Note 2 2 13 3 3" xfId="25031"/>
    <cellStyle name="Note 2 2 13 3 4" xfId="25032"/>
    <cellStyle name="Note 2 2 13 3 5" xfId="25033"/>
    <cellStyle name="Note 2 2 13 3 6" xfId="25034"/>
    <cellStyle name="Note 2 2 13 3 7" xfId="25035"/>
    <cellStyle name="Note 2 2 13 4" xfId="25036"/>
    <cellStyle name="Note 2 2 13 4 2" xfId="25037"/>
    <cellStyle name="Note 2 2 13 4 3" xfId="25038"/>
    <cellStyle name="Note 2 2 13 4 4" xfId="25039"/>
    <cellStyle name="Note 2 2 13 4 5" xfId="25040"/>
    <cellStyle name="Note 2 2 13 4 6" xfId="25041"/>
    <cellStyle name="Note 2 2 13 4 7" xfId="25042"/>
    <cellStyle name="Note 2 2 13 5" xfId="25043"/>
    <cellStyle name="Note 2 2 13 5 2" xfId="25044"/>
    <cellStyle name="Note 2 2 13 5 3" xfId="25045"/>
    <cellStyle name="Note 2 2 13 5 4" xfId="25046"/>
    <cellStyle name="Note 2 2 13 5 5" xfId="25047"/>
    <cellStyle name="Note 2 2 13 5 6" xfId="25048"/>
    <cellStyle name="Note 2 2 13 5 7" xfId="25049"/>
    <cellStyle name="Note 2 2 13 6" xfId="25050"/>
    <cellStyle name="Note 2 2 13 6 2" xfId="25051"/>
    <cellStyle name="Note 2 2 13 6 3" xfId="25052"/>
    <cellStyle name="Note 2 2 13 6 4" xfId="25053"/>
    <cellStyle name="Note 2 2 13 6 5" xfId="25054"/>
    <cellStyle name="Note 2 2 13 6 6" xfId="25055"/>
    <cellStyle name="Note 2 2 13 6 7" xfId="25056"/>
    <cellStyle name="Note 2 2 13 7" xfId="25057"/>
    <cellStyle name="Note 2 2 13 7 2" xfId="25058"/>
    <cellStyle name="Note 2 2 13 7 3" xfId="25059"/>
    <cellStyle name="Note 2 2 13 7 4" xfId="25060"/>
    <cellStyle name="Note 2 2 13 7 5" xfId="25061"/>
    <cellStyle name="Note 2 2 13 7 6" xfId="25062"/>
    <cellStyle name="Note 2 2 13 8" xfId="25063"/>
    <cellStyle name="Note 2 2 13 9" xfId="25064"/>
    <cellStyle name="Note 2 2 14" xfId="25065"/>
    <cellStyle name="Note 2 2 14 10" xfId="25066"/>
    <cellStyle name="Note 2 2 14 11" xfId="25067"/>
    <cellStyle name="Note 2 2 14 12" xfId="25068"/>
    <cellStyle name="Note 2 2 14 2" xfId="25069"/>
    <cellStyle name="Note 2 2 14 2 2" xfId="25070"/>
    <cellStyle name="Note 2 2 14 2 3" xfId="25071"/>
    <cellStyle name="Note 2 2 14 2 4" xfId="25072"/>
    <cellStyle name="Note 2 2 14 2 5" xfId="25073"/>
    <cellStyle name="Note 2 2 14 2 6" xfId="25074"/>
    <cellStyle name="Note 2 2 14 2 7" xfId="25075"/>
    <cellStyle name="Note 2 2 14 3" xfId="25076"/>
    <cellStyle name="Note 2 2 14 3 2" xfId="25077"/>
    <cellStyle name="Note 2 2 14 3 3" xfId="25078"/>
    <cellStyle name="Note 2 2 14 3 4" xfId="25079"/>
    <cellStyle name="Note 2 2 14 3 5" xfId="25080"/>
    <cellStyle name="Note 2 2 14 3 6" xfId="25081"/>
    <cellStyle name="Note 2 2 14 3 7" xfId="25082"/>
    <cellStyle name="Note 2 2 14 4" xfId="25083"/>
    <cellStyle name="Note 2 2 14 4 2" xfId="25084"/>
    <cellStyle name="Note 2 2 14 4 3" xfId="25085"/>
    <cellStyle name="Note 2 2 14 4 4" xfId="25086"/>
    <cellStyle name="Note 2 2 14 4 5" xfId="25087"/>
    <cellStyle name="Note 2 2 14 4 6" xfId="25088"/>
    <cellStyle name="Note 2 2 14 4 7" xfId="25089"/>
    <cellStyle name="Note 2 2 14 5" xfId="25090"/>
    <cellStyle name="Note 2 2 14 5 2" xfId="25091"/>
    <cellStyle name="Note 2 2 14 5 3" xfId="25092"/>
    <cellStyle name="Note 2 2 14 5 4" xfId="25093"/>
    <cellStyle name="Note 2 2 14 5 5" xfId="25094"/>
    <cellStyle name="Note 2 2 14 5 6" xfId="25095"/>
    <cellStyle name="Note 2 2 14 5 7" xfId="25096"/>
    <cellStyle name="Note 2 2 14 6" xfId="25097"/>
    <cellStyle name="Note 2 2 14 6 2" xfId="25098"/>
    <cellStyle name="Note 2 2 14 6 3" xfId="25099"/>
    <cellStyle name="Note 2 2 14 6 4" xfId="25100"/>
    <cellStyle name="Note 2 2 14 6 5" xfId="25101"/>
    <cellStyle name="Note 2 2 14 6 6" xfId="25102"/>
    <cellStyle name="Note 2 2 14 6 7" xfId="25103"/>
    <cellStyle name="Note 2 2 14 7" xfId="25104"/>
    <cellStyle name="Note 2 2 14 7 2" xfId="25105"/>
    <cellStyle name="Note 2 2 14 7 3" xfId="25106"/>
    <cellStyle name="Note 2 2 14 7 4" xfId="25107"/>
    <cellStyle name="Note 2 2 14 7 5" xfId="25108"/>
    <cellStyle name="Note 2 2 14 7 6" xfId="25109"/>
    <cellStyle name="Note 2 2 14 8" xfId="25110"/>
    <cellStyle name="Note 2 2 14 9" xfId="25111"/>
    <cellStyle name="Note 2 2 15" xfId="25112"/>
    <cellStyle name="Note 2 2 15 2" xfId="25113"/>
    <cellStyle name="Note 2 2 15 3" xfId="25114"/>
    <cellStyle name="Note 2 2 15 4" xfId="25115"/>
    <cellStyle name="Note 2 2 15 5" xfId="25116"/>
    <cellStyle name="Note 2 2 15 6" xfId="25117"/>
    <cellStyle name="Note 2 2 15 7" xfId="25118"/>
    <cellStyle name="Note 2 2 16" xfId="25119"/>
    <cellStyle name="Note 2 2 16 2" xfId="25120"/>
    <cellStyle name="Note 2 2 16 3" xfId="25121"/>
    <cellStyle name="Note 2 2 16 4" xfId="25122"/>
    <cellStyle name="Note 2 2 16 5" xfId="25123"/>
    <cellStyle name="Note 2 2 16 6" xfId="25124"/>
    <cellStyle name="Note 2 2 16 7" xfId="25125"/>
    <cellStyle name="Note 2 2 17" xfId="25126"/>
    <cellStyle name="Note 2 2 17 2" xfId="25127"/>
    <cellStyle name="Note 2 2 17 3" xfId="25128"/>
    <cellStyle name="Note 2 2 17 4" xfId="25129"/>
    <cellStyle name="Note 2 2 17 5" xfId="25130"/>
    <cellStyle name="Note 2 2 17 6" xfId="25131"/>
    <cellStyle name="Note 2 2 17 7" xfId="25132"/>
    <cellStyle name="Note 2 2 18" xfId="25133"/>
    <cellStyle name="Note 2 2 18 2" xfId="25134"/>
    <cellStyle name="Note 2 2 18 3" xfId="25135"/>
    <cellStyle name="Note 2 2 18 4" xfId="25136"/>
    <cellStyle name="Note 2 2 18 5" xfId="25137"/>
    <cellStyle name="Note 2 2 18 6" xfId="25138"/>
    <cellStyle name="Note 2 2 18 7" xfId="25139"/>
    <cellStyle name="Note 2 2 19" xfId="25140"/>
    <cellStyle name="Note 2 2 19 2" xfId="25141"/>
    <cellStyle name="Note 2 2 19 3" xfId="25142"/>
    <cellStyle name="Note 2 2 19 4" xfId="25143"/>
    <cellStyle name="Note 2 2 19 5" xfId="25144"/>
    <cellStyle name="Note 2 2 19 6" xfId="25145"/>
    <cellStyle name="Note 2 2 19 7" xfId="25146"/>
    <cellStyle name="Note 2 2 2" xfId="25147"/>
    <cellStyle name="Note 2 2 2 10" xfId="25148"/>
    <cellStyle name="Note 2 2 2 10 10" xfId="25149"/>
    <cellStyle name="Note 2 2 2 10 11" xfId="25150"/>
    <cellStyle name="Note 2 2 2 10 12" xfId="25151"/>
    <cellStyle name="Note 2 2 2 10 2" xfId="25152"/>
    <cellStyle name="Note 2 2 2 10 2 2" xfId="25153"/>
    <cellStyle name="Note 2 2 2 10 2 3" xfId="25154"/>
    <cellStyle name="Note 2 2 2 10 2 4" xfId="25155"/>
    <cellStyle name="Note 2 2 2 10 2 5" xfId="25156"/>
    <cellStyle name="Note 2 2 2 10 2 6" xfId="25157"/>
    <cellStyle name="Note 2 2 2 10 2 7" xfId="25158"/>
    <cellStyle name="Note 2 2 2 10 3" xfId="25159"/>
    <cellStyle name="Note 2 2 2 10 3 2" xfId="25160"/>
    <cellStyle name="Note 2 2 2 10 3 3" xfId="25161"/>
    <cellStyle name="Note 2 2 2 10 3 4" xfId="25162"/>
    <cellStyle name="Note 2 2 2 10 3 5" xfId="25163"/>
    <cellStyle name="Note 2 2 2 10 3 6" xfId="25164"/>
    <cellStyle name="Note 2 2 2 10 3 7" xfId="25165"/>
    <cellStyle name="Note 2 2 2 10 4" xfId="25166"/>
    <cellStyle name="Note 2 2 2 10 4 2" xfId="25167"/>
    <cellStyle name="Note 2 2 2 10 4 3" xfId="25168"/>
    <cellStyle name="Note 2 2 2 10 4 4" xfId="25169"/>
    <cellStyle name="Note 2 2 2 10 4 5" xfId="25170"/>
    <cellStyle name="Note 2 2 2 10 4 6" xfId="25171"/>
    <cellStyle name="Note 2 2 2 10 4 7" xfId="25172"/>
    <cellStyle name="Note 2 2 2 10 5" xfId="25173"/>
    <cellStyle name="Note 2 2 2 10 5 2" xfId="25174"/>
    <cellStyle name="Note 2 2 2 10 5 3" xfId="25175"/>
    <cellStyle name="Note 2 2 2 10 5 4" xfId="25176"/>
    <cellStyle name="Note 2 2 2 10 5 5" xfId="25177"/>
    <cellStyle name="Note 2 2 2 10 5 6" xfId="25178"/>
    <cellStyle name="Note 2 2 2 10 5 7" xfId="25179"/>
    <cellStyle name="Note 2 2 2 10 6" xfId="25180"/>
    <cellStyle name="Note 2 2 2 10 6 2" xfId="25181"/>
    <cellStyle name="Note 2 2 2 10 6 3" xfId="25182"/>
    <cellStyle name="Note 2 2 2 10 6 4" xfId="25183"/>
    <cellStyle name="Note 2 2 2 10 6 5" xfId="25184"/>
    <cellStyle name="Note 2 2 2 10 6 6" xfId="25185"/>
    <cellStyle name="Note 2 2 2 10 6 7" xfId="25186"/>
    <cellStyle name="Note 2 2 2 10 7" xfId="25187"/>
    <cellStyle name="Note 2 2 2 10 7 2" xfId="25188"/>
    <cellStyle name="Note 2 2 2 10 7 3" xfId="25189"/>
    <cellStyle name="Note 2 2 2 10 7 4" xfId="25190"/>
    <cellStyle name="Note 2 2 2 10 7 5" xfId="25191"/>
    <cellStyle name="Note 2 2 2 10 7 6" xfId="25192"/>
    <cellStyle name="Note 2 2 2 10 8" xfId="25193"/>
    <cellStyle name="Note 2 2 2 10 9" xfId="25194"/>
    <cellStyle name="Note 2 2 2 11" xfId="25195"/>
    <cellStyle name="Note 2 2 2 11 10" xfId="25196"/>
    <cellStyle name="Note 2 2 2 11 11" xfId="25197"/>
    <cellStyle name="Note 2 2 2 11 12" xfId="25198"/>
    <cellStyle name="Note 2 2 2 11 2" xfId="25199"/>
    <cellStyle name="Note 2 2 2 11 2 2" xfId="25200"/>
    <cellStyle name="Note 2 2 2 11 2 3" xfId="25201"/>
    <cellStyle name="Note 2 2 2 11 2 4" xfId="25202"/>
    <cellStyle name="Note 2 2 2 11 2 5" xfId="25203"/>
    <cellStyle name="Note 2 2 2 11 2 6" xfId="25204"/>
    <cellStyle name="Note 2 2 2 11 2 7" xfId="25205"/>
    <cellStyle name="Note 2 2 2 11 3" xfId="25206"/>
    <cellStyle name="Note 2 2 2 11 3 2" xfId="25207"/>
    <cellStyle name="Note 2 2 2 11 3 3" xfId="25208"/>
    <cellStyle name="Note 2 2 2 11 3 4" xfId="25209"/>
    <cellStyle name="Note 2 2 2 11 3 5" xfId="25210"/>
    <cellStyle name="Note 2 2 2 11 3 6" xfId="25211"/>
    <cellStyle name="Note 2 2 2 11 3 7" xfId="25212"/>
    <cellStyle name="Note 2 2 2 11 4" xfId="25213"/>
    <cellStyle name="Note 2 2 2 11 4 2" xfId="25214"/>
    <cellStyle name="Note 2 2 2 11 4 3" xfId="25215"/>
    <cellStyle name="Note 2 2 2 11 4 4" xfId="25216"/>
    <cellStyle name="Note 2 2 2 11 4 5" xfId="25217"/>
    <cellStyle name="Note 2 2 2 11 4 6" xfId="25218"/>
    <cellStyle name="Note 2 2 2 11 4 7" xfId="25219"/>
    <cellStyle name="Note 2 2 2 11 5" xfId="25220"/>
    <cellStyle name="Note 2 2 2 11 5 2" xfId="25221"/>
    <cellStyle name="Note 2 2 2 11 5 3" xfId="25222"/>
    <cellStyle name="Note 2 2 2 11 5 4" xfId="25223"/>
    <cellStyle name="Note 2 2 2 11 5 5" xfId="25224"/>
    <cellStyle name="Note 2 2 2 11 5 6" xfId="25225"/>
    <cellStyle name="Note 2 2 2 11 5 7" xfId="25226"/>
    <cellStyle name="Note 2 2 2 11 6" xfId="25227"/>
    <cellStyle name="Note 2 2 2 11 6 2" xfId="25228"/>
    <cellStyle name="Note 2 2 2 11 6 3" xfId="25229"/>
    <cellStyle name="Note 2 2 2 11 6 4" xfId="25230"/>
    <cellStyle name="Note 2 2 2 11 6 5" xfId="25231"/>
    <cellStyle name="Note 2 2 2 11 6 6" xfId="25232"/>
    <cellStyle name="Note 2 2 2 11 6 7" xfId="25233"/>
    <cellStyle name="Note 2 2 2 11 7" xfId="25234"/>
    <cellStyle name="Note 2 2 2 11 7 2" xfId="25235"/>
    <cellStyle name="Note 2 2 2 11 7 3" xfId="25236"/>
    <cellStyle name="Note 2 2 2 11 7 4" xfId="25237"/>
    <cellStyle name="Note 2 2 2 11 7 5" xfId="25238"/>
    <cellStyle name="Note 2 2 2 11 7 6" xfId="25239"/>
    <cellStyle name="Note 2 2 2 11 8" xfId="25240"/>
    <cellStyle name="Note 2 2 2 11 9" xfId="25241"/>
    <cellStyle name="Note 2 2 2 12" xfId="25242"/>
    <cellStyle name="Note 2 2 2 12 10" xfId="25243"/>
    <cellStyle name="Note 2 2 2 12 11" xfId="25244"/>
    <cellStyle name="Note 2 2 2 12 12" xfId="25245"/>
    <cellStyle name="Note 2 2 2 12 2" xfId="25246"/>
    <cellStyle name="Note 2 2 2 12 2 2" xfId="25247"/>
    <cellStyle name="Note 2 2 2 12 2 3" xfId="25248"/>
    <cellStyle name="Note 2 2 2 12 2 4" xfId="25249"/>
    <cellStyle name="Note 2 2 2 12 2 5" xfId="25250"/>
    <cellStyle name="Note 2 2 2 12 2 6" xfId="25251"/>
    <cellStyle name="Note 2 2 2 12 2 7" xfId="25252"/>
    <cellStyle name="Note 2 2 2 12 3" xfId="25253"/>
    <cellStyle name="Note 2 2 2 12 3 2" xfId="25254"/>
    <cellStyle name="Note 2 2 2 12 3 3" xfId="25255"/>
    <cellStyle name="Note 2 2 2 12 3 4" xfId="25256"/>
    <cellStyle name="Note 2 2 2 12 3 5" xfId="25257"/>
    <cellStyle name="Note 2 2 2 12 3 6" xfId="25258"/>
    <cellStyle name="Note 2 2 2 12 3 7" xfId="25259"/>
    <cellStyle name="Note 2 2 2 12 4" xfId="25260"/>
    <cellStyle name="Note 2 2 2 12 4 2" xfId="25261"/>
    <cellStyle name="Note 2 2 2 12 4 3" xfId="25262"/>
    <cellStyle name="Note 2 2 2 12 4 4" xfId="25263"/>
    <cellStyle name="Note 2 2 2 12 4 5" xfId="25264"/>
    <cellStyle name="Note 2 2 2 12 4 6" xfId="25265"/>
    <cellStyle name="Note 2 2 2 12 4 7" xfId="25266"/>
    <cellStyle name="Note 2 2 2 12 5" xfId="25267"/>
    <cellStyle name="Note 2 2 2 12 5 2" xfId="25268"/>
    <cellStyle name="Note 2 2 2 12 5 3" xfId="25269"/>
    <cellStyle name="Note 2 2 2 12 5 4" xfId="25270"/>
    <cellStyle name="Note 2 2 2 12 5 5" xfId="25271"/>
    <cellStyle name="Note 2 2 2 12 5 6" xfId="25272"/>
    <cellStyle name="Note 2 2 2 12 5 7" xfId="25273"/>
    <cellStyle name="Note 2 2 2 12 6" xfId="25274"/>
    <cellStyle name="Note 2 2 2 12 6 2" xfId="25275"/>
    <cellStyle name="Note 2 2 2 12 6 3" xfId="25276"/>
    <cellStyle name="Note 2 2 2 12 6 4" xfId="25277"/>
    <cellStyle name="Note 2 2 2 12 6 5" xfId="25278"/>
    <cellStyle name="Note 2 2 2 12 6 6" xfId="25279"/>
    <cellStyle name="Note 2 2 2 12 6 7" xfId="25280"/>
    <cellStyle name="Note 2 2 2 12 7" xfId="25281"/>
    <cellStyle name="Note 2 2 2 12 7 2" xfId="25282"/>
    <cellStyle name="Note 2 2 2 12 7 3" xfId="25283"/>
    <cellStyle name="Note 2 2 2 12 7 4" xfId="25284"/>
    <cellStyle name="Note 2 2 2 12 7 5" xfId="25285"/>
    <cellStyle name="Note 2 2 2 12 7 6" xfId="25286"/>
    <cellStyle name="Note 2 2 2 12 8" xfId="25287"/>
    <cellStyle name="Note 2 2 2 12 9" xfId="25288"/>
    <cellStyle name="Note 2 2 2 13" xfId="25289"/>
    <cellStyle name="Note 2 2 2 13 10" xfId="25290"/>
    <cellStyle name="Note 2 2 2 13 11" xfId="25291"/>
    <cellStyle name="Note 2 2 2 13 12" xfId="25292"/>
    <cellStyle name="Note 2 2 2 13 2" xfId="25293"/>
    <cellStyle name="Note 2 2 2 13 2 2" xfId="25294"/>
    <cellStyle name="Note 2 2 2 13 2 3" xfId="25295"/>
    <cellStyle name="Note 2 2 2 13 2 4" xfId="25296"/>
    <cellStyle name="Note 2 2 2 13 2 5" xfId="25297"/>
    <cellStyle name="Note 2 2 2 13 2 6" xfId="25298"/>
    <cellStyle name="Note 2 2 2 13 2 7" xfId="25299"/>
    <cellStyle name="Note 2 2 2 13 3" xfId="25300"/>
    <cellStyle name="Note 2 2 2 13 3 2" xfId="25301"/>
    <cellStyle name="Note 2 2 2 13 3 3" xfId="25302"/>
    <cellStyle name="Note 2 2 2 13 3 4" xfId="25303"/>
    <cellStyle name="Note 2 2 2 13 3 5" xfId="25304"/>
    <cellStyle name="Note 2 2 2 13 3 6" xfId="25305"/>
    <cellStyle name="Note 2 2 2 13 3 7" xfId="25306"/>
    <cellStyle name="Note 2 2 2 13 4" xfId="25307"/>
    <cellStyle name="Note 2 2 2 13 4 2" xfId="25308"/>
    <cellStyle name="Note 2 2 2 13 4 3" xfId="25309"/>
    <cellStyle name="Note 2 2 2 13 4 4" xfId="25310"/>
    <cellStyle name="Note 2 2 2 13 4 5" xfId="25311"/>
    <cellStyle name="Note 2 2 2 13 4 6" xfId="25312"/>
    <cellStyle name="Note 2 2 2 13 4 7" xfId="25313"/>
    <cellStyle name="Note 2 2 2 13 5" xfId="25314"/>
    <cellStyle name="Note 2 2 2 13 5 2" xfId="25315"/>
    <cellStyle name="Note 2 2 2 13 5 3" xfId="25316"/>
    <cellStyle name="Note 2 2 2 13 5 4" xfId="25317"/>
    <cellStyle name="Note 2 2 2 13 5 5" xfId="25318"/>
    <cellStyle name="Note 2 2 2 13 5 6" xfId="25319"/>
    <cellStyle name="Note 2 2 2 13 5 7" xfId="25320"/>
    <cellStyle name="Note 2 2 2 13 6" xfId="25321"/>
    <cellStyle name="Note 2 2 2 13 6 2" xfId="25322"/>
    <cellStyle name="Note 2 2 2 13 6 3" xfId="25323"/>
    <cellStyle name="Note 2 2 2 13 6 4" xfId="25324"/>
    <cellStyle name="Note 2 2 2 13 6 5" xfId="25325"/>
    <cellStyle name="Note 2 2 2 13 6 6" xfId="25326"/>
    <cellStyle name="Note 2 2 2 13 6 7" xfId="25327"/>
    <cellStyle name="Note 2 2 2 13 7" xfId="25328"/>
    <cellStyle name="Note 2 2 2 13 7 2" xfId="25329"/>
    <cellStyle name="Note 2 2 2 13 7 3" xfId="25330"/>
    <cellStyle name="Note 2 2 2 13 7 4" xfId="25331"/>
    <cellStyle name="Note 2 2 2 13 7 5" xfId="25332"/>
    <cellStyle name="Note 2 2 2 13 7 6" xfId="25333"/>
    <cellStyle name="Note 2 2 2 13 8" xfId="25334"/>
    <cellStyle name="Note 2 2 2 13 9" xfId="25335"/>
    <cellStyle name="Note 2 2 2 14" xfId="25336"/>
    <cellStyle name="Note 2 2 2 14 2" xfId="25337"/>
    <cellStyle name="Note 2 2 2 14 3" xfId="25338"/>
    <cellStyle name="Note 2 2 2 14 4" xfId="25339"/>
    <cellStyle name="Note 2 2 2 14 5" xfId="25340"/>
    <cellStyle name="Note 2 2 2 14 6" xfId="25341"/>
    <cellStyle name="Note 2 2 2 14 7" xfId="25342"/>
    <cellStyle name="Note 2 2 2 15" xfId="25343"/>
    <cellStyle name="Note 2 2 2 15 2" xfId="25344"/>
    <cellStyle name="Note 2 2 2 15 3" xfId="25345"/>
    <cellStyle name="Note 2 2 2 15 4" xfId="25346"/>
    <cellStyle name="Note 2 2 2 15 5" xfId="25347"/>
    <cellStyle name="Note 2 2 2 15 6" xfId="25348"/>
    <cellStyle name="Note 2 2 2 15 7" xfId="25349"/>
    <cellStyle name="Note 2 2 2 16" xfId="25350"/>
    <cellStyle name="Note 2 2 2 16 2" xfId="25351"/>
    <cellStyle name="Note 2 2 2 16 3" xfId="25352"/>
    <cellStyle name="Note 2 2 2 16 4" xfId="25353"/>
    <cellStyle name="Note 2 2 2 16 5" xfId="25354"/>
    <cellStyle name="Note 2 2 2 16 6" xfId="25355"/>
    <cellStyle name="Note 2 2 2 16 7" xfId="25356"/>
    <cellStyle name="Note 2 2 2 17" xfId="25357"/>
    <cellStyle name="Note 2 2 2 17 2" xfId="25358"/>
    <cellStyle name="Note 2 2 2 17 3" xfId="25359"/>
    <cellStyle name="Note 2 2 2 17 4" xfId="25360"/>
    <cellStyle name="Note 2 2 2 17 5" xfId="25361"/>
    <cellStyle name="Note 2 2 2 17 6" xfId="25362"/>
    <cellStyle name="Note 2 2 2 17 7" xfId="25363"/>
    <cellStyle name="Note 2 2 2 18" xfId="25364"/>
    <cellStyle name="Note 2 2 2 18 2" xfId="25365"/>
    <cellStyle name="Note 2 2 2 18 3" xfId="25366"/>
    <cellStyle name="Note 2 2 2 18 4" xfId="25367"/>
    <cellStyle name="Note 2 2 2 18 5" xfId="25368"/>
    <cellStyle name="Note 2 2 2 18 6" xfId="25369"/>
    <cellStyle name="Note 2 2 2 18 7" xfId="25370"/>
    <cellStyle name="Note 2 2 2 19" xfId="25371"/>
    <cellStyle name="Note 2 2 2 2" xfId="25372"/>
    <cellStyle name="Note 2 2 2 2 10" xfId="25373"/>
    <cellStyle name="Note 2 2 2 2 11" xfId="25374"/>
    <cellStyle name="Note 2 2 2 2 12" xfId="25375"/>
    <cellStyle name="Note 2 2 2 2 2" xfId="25376"/>
    <cellStyle name="Note 2 2 2 2 2 2" xfId="25377"/>
    <cellStyle name="Note 2 2 2 2 2 3" xfId="25378"/>
    <cellStyle name="Note 2 2 2 2 2 4" xfId="25379"/>
    <cellStyle name="Note 2 2 2 2 2 5" xfId="25380"/>
    <cellStyle name="Note 2 2 2 2 2 6" xfId="25381"/>
    <cellStyle name="Note 2 2 2 2 2 7" xfId="25382"/>
    <cellStyle name="Note 2 2 2 2 3" xfId="25383"/>
    <cellStyle name="Note 2 2 2 2 3 2" xfId="25384"/>
    <cellStyle name="Note 2 2 2 2 3 3" xfId="25385"/>
    <cellStyle name="Note 2 2 2 2 3 4" xfId="25386"/>
    <cellStyle name="Note 2 2 2 2 3 5" xfId="25387"/>
    <cellStyle name="Note 2 2 2 2 3 6" xfId="25388"/>
    <cellStyle name="Note 2 2 2 2 3 7" xfId="25389"/>
    <cellStyle name="Note 2 2 2 2 4" xfId="25390"/>
    <cellStyle name="Note 2 2 2 2 4 2" xfId="25391"/>
    <cellStyle name="Note 2 2 2 2 4 3" xfId="25392"/>
    <cellStyle name="Note 2 2 2 2 4 4" xfId="25393"/>
    <cellStyle name="Note 2 2 2 2 4 5" xfId="25394"/>
    <cellStyle name="Note 2 2 2 2 4 6" xfId="25395"/>
    <cellStyle name="Note 2 2 2 2 4 7" xfId="25396"/>
    <cellStyle name="Note 2 2 2 2 5" xfId="25397"/>
    <cellStyle name="Note 2 2 2 2 5 2" xfId="25398"/>
    <cellStyle name="Note 2 2 2 2 5 3" xfId="25399"/>
    <cellStyle name="Note 2 2 2 2 5 4" xfId="25400"/>
    <cellStyle name="Note 2 2 2 2 5 5" xfId="25401"/>
    <cellStyle name="Note 2 2 2 2 5 6" xfId="25402"/>
    <cellStyle name="Note 2 2 2 2 5 7" xfId="25403"/>
    <cellStyle name="Note 2 2 2 2 6" xfId="25404"/>
    <cellStyle name="Note 2 2 2 2 6 2" xfId="25405"/>
    <cellStyle name="Note 2 2 2 2 6 3" xfId="25406"/>
    <cellStyle name="Note 2 2 2 2 6 4" xfId="25407"/>
    <cellStyle name="Note 2 2 2 2 6 5" xfId="25408"/>
    <cellStyle name="Note 2 2 2 2 6 6" xfId="25409"/>
    <cellStyle name="Note 2 2 2 2 6 7" xfId="25410"/>
    <cellStyle name="Note 2 2 2 2 7" xfId="25411"/>
    <cellStyle name="Note 2 2 2 2 8" xfId="25412"/>
    <cellStyle name="Note 2 2 2 2 9" xfId="25413"/>
    <cellStyle name="Note 2 2 2 20" xfId="25414"/>
    <cellStyle name="Note 2 2 2 21" xfId="25415"/>
    <cellStyle name="Note 2 2 2 22" xfId="25416"/>
    <cellStyle name="Note 2 2 2 23" xfId="25417"/>
    <cellStyle name="Note 2 2 2 3" xfId="25418"/>
    <cellStyle name="Note 2 2 2 3 10" xfId="25419"/>
    <cellStyle name="Note 2 2 2 3 11" xfId="25420"/>
    <cellStyle name="Note 2 2 2 3 12" xfId="25421"/>
    <cellStyle name="Note 2 2 2 3 2" xfId="25422"/>
    <cellStyle name="Note 2 2 2 3 2 2" xfId="25423"/>
    <cellStyle name="Note 2 2 2 3 2 3" xfId="25424"/>
    <cellStyle name="Note 2 2 2 3 2 4" xfId="25425"/>
    <cellStyle name="Note 2 2 2 3 2 5" xfId="25426"/>
    <cellStyle name="Note 2 2 2 3 2 6" xfId="25427"/>
    <cellStyle name="Note 2 2 2 3 2 7" xfId="25428"/>
    <cellStyle name="Note 2 2 2 3 3" xfId="25429"/>
    <cellStyle name="Note 2 2 2 3 3 2" xfId="25430"/>
    <cellStyle name="Note 2 2 2 3 3 3" xfId="25431"/>
    <cellStyle name="Note 2 2 2 3 3 4" xfId="25432"/>
    <cellStyle name="Note 2 2 2 3 3 5" xfId="25433"/>
    <cellStyle name="Note 2 2 2 3 3 6" xfId="25434"/>
    <cellStyle name="Note 2 2 2 3 3 7" xfId="25435"/>
    <cellStyle name="Note 2 2 2 3 4" xfId="25436"/>
    <cellStyle name="Note 2 2 2 3 4 2" xfId="25437"/>
    <cellStyle name="Note 2 2 2 3 4 3" xfId="25438"/>
    <cellStyle name="Note 2 2 2 3 4 4" xfId="25439"/>
    <cellStyle name="Note 2 2 2 3 4 5" xfId="25440"/>
    <cellStyle name="Note 2 2 2 3 4 6" xfId="25441"/>
    <cellStyle name="Note 2 2 2 3 4 7" xfId="25442"/>
    <cellStyle name="Note 2 2 2 3 5" xfId="25443"/>
    <cellStyle name="Note 2 2 2 3 5 2" xfId="25444"/>
    <cellStyle name="Note 2 2 2 3 5 3" xfId="25445"/>
    <cellStyle name="Note 2 2 2 3 5 4" xfId="25446"/>
    <cellStyle name="Note 2 2 2 3 5 5" xfId="25447"/>
    <cellStyle name="Note 2 2 2 3 5 6" xfId="25448"/>
    <cellStyle name="Note 2 2 2 3 5 7" xfId="25449"/>
    <cellStyle name="Note 2 2 2 3 6" xfId="25450"/>
    <cellStyle name="Note 2 2 2 3 6 2" xfId="25451"/>
    <cellStyle name="Note 2 2 2 3 6 3" xfId="25452"/>
    <cellStyle name="Note 2 2 2 3 6 4" xfId="25453"/>
    <cellStyle name="Note 2 2 2 3 6 5" xfId="25454"/>
    <cellStyle name="Note 2 2 2 3 6 6" xfId="25455"/>
    <cellStyle name="Note 2 2 2 3 6 7" xfId="25456"/>
    <cellStyle name="Note 2 2 2 3 7" xfId="25457"/>
    <cellStyle name="Note 2 2 2 3 8" xfId="25458"/>
    <cellStyle name="Note 2 2 2 3 9" xfId="25459"/>
    <cellStyle name="Note 2 2 2 4" xfId="25460"/>
    <cellStyle name="Note 2 2 2 4 10" xfId="25461"/>
    <cellStyle name="Note 2 2 2 4 11" xfId="25462"/>
    <cellStyle name="Note 2 2 2 4 12" xfId="25463"/>
    <cellStyle name="Note 2 2 2 4 2" xfId="25464"/>
    <cellStyle name="Note 2 2 2 4 2 2" xfId="25465"/>
    <cellStyle name="Note 2 2 2 4 2 3" xfId="25466"/>
    <cellStyle name="Note 2 2 2 4 2 4" xfId="25467"/>
    <cellStyle name="Note 2 2 2 4 2 5" xfId="25468"/>
    <cellStyle name="Note 2 2 2 4 2 6" xfId="25469"/>
    <cellStyle name="Note 2 2 2 4 2 7" xfId="25470"/>
    <cellStyle name="Note 2 2 2 4 3" xfId="25471"/>
    <cellStyle name="Note 2 2 2 4 3 2" xfId="25472"/>
    <cellStyle name="Note 2 2 2 4 3 3" xfId="25473"/>
    <cellStyle name="Note 2 2 2 4 3 4" xfId="25474"/>
    <cellStyle name="Note 2 2 2 4 3 5" xfId="25475"/>
    <cellStyle name="Note 2 2 2 4 3 6" xfId="25476"/>
    <cellStyle name="Note 2 2 2 4 3 7" xfId="25477"/>
    <cellStyle name="Note 2 2 2 4 4" xfId="25478"/>
    <cellStyle name="Note 2 2 2 4 4 2" xfId="25479"/>
    <cellStyle name="Note 2 2 2 4 4 3" xfId="25480"/>
    <cellStyle name="Note 2 2 2 4 4 4" xfId="25481"/>
    <cellStyle name="Note 2 2 2 4 4 5" xfId="25482"/>
    <cellStyle name="Note 2 2 2 4 4 6" xfId="25483"/>
    <cellStyle name="Note 2 2 2 4 4 7" xfId="25484"/>
    <cellStyle name="Note 2 2 2 4 5" xfId="25485"/>
    <cellStyle name="Note 2 2 2 4 5 2" xfId="25486"/>
    <cellStyle name="Note 2 2 2 4 5 3" xfId="25487"/>
    <cellStyle name="Note 2 2 2 4 5 4" xfId="25488"/>
    <cellStyle name="Note 2 2 2 4 5 5" xfId="25489"/>
    <cellStyle name="Note 2 2 2 4 5 6" xfId="25490"/>
    <cellStyle name="Note 2 2 2 4 5 7" xfId="25491"/>
    <cellStyle name="Note 2 2 2 4 6" xfId="25492"/>
    <cellStyle name="Note 2 2 2 4 6 2" xfId="25493"/>
    <cellStyle name="Note 2 2 2 4 6 3" xfId="25494"/>
    <cellStyle name="Note 2 2 2 4 6 4" xfId="25495"/>
    <cellStyle name="Note 2 2 2 4 6 5" xfId="25496"/>
    <cellStyle name="Note 2 2 2 4 6 6" xfId="25497"/>
    <cellStyle name="Note 2 2 2 4 6 7" xfId="25498"/>
    <cellStyle name="Note 2 2 2 4 7" xfId="25499"/>
    <cellStyle name="Note 2 2 2 4 8" xfId="25500"/>
    <cellStyle name="Note 2 2 2 4 9" xfId="25501"/>
    <cellStyle name="Note 2 2 2 5" xfId="25502"/>
    <cellStyle name="Note 2 2 2 5 10" xfId="25503"/>
    <cellStyle name="Note 2 2 2 5 11" xfId="25504"/>
    <cellStyle name="Note 2 2 2 5 12" xfId="25505"/>
    <cellStyle name="Note 2 2 2 5 2" xfId="25506"/>
    <cellStyle name="Note 2 2 2 5 2 2" xfId="25507"/>
    <cellStyle name="Note 2 2 2 5 2 3" xfId="25508"/>
    <cellStyle name="Note 2 2 2 5 2 4" xfId="25509"/>
    <cellStyle name="Note 2 2 2 5 2 5" xfId="25510"/>
    <cellStyle name="Note 2 2 2 5 2 6" xfId="25511"/>
    <cellStyle name="Note 2 2 2 5 2 7" xfId="25512"/>
    <cellStyle name="Note 2 2 2 5 3" xfId="25513"/>
    <cellStyle name="Note 2 2 2 5 3 2" xfId="25514"/>
    <cellStyle name="Note 2 2 2 5 3 3" xfId="25515"/>
    <cellStyle name="Note 2 2 2 5 3 4" xfId="25516"/>
    <cellStyle name="Note 2 2 2 5 3 5" xfId="25517"/>
    <cellStyle name="Note 2 2 2 5 3 6" xfId="25518"/>
    <cellStyle name="Note 2 2 2 5 3 7" xfId="25519"/>
    <cellStyle name="Note 2 2 2 5 4" xfId="25520"/>
    <cellStyle name="Note 2 2 2 5 4 2" xfId="25521"/>
    <cellStyle name="Note 2 2 2 5 4 3" xfId="25522"/>
    <cellStyle name="Note 2 2 2 5 4 4" xfId="25523"/>
    <cellStyle name="Note 2 2 2 5 4 5" xfId="25524"/>
    <cellStyle name="Note 2 2 2 5 4 6" xfId="25525"/>
    <cellStyle name="Note 2 2 2 5 4 7" xfId="25526"/>
    <cellStyle name="Note 2 2 2 5 5" xfId="25527"/>
    <cellStyle name="Note 2 2 2 5 5 2" xfId="25528"/>
    <cellStyle name="Note 2 2 2 5 5 3" xfId="25529"/>
    <cellStyle name="Note 2 2 2 5 5 4" xfId="25530"/>
    <cellStyle name="Note 2 2 2 5 5 5" xfId="25531"/>
    <cellStyle name="Note 2 2 2 5 5 6" xfId="25532"/>
    <cellStyle name="Note 2 2 2 5 5 7" xfId="25533"/>
    <cellStyle name="Note 2 2 2 5 6" xfId="25534"/>
    <cellStyle name="Note 2 2 2 5 6 2" xfId="25535"/>
    <cellStyle name="Note 2 2 2 5 6 3" xfId="25536"/>
    <cellStyle name="Note 2 2 2 5 6 4" xfId="25537"/>
    <cellStyle name="Note 2 2 2 5 6 5" xfId="25538"/>
    <cellStyle name="Note 2 2 2 5 6 6" xfId="25539"/>
    <cellStyle name="Note 2 2 2 5 6 7" xfId="25540"/>
    <cellStyle name="Note 2 2 2 5 7" xfId="25541"/>
    <cellStyle name="Note 2 2 2 5 7 2" xfId="25542"/>
    <cellStyle name="Note 2 2 2 5 7 3" xfId="25543"/>
    <cellStyle name="Note 2 2 2 5 7 4" xfId="25544"/>
    <cellStyle name="Note 2 2 2 5 7 5" xfId="25545"/>
    <cellStyle name="Note 2 2 2 5 7 6" xfId="25546"/>
    <cellStyle name="Note 2 2 2 5 8" xfId="25547"/>
    <cellStyle name="Note 2 2 2 5 9" xfId="25548"/>
    <cellStyle name="Note 2 2 2 6" xfId="25549"/>
    <cellStyle name="Note 2 2 2 6 10" xfId="25550"/>
    <cellStyle name="Note 2 2 2 6 11" xfId="25551"/>
    <cellStyle name="Note 2 2 2 6 12" xfId="25552"/>
    <cellStyle name="Note 2 2 2 6 2" xfId="25553"/>
    <cellStyle name="Note 2 2 2 6 2 2" xfId="25554"/>
    <cellStyle name="Note 2 2 2 6 2 3" xfId="25555"/>
    <cellStyle name="Note 2 2 2 6 2 4" xfId="25556"/>
    <cellStyle name="Note 2 2 2 6 2 5" xfId="25557"/>
    <cellStyle name="Note 2 2 2 6 2 6" xfId="25558"/>
    <cellStyle name="Note 2 2 2 6 2 7" xfId="25559"/>
    <cellStyle name="Note 2 2 2 6 3" xfId="25560"/>
    <cellStyle name="Note 2 2 2 6 3 2" xfId="25561"/>
    <cellStyle name="Note 2 2 2 6 3 3" xfId="25562"/>
    <cellStyle name="Note 2 2 2 6 3 4" xfId="25563"/>
    <cellStyle name="Note 2 2 2 6 3 5" xfId="25564"/>
    <cellStyle name="Note 2 2 2 6 3 6" xfId="25565"/>
    <cellStyle name="Note 2 2 2 6 3 7" xfId="25566"/>
    <cellStyle name="Note 2 2 2 6 4" xfId="25567"/>
    <cellStyle name="Note 2 2 2 6 4 2" xfId="25568"/>
    <cellStyle name="Note 2 2 2 6 4 3" xfId="25569"/>
    <cellStyle name="Note 2 2 2 6 4 4" xfId="25570"/>
    <cellStyle name="Note 2 2 2 6 4 5" xfId="25571"/>
    <cellStyle name="Note 2 2 2 6 4 6" xfId="25572"/>
    <cellStyle name="Note 2 2 2 6 4 7" xfId="25573"/>
    <cellStyle name="Note 2 2 2 6 5" xfId="25574"/>
    <cellStyle name="Note 2 2 2 6 5 2" xfId="25575"/>
    <cellStyle name="Note 2 2 2 6 5 3" xfId="25576"/>
    <cellStyle name="Note 2 2 2 6 5 4" xfId="25577"/>
    <cellStyle name="Note 2 2 2 6 5 5" xfId="25578"/>
    <cellStyle name="Note 2 2 2 6 5 6" xfId="25579"/>
    <cellStyle name="Note 2 2 2 6 5 7" xfId="25580"/>
    <cellStyle name="Note 2 2 2 6 6" xfId="25581"/>
    <cellStyle name="Note 2 2 2 6 6 2" xfId="25582"/>
    <cellStyle name="Note 2 2 2 6 6 3" xfId="25583"/>
    <cellStyle name="Note 2 2 2 6 6 4" xfId="25584"/>
    <cellStyle name="Note 2 2 2 6 6 5" xfId="25585"/>
    <cellStyle name="Note 2 2 2 6 6 6" xfId="25586"/>
    <cellStyle name="Note 2 2 2 6 6 7" xfId="25587"/>
    <cellStyle name="Note 2 2 2 6 7" xfId="25588"/>
    <cellStyle name="Note 2 2 2 6 7 2" xfId="25589"/>
    <cellStyle name="Note 2 2 2 6 7 3" xfId="25590"/>
    <cellStyle name="Note 2 2 2 6 7 4" xfId="25591"/>
    <cellStyle name="Note 2 2 2 6 7 5" xfId="25592"/>
    <cellStyle name="Note 2 2 2 6 7 6" xfId="25593"/>
    <cellStyle name="Note 2 2 2 6 8" xfId="25594"/>
    <cellStyle name="Note 2 2 2 6 9" xfId="25595"/>
    <cellStyle name="Note 2 2 2 7" xfId="25596"/>
    <cellStyle name="Note 2 2 2 7 10" xfId="25597"/>
    <cellStyle name="Note 2 2 2 7 11" xfId="25598"/>
    <cellStyle name="Note 2 2 2 7 12" xfId="25599"/>
    <cellStyle name="Note 2 2 2 7 2" xfId="25600"/>
    <cellStyle name="Note 2 2 2 7 2 2" xfId="25601"/>
    <cellStyle name="Note 2 2 2 7 2 3" xfId="25602"/>
    <cellStyle name="Note 2 2 2 7 2 4" xfId="25603"/>
    <cellStyle name="Note 2 2 2 7 2 5" xfId="25604"/>
    <cellStyle name="Note 2 2 2 7 2 6" xfId="25605"/>
    <cellStyle name="Note 2 2 2 7 2 7" xfId="25606"/>
    <cellStyle name="Note 2 2 2 7 3" xfId="25607"/>
    <cellStyle name="Note 2 2 2 7 3 2" xfId="25608"/>
    <cellStyle name="Note 2 2 2 7 3 3" xfId="25609"/>
    <cellStyle name="Note 2 2 2 7 3 4" xfId="25610"/>
    <cellStyle name="Note 2 2 2 7 3 5" xfId="25611"/>
    <cellStyle name="Note 2 2 2 7 3 6" xfId="25612"/>
    <cellStyle name="Note 2 2 2 7 3 7" xfId="25613"/>
    <cellStyle name="Note 2 2 2 7 4" xfId="25614"/>
    <cellStyle name="Note 2 2 2 7 4 2" xfId="25615"/>
    <cellStyle name="Note 2 2 2 7 4 3" xfId="25616"/>
    <cellStyle name="Note 2 2 2 7 4 4" xfId="25617"/>
    <cellStyle name="Note 2 2 2 7 4 5" xfId="25618"/>
    <cellStyle name="Note 2 2 2 7 4 6" xfId="25619"/>
    <cellStyle name="Note 2 2 2 7 4 7" xfId="25620"/>
    <cellStyle name="Note 2 2 2 7 5" xfId="25621"/>
    <cellStyle name="Note 2 2 2 7 5 2" xfId="25622"/>
    <cellStyle name="Note 2 2 2 7 5 3" xfId="25623"/>
    <cellStyle name="Note 2 2 2 7 5 4" xfId="25624"/>
    <cellStyle name="Note 2 2 2 7 5 5" xfId="25625"/>
    <cellStyle name="Note 2 2 2 7 5 6" xfId="25626"/>
    <cellStyle name="Note 2 2 2 7 5 7" xfId="25627"/>
    <cellStyle name="Note 2 2 2 7 6" xfId="25628"/>
    <cellStyle name="Note 2 2 2 7 6 2" xfId="25629"/>
    <cellStyle name="Note 2 2 2 7 6 3" xfId="25630"/>
    <cellStyle name="Note 2 2 2 7 6 4" xfId="25631"/>
    <cellStyle name="Note 2 2 2 7 6 5" xfId="25632"/>
    <cellStyle name="Note 2 2 2 7 6 6" xfId="25633"/>
    <cellStyle name="Note 2 2 2 7 6 7" xfId="25634"/>
    <cellStyle name="Note 2 2 2 7 7" xfId="25635"/>
    <cellStyle name="Note 2 2 2 7 7 2" xfId="25636"/>
    <cellStyle name="Note 2 2 2 7 7 3" xfId="25637"/>
    <cellStyle name="Note 2 2 2 7 7 4" xfId="25638"/>
    <cellStyle name="Note 2 2 2 7 7 5" xfId="25639"/>
    <cellStyle name="Note 2 2 2 7 7 6" xfId="25640"/>
    <cellStyle name="Note 2 2 2 7 8" xfId="25641"/>
    <cellStyle name="Note 2 2 2 7 9" xfId="25642"/>
    <cellStyle name="Note 2 2 2 8" xfId="25643"/>
    <cellStyle name="Note 2 2 2 8 10" xfId="25644"/>
    <cellStyle name="Note 2 2 2 8 11" xfId="25645"/>
    <cellStyle name="Note 2 2 2 8 12" xfId="25646"/>
    <cellStyle name="Note 2 2 2 8 2" xfId="25647"/>
    <cellStyle name="Note 2 2 2 8 2 2" xfId="25648"/>
    <cellStyle name="Note 2 2 2 8 2 3" xfId="25649"/>
    <cellStyle name="Note 2 2 2 8 2 4" xfId="25650"/>
    <cellStyle name="Note 2 2 2 8 2 5" xfId="25651"/>
    <cellStyle name="Note 2 2 2 8 2 6" xfId="25652"/>
    <cellStyle name="Note 2 2 2 8 2 7" xfId="25653"/>
    <cellStyle name="Note 2 2 2 8 3" xfId="25654"/>
    <cellStyle name="Note 2 2 2 8 3 2" xfId="25655"/>
    <cellStyle name="Note 2 2 2 8 3 3" xfId="25656"/>
    <cellStyle name="Note 2 2 2 8 3 4" xfId="25657"/>
    <cellStyle name="Note 2 2 2 8 3 5" xfId="25658"/>
    <cellStyle name="Note 2 2 2 8 3 6" xfId="25659"/>
    <cellStyle name="Note 2 2 2 8 3 7" xfId="25660"/>
    <cellStyle name="Note 2 2 2 8 4" xfId="25661"/>
    <cellStyle name="Note 2 2 2 8 4 2" xfId="25662"/>
    <cellStyle name="Note 2 2 2 8 4 3" xfId="25663"/>
    <cellStyle name="Note 2 2 2 8 4 4" xfId="25664"/>
    <cellStyle name="Note 2 2 2 8 4 5" xfId="25665"/>
    <cellStyle name="Note 2 2 2 8 4 6" xfId="25666"/>
    <cellStyle name="Note 2 2 2 8 4 7" xfId="25667"/>
    <cellStyle name="Note 2 2 2 8 5" xfId="25668"/>
    <cellStyle name="Note 2 2 2 8 5 2" xfId="25669"/>
    <cellStyle name="Note 2 2 2 8 5 3" xfId="25670"/>
    <cellStyle name="Note 2 2 2 8 5 4" xfId="25671"/>
    <cellStyle name="Note 2 2 2 8 5 5" xfId="25672"/>
    <cellStyle name="Note 2 2 2 8 5 6" xfId="25673"/>
    <cellStyle name="Note 2 2 2 8 5 7" xfId="25674"/>
    <cellStyle name="Note 2 2 2 8 6" xfId="25675"/>
    <cellStyle name="Note 2 2 2 8 6 2" xfId="25676"/>
    <cellStyle name="Note 2 2 2 8 6 3" xfId="25677"/>
    <cellStyle name="Note 2 2 2 8 6 4" xfId="25678"/>
    <cellStyle name="Note 2 2 2 8 6 5" xfId="25679"/>
    <cellStyle name="Note 2 2 2 8 6 6" xfId="25680"/>
    <cellStyle name="Note 2 2 2 8 6 7" xfId="25681"/>
    <cellStyle name="Note 2 2 2 8 7" xfId="25682"/>
    <cellStyle name="Note 2 2 2 8 7 2" xfId="25683"/>
    <cellStyle name="Note 2 2 2 8 7 3" xfId="25684"/>
    <cellStyle name="Note 2 2 2 8 7 4" xfId="25685"/>
    <cellStyle name="Note 2 2 2 8 7 5" xfId="25686"/>
    <cellStyle name="Note 2 2 2 8 7 6" xfId="25687"/>
    <cellStyle name="Note 2 2 2 8 8" xfId="25688"/>
    <cellStyle name="Note 2 2 2 8 9" xfId="25689"/>
    <cellStyle name="Note 2 2 2 9" xfId="25690"/>
    <cellStyle name="Note 2 2 2 9 10" xfId="25691"/>
    <cellStyle name="Note 2 2 2 9 11" xfId="25692"/>
    <cellStyle name="Note 2 2 2 9 12" xfId="25693"/>
    <cellStyle name="Note 2 2 2 9 2" xfId="25694"/>
    <cellStyle name="Note 2 2 2 9 2 2" xfId="25695"/>
    <cellStyle name="Note 2 2 2 9 2 3" xfId="25696"/>
    <cellStyle name="Note 2 2 2 9 2 4" xfId="25697"/>
    <cellStyle name="Note 2 2 2 9 2 5" xfId="25698"/>
    <cellStyle name="Note 2 2 2 9 2 6" xfId="25699"/>
    <cellStyle name="Note 2 2 2 9 2 7" xfId="25700"/>
    <cellStyle name="Note 2 2 2 9 3" xfId="25701"/>
    <cellStyle name="Note 2 2 2 9 3 2" xfId="25702"/>
    <cellStyle name="Note 2 2 2 9 3 3" xfId="25703"/>
    <cellStyle name="Note 2 2 2 9 3 4" xfId="25704"/>
    <cellStyle name="Note 2 2 2 9 3 5" xfId="25705"/>
    <cellStyle name="Note 2 2 2 9 3 6" xfId="25706"/>
    <cellStyle name="Note 2 2 2 9 3 7" xfId="25707"/>
    <cellStyle name="Note 2 2 2 9 4" xfId="25708"/>
    <cellStyle name="Note 2 2 2 9 4 2" xfId="25709"/>
    <cellStyle name="Note 2 2 2 9 4 3" xfId="25710"/>
    <cellStyle name="Note 2 2 2 9 4 4" xfId="25711"/>
    <cellStyle name="Note 2 2 2 9 4 5" xfId="25712"/>
    <cellStyle name="Note 2 2 2 9 4 6" xfId="25713"/>
    <cellStyle name="Note 2 2 2 9 4 7" xfId="25714"/>
    <cellStyle name="Note 2 2 2 9 5" xfId="25715"/>
    <cellStyle name="Note 2 2 2 9 5 2" xfId="25716"/>
    <cellStyle name="Note 2 2 2 9 5 3" xfId="25717"/>
    <cellStyle name="Note 2 2 2 9 5 4" xfId="25718"/>
    <cellStyle name="Note 2 2 2 9 5 5" xfId="25719"/>
    <cellStyle name="Note 2 2 2 9 5 6" xfId="25720"/>
    <cellStyle name="Note 2 2 2 9 5 7" xfId="25721"/>
    <cellStyle name="Note 2 2 2 9 6" xfId="25722"/>
    <cellStyle name="Note 2 2 2 9 6 2" xfId="25723"/>
    <cellStyle name="Note 2 2 2 9 6 3" xfId="25724"/>
    <cellStyle name="Note 2 2 2 9 6 4" xfId="25725"/>
    <cellStyle name="Note 2 2 2 9 6 5" xfId="25726"/>
    <cellStyle name="Note 2 2 2 9 6 6" xfId="25727"/>
    <cellStyle name="Note 2 2 2 9 6 7" xfId="25728"/>
    <cellStyle name="Note 2 2 2 9 7" xfId="25729"/>
    <cellStyle name="Note 2 2 2 9 7 2" xfId="25730"/>
    <cellStyle name="Note 2 2 2 9 7 3" xfId="25731"/>
    <cellStyle name="Note 2 2 2 9 7 4" xfId="25732"/>
    <cellStyle name="Note 2 2 2 9 7 5" xfId="25733"/>
    <cellStyle name="Note 2 2 2 9 7 6" xfId="25734"/>
    <cellStyle name="Note 2 2 2 9 8" xfId="25735"/>
    <cellStyle name="Note 2 2 2 9 9" xfId="25736"/>
    <cellStyle name="Note 2 2 20" xfId="25737"/>
    <cellStyle name="Note 2 2 20 2" xfId="25738"/>
    <cellStyle name="Note 2 2 20 3" xfId="25739"/>
    <cellStyle name="Note 2 2 20 4" xfId="25740"/>
    <cellStyle name="Note 2 2 20 5" xfId="25741"/>
    <cellStyle name="Note 2 2 20 6" xfId="25742"/>
    <cellStyle name="Note 2 2 20 7" xfId="25743"/>
    <cellStyle name="Note 2 2 21" xfId="25744"/>
    <cellStyle name="Note 2 2 22" xfId="25745"/>
    <cellStyle name="Note 2 2 23" xfId="25746"/>
    <cellStyle name="Note 2 2 24" xfId="25747"/>
    <cellStyle name="Note 2 2 25" xfId="25748"/>
    <cellStyle name="Note 2 2 3" xfId="25749"/>
    <cellStyle name="Note 2 2 3 10" xfId="25750"/>
    <cellStyle name="Note 2 2 3 11" xfId="25751"/>
    <cellStyle name="Note 2 2 3 12" xfId="25752"/>
    <cellStyle name="Note 2 2 3 2" xfId="25753"/>
    <cellStyle name="Note 2 2 3 2 2" xfId="25754"/>
    <cellStyle name="Note 2 2 3 2 3" xfId="25755"/>
    <cellStyle name="Note 2 2 3 2 4" xfId="25756"/>
    <cellStyle name="Note 2 2 3 2 5" xfId="25757"/>
    <cellStyle name="Note 2 2 3 2 6" xfId="25758"/>
    <cellStyle name="Note 2 2 3 2 7" xfId="25759"/>
    <cellStyle name="Note 2 2 3 3" xfId="25760"/>
    <cellStyle name="Note 2 2 3 3 2" xfId="25761"/>
    <cellStyle name="Note 2 2 3 3 3" xfId="25762"/>
    <cellStyle name="Note 2 2 3 3 4" xfId="25763"/>
    <cellStyle name="Note 2 2 3 3 5" xfId="25764"/>
    <cellStyle name="Note 2 2 3 3 6" xfId="25765"/>
    <cellStyle name="Note 2 2 3 3 7" xfId="25766"/>
    <cellStyle name="Note 2 2 3 4" xfId="25767"/>
    <cellStyle name="Note 2 2 3 4 2" xfId="25768"/>
    <cellStyle name="Note 2 2 3 4 3" xfId="25769"/>
    <cellStyle name="Note 2 2 3 4 4" xfId="25770"/>
    <cellStyle name="Note 2 2 3 4 5" xfId="25771"/>
    <cellStyle name="Note 2 2 3 4 6" xfId="25772"/>
    <cellStyle name="Note 2 2 3 4 7" xfId="25773"/>
    <cellStyle name="Note 2 2 3 5" xfId="25774"/>
    <cellStyle name="Note 2 2 3 5 2" xfId="25775"/>
    <cellStyle name="Note 2 2 3 5 3" xfId="25776"/>
    <cellStyle name="Note 2 2 3 5 4" xfId="25777"/>
    <cellStyle name="Note 2 2 3 5 5" xfId="25778"/>
    <cellStyle name="Note 2 2 3 5 6" xfId="25779"/>
    <cellStyle name="Note 2 2 3 5 7" xfId="25780"/>
    <cellStyle name="Note 2 2 3 6" xfId="25781"/>
    <cellStyle name="Note 2 2 3 6 2" xfId="25782"/>
    <cellStyle name="Note 2 2 3 6 3" xfId="25783"/>
    <cellStyle name="Note 2 2 3 6 4" xfId="25784"/>
    <cellStyle name="Note 2 2 3 6 5" xfId="25785"/>
    <cellStyle name="Note 2 2 3 6 6" xfId="25786"/>
    <cellStyle name="Note 2 2 3 6 7" xfId="25787"/>
    <cellStyle name="Note 2 2 3 7" xfId="25788"/>
    <cellStyle name="Note 2 2 3 8" xfId="25789"/>
    <cellStyle name="Note 2 2 3 9" xfId="25790"/>
    <cellStyle name="Note 2 2 4" xfId="25791"/>
    <cellStyle name="Note 2 2 4 10" xfId="25792"/>
    <cellStyle name="Note 2 2 4 11" xfId="25793"/>
    <cellStyle name="Note 2 2 4 12" xfId="25794"/>
    <cellStyle name="Note 2 2 4 2" xfId="25795"/>
    <cellStyle name="Note 2 2 4 2 2" xfId="25796"/>
    <cellStyle name="Note 2 2 4 2 3" xfId="25797"/>
    <cellStyle name="Note 2 2 4 2 4" xfId="25798"/>
    <cellStyle name="Note 2 2 4 2 5" xfId="25799"/>
    <cellStyle name="Note 2 2 4 2 6" xfId="25800"/>
    <cellStyle name="Note 2 2 4 2 7" xfId="25801"/>
    <cellStyle name="Note 2 2 4 3" xfId="25802"/>
    <cellStyle name="Note 2 2 4 3 2" xfId="25803"/>
    <cellStyle name="Note 2 2 4 3 3" xfId="25804"/>
    <cellStyle name="Note 2 2 4 3 4" xfId="25805"/>
    <cellStyle name="Note 2 2 4 3 5" xfId="25806"/>
    <cellStyle name="Note 2 2 4 3 6" xfId="25807"/>
    <cellStyle name="Note 2 2 4 3 7" xfId="25808"/>
    <cellStyle name="Note 2 2 4 4" xfId="25809"/>
    <cellStyle name="Note 2 2 4 4 2" xfId="25810"/>
    <cellStyle name="Note 2 2 4 4 3" xfId="25811"/>
    <cellStyle name="Note 2 2 4 4 4" xfId="25812"/>
    <cellStyle name="Note 2 2 4 4 5" xfId="25813"/>
    <cellStyle name="Note 2 2 4 4 6" xfId="25814"/>
    <cellStyle name="Note 2 2 4 4 7" xfId="25815"/>
    <cellStyle name="Note 2 2 4 5" xfId="25816"/>
    <cellStyle name="Note 2 2 4 5 2" xfId="25817"/>
    <cellStyle name="Note 2 2 4 5 3" xfId="25818"/>
    <cellStyle name="Note 2 2 4 5 4" xfId="25819"/>
    <cellStyle name="Note 2 2 4 5 5" xfId="25820"/>
    <cellStyle name="Note 2 2 4 5 6" xfId="25821"/>
    <cellStyle name="Note 2 2 4 5 7" xfId="25822"/>
    <cellStyle name="Note 2 2 4 6" xfId="25823"/>
    <cellStyle name="Note 2 2 4 6 2" xfId="25824"/>
    <cellStyle name="Note 2 2 4 6 3" xfId="25825"/>
    <cellStyle name="Note 2 2 4 6 4" xfId="25826"/>
    <cellStyle name="Note 2 2 4 6 5" xfId="25827"/>
    <cellStyle name="Note 2 2 4 6 6" xfId="25828"/>
    <cellStyle name="Note 2 2 4 6 7" xfId="25829"/>
    <cellStyle name="Note 2 2 4 7" xfId="25830"/>
    <cellStyle name="Note 2 2 4 8" xfId="25831"/>
    <cellStyle name="Note 2 2 4 9" xfId="25832"/>
    <cellStyle name="Note 2 2 5" xfId="25833"/>
    <cellStyle name="Note 2 2 5 10" xfId="25834"/>
    <cellStyle name="Note 2 2 5 11" xfId="25835"/>
    <cellStyle name="Note 2 2 5 12" xfId="25836"/>
    <cellStyle name="Note 2 2 5 2" xfId="25837"/>
    <cellStyle name="Note 2 2 5 2 2" xfId="25838"/>
    <cellStyle name="Note 2 2 5 2 3" xfId="25839"/>
    <cellStyle name="Note 2 2 5 2 4" xfId="25840"/>
    <cellStyle name="Note 2 2 5 2 5" xfId="25841"/>
    <cellStyle name="Note 2 2 5 2 6" xfId="25842"/>
    <cellStyle name="Note 2 2 5 2 7" xfId="25843"/>
    <cellStyle name="Note 2 2 5 3" xfId="25844"/>
    <cellStyle name="Note 2 2 5 3 2" xfId="25845"/>
    <cellStyle name="Note 2 2 5 3 3" xfId="25846"/>
    <cellStyle name="Note 2 2 5 3 4" xfId="25847"/>
    <cellStyle name="Note 2 2 5 3 5" xfId="25848"/>
    <cellStyle name="Note 2 2 5 3 6" xfId="25849"/>
    <cellStyle name="Note 2 2 5 3 7" xfId="25850"/>
    <cellStyle name="Note 2 2 5 4" xfId="25851"/>
    <cellStyle name="Note 2 2 5 4 2" xfId="25852"/>
    <cellStyle name="Note 2 2 5 4 3" xfId="25853"/>
    <cellStyle name="Note 2 2 5 4 4" xfId="25854"/>
    <cellStyle name="Note 2 2 5 4 5" xfId="25855"/>
    <cellStyle name="Note 2 2 5 4 6" xfId="25856"/>
    <cellStyle name="Note 2 2 5 4 7" xfId="25857"/>
    <cellStyle name="Note 2 2 5 5" xfId="25858"/>
    <cellStyle name="Note 2 2 5 5 2" xfId="25859"/>
    <cellStyle name="Note 2 2 5 5 3" xfId="25860"/>
    <cellStyle name="Note 2 2 5 5 4" xfId="25861"/>
    <cellStyle name="Note 2 2 5 5 5" xfId="25862"/>
    <cellStyle name="Note 2 2 5 5 6" xfId="25863"/>
    <cellStyle name="Note 2 2 5 5 7" xfId="25864"/>
    <cellStyle name="Note 2 2 5 6" xfId="25865"/>
    <cellStyle name="Note 2 2 5 6 2" xfId="25866"/>
    <cellStyle name="Note 2 2 5 6 3" xfId="25867"/>
    <cellStyle name="Note 2 2 5 6 4" xfId="25868"/>
    <cellStyle name="Note 2 2 5 6 5" xfId="25869"/>
    <cellStyle name="Note 2 2 5 6 6" xfId="25870"/>
    <cellStyle name="Note 2 2 5 6 7" xfId="25871"/>
    <cellStyle name="Note 2 2 5 7" xfId="25872"/>
    <cellStyle name="Note 2 2 5 8" xfId="25873"/>
    <cellStyle name="Note 2 2 5 9" xfId="25874"/>
    <cellStyle name="Note 2 2 6" xfId="25875"/>
    <cellStyle name="Note 2 2 6 10" xfId="25876"/>
    <cellStyle name="Note 2 2 6 11" xfId="25877"/>
    <cellStyle name="Note 2 2 6 12" xfId="25878"/>
    <cellStyle name="Note 2 2 6 2" xfId="25879"/>
    <cellStyle name="Note 2 2 6 2 2" xfId="25880"/>
    <cellStyle name="Note 2 2 6 2 3" xfId="25881"/>
    <cellStyle name="Note 2 2 6 2 4" xfId="25882"/>
    <cellStyle name="Note 2 2 6 2 5" xfId="25883"/>
    <cellStyle name="Note 2 2 6 2 6" xfId="25884"/>
    <cellStyle name="Note 2 2 6 2 7" xfId="25885"/>
    <cellStyle name="Note 2 2 6 3" xfId="25886"/>
    <cellStyle name="Note 2 2 6 3 2" xfId="25887"/>
    <cellStyle name="Note 2 2 6 3 3" xfId="25888"/>
    <cellStyle name="Note 2 2 6 3 4" xfId="25889"/>
    <cellStyle name="Note 2 2 6 3 5" xfId="25890"/>
    <cellStyle name="Note 2 2 6 3 6" xfId="25891"/>
    <cellStyle name="Note 2 2 6 3 7" xfId="25892"/>
    <cellStyle name="Note 2 2 6 4" xfId="25893"/>
    <cellStyle name="Note 2 2 6 4 2" xfId="25894"/>
    <cellStyle name="Note 2 2 6 4 3" xfId="25895"/>
    <cellStyle name="Note 2 2 6 4 4" xfId="25896"/>
    <cellStyle name="Note 2 2 6 4 5" xfId="25897"/>
    <cellStyle name="Note 2 2 6 4 6" xfId="25898"/>
    <cellStyle name="Note 2 2 6 4 7" xfId="25899"/>
    <cellStyle name="Note 2 2 6 5" xfId="25900"/>
    <cellStyle name="Note 2 2 6 5 2" xfId="25901"/>
    <cellStyle name="Note 2 2 6 5 3" xfId="25902"/>
    <cellStyle name="Note 2 2 6 5 4" xfId="25903"/>
    <cellStyle name="Note 2 2 6 5 5" xfId="25904"/>
    <cellStyle name="Note 2 2 6 5 6" xfId="25905"/>
    <cellStyle name="Note 2 2 6 5 7" xfId="25906"/>
    <cellStyle name="Note 2 2 6 6" xfId="25907"/>
    <cellStyle name="Note 2 2 6 6 2" xfId="25908"/>
    <cellStyle name="Note 2 2 6 6 3" xfId="25909"/>
    <cellStyle name="Note 2 2 6 6 4" xfId="25910"/>
    <cellStyle name="Note 2 2 6 6 5" xfId="25911"/>
    <cellStyle name="Note 2 2 6 6 6" xfId="25912"/>
    <cellStyle name="Note 2 2 6 6 7" xfId="25913"/>
    <cellStyle name="Note 2 2 6 7" xfId="25914"/>
    <cellStyle name="Note 2 2 6 7 2" xfId="25915"/>
    <cellStyle name="Note 2 2 6 7 3" xfId="25916"/>
    <cellStyle name="Note 2 2 6 7 4" xfId="25917"/>
    <cellStyle name="Note 2 2 6 7 5" xfId="25918"/>
    <cellStyle name="Note 2 2 6 7 6" xfId="25919"/>
    <cellStyle name="Note 2 2 6 8" xfId="25920"/>
    <cellStyle name="Note 2 2 6 9" xfId="25921"/>
    <cellStyle name="Note 2 2 7" xfId="25922"/>
    <cellStyle name="Note 2 2 7 10" xfId="25923"/>
    <cellStyle name="Note 2 2 7 11" xfId="25924"/>
    <cellStyle name="Note 2 2 7 12" xfId="25925"/>
    <cellStyle name="Note 2 2 7 2" xfId="25926"/>
    <cellStyle name="Note 2 2 7 2 2" xfId="25927"/>
    <cellStyle name="Note 2 2 7 2 3" xfId="25928"/>
    <cellStyle name="Note 2 2 7 2 4" xfId="25929"/>
    <cellStyle name="Note 2 2 7 2 5" xfId="25930"/>
    <cellStyle name="Note 2 2 7 2 6" xfId="25931"/>
    <cellStyle name="Note 2 2 7 2 7" xfId="25932"/>
    <cellStyle name="Note 2 2 7 3" xfId="25933"/>
    <cellStyle name="Note 2 2 7 3 2" xfId="25934"/>
    <cellStyle name="Note 2 2 7 3 3" xfId="25935"/>
    <cellStyle name="Note 2 2 7 3 4" xfId="25936"/>
    <cellStyle name="Note 2 2 7 3 5" xfId="25937"/>
    <cellStyle name="Note 2 2 7 3 6" xfId="25938"/>
    <cellStyle name="Note 2 2 7 3 7" xfId="25939"/>
    <cellStyle name="Note 2 2 7 4" xfId="25940"/>
    <cellStyle name="Note 2 2 7 4 2" xfId="25941"/>
    <cellStyle name="Note 2 2 7 4 3" xfId="25942"/>
    <cellStyle name="Note 2 2 7 4 4" xfId="25943"/>
    <cellStyle name="Note 2 2 7 4 5" xfId="25944"/>
    <cellStyle name="Note 2 2 7 4 6" xfId="25945"/>
    <cellStyle name="Note 2 2 7 4 7" xfId="25946"/>
    <cellStyle name="Note 2 2 7 5" xfId="25947"/>
    <cellStyle name="Note 2 2 7 5 2" xfId="25948"/>
    <cellStyle name="Note 2 2 7 5 3" xfId="25949"/>
    <cellStyle name="Note 2 2 7 5 4" xfId="25950"/>
    <cellStyle name="Note 2 2 7 5 5" xfId="25951"/>
    <cellStyle name="Note 2 2 7 5 6" xfId="25952"/>
    <cellStyle name="Note 2 2 7 5 7" xfId="25953"/>
    <cellStyle name="Note 2 2 7 6" xfId="25954"/>
    <cellStyle name="Note 2 2 7 6 2" xfId="25955"/>
    <cellStyle name="Note 2 2 7 6 3" xfId="25956"/>
    <cellStyle name="Note 2 2 7 6 4" xfId="25957"/>
    <cellStyle name="Note 2 2 7 6 5" xfId="25958"/>
    <cellStyle name="Note 2 2 7 6 6" xfId="25959"/>
    <cellStyle name="Note 2 2 7 6 7" xfId="25960"/>
    <cellStyle name="Note 2 2 7 7" xfId="25961"/>
    <cellStyle name="Note 2 2 7 7 2" xfId="25962"/>
    <cellStyle name="Note 2 2 7 7 3" xfId="25963"/>
    <cellStyle name="Note 2 2 7 7 4" xfId="25964"/>
    <cellStyle name="Note 2 2 7 7 5" xfId="25965"/>
    <cellStyle name="Note 2 2 7 7 6" xfId="25966"/>
    <cellStyle name="Note 2 2 7 8" xfId="25967"/>
    <cellStyle name="Note 2 2 7 9" xfId="25968"/>
    <cellStyle name="Note 2 2 8" xfId="25969"/>
    <cellStyle name="Note 2 2 8 10" xfId="25970"/>
    <cellStyle name="Note 2 2 8 11" xfId="25971"/>
    <cellStyle name="Note 2 2 8 12" xfId="25972"/>
    <cellStyle name="Note 2 2 8 2" xfId="25973"/>
    <cellStyle name="Note 2 2 8 2 2" xfId="25974"/>
    <cellStyle name="Note 2 2 8 2 3" xfId="25975"/>
    <cellStyle name="Note 2 2 8 2 4" xfId="25976"/>
    <cellStyle name="Note 2 2 8 2 5" xfId="25977"/>
    <cellStyle name="Note 2 2 8 2 6" xfId="25978"/>
    <cellStyle name="Note 2 2 8 2 7" xfId="25979"/>
    <cellStyle name="Note 2 2 8 3" xfId="25980"/>
    <cellStyle name="Note 2 2 8 3 2" xfId="25981"/>
    <cellStyle name="Note 2 2 8 3 3" xfId="25982"/>
    <cellStyle name="Note 2 2 8 3 4" xfId="25983"/>
    <cellStyle name="Note 2 2 8 3 5" xfId="25984"/>
    <cellStyle name="Note 2 2 8 3 6" xfId="25985"/>
    <cellStyle name="Note 2 2 8 3 7" xfId="25986"/>
    <cellStyle name="Note 2 2 8 4" xfId="25987"/>
    <cellStyle name="Note 2 2 8 4 2" xfId="25988"/>
    <cellStyle name="Note 2 2 8 4 3" xfId="25989"/>
    <cellStyle name="Note 2 2 8 4 4" xfId="25990"/>
    <cellStyle name="Note 2 2 8 4 5" xfId="25991"/>
    <cellStyle name="Note 2 2 8 4 6" xfId="25992"/>
    <cellStyle name="Note 2 2 8 4 7" xfId="25993"/>
    <cellStyle name="Note 2 2 8 5" xfId="25994"/>
    <cellStyle name="Note 2 2 8 5 2" xfId="25995"/>
    <cellStyle name="Note 2 2 8 5 3" xfId="25996"/>
    <cellStyle name="Note 2 2 8 5 4" xfId="25997"/>
    <cellStyle name="Note 2 2 8 5 5" xfId="25998"/>
    <cellStyle name="Note 2 2 8 5 6" xfId="25999"/>
    <cellStyle name="Note 2 2 8 5 7" xfId="26000"/>
    <cellStyle name="Note 2 2 8 6" xfId="26001"/>
    <cellStyle name="Note 2 2 8 6 2" xfId="26002"/>
    <cellStyle name="Note 2 2 8 6 3" xfId="26003"/>
    <cellStyle name="Note 2 2 8 6 4" xfId="26004"/>
    <cellStyle name="Note 2 2 8 6 5" xfId="26005"/>
    <cellStyle name="Note 2 2 8 6 6" xfId="26006"/>
    <cellStyle name="Note 2 2 8 6 7" xfId="26007"/>
    <cellStyle name="Note 2 2 8 7" xfId="26008"/>
    <cellStyle name="Note 2 2 8 7 2" xfId="26009"/>
    <cellStyle name="Note 2 2 8 7 3" xfId="26010"/>
    <cellStyle name="Note 2 2 8 7 4" xfId="26011"/>
    <cellStyle name="Note 2 2 8 7 5" xfId="26012"/>
    <cellStyle name="Note 2 2 8 7 6" xfId="26013"/>
    <cellStyle name="Note 2 2 8 8" xfId="26014"/>
    <cellStyle name="Note 2 2 8 9" xfId="26015"/>
    <cellStyle name="Note 2 2 9" xfId="26016"/>
    <cellStyle name="Note 2 2 9 10" xfId="26017"/>
    <cellStyle name="Note 2 2 9 11" xfId="26018"/>
    <cellStyle name="Note 2 2 9 12" xfId="26019"/>
    <cellStyle name="Note 2 2 9 2" xfId="26020"/>
    <cellStyle name="Note 2 2 9 2 2" xfId="26021"/>
    <cellStyle name="Note 2 2 9 2 3" xfId="26022"/>
    <cellStyle name="Note 2 2 9 2 4" xfId="26023"/>
    <cellStyle name="Note 2 2 9 2 5" xfId="26024"/>
    <cellStyle name="Note 2 2 9 2 6" xfId="26025"/>
    <cellStyle name="Note 2 2 9 2 7" xfId="26026"/>
    <cellStyle name="Note 2 2 9 3" xfId="26027"/>
    <cellStyle name="Note 2 2 9 3 2" xfId="26028"/>
    <cellStyle name="Note 2 2 9 3 3" xfId="26029"/>
    <cellStyle name="Note 2 2 9 3 4" xfId="26030"/>
    <cellStyle name="Note 2 2 9 3 5" xfId="26031"/>
    <cellStyle name="Note 2 2 9 3 6" xfId="26032"/>
    <cellStyle name="Note 2 2 9 3 7" xfId="26033"/>
    <cellStyle name="Note 2 2 9 4" xfId="26034"/>
    <cellStyle name="Note 2 2 9 4 2" xfId="26035"/>
    <cellStyle name="Note 2 2 9 4 3" xfId="26036"/>
    <cellStyle name="Note 2 2 9 4 4" xfId="26037"/>
    <cellStyle name="Note 2 2 9 4 5" xfId="26038"/>
    <cellStyle name="Note 2 2 9 4 6" xfId="26039"/>
    <cellStyle name="Note 2 2 9 4 7" xfId="26040"/>
    <cellStyle name="Note 2 2 9 5" xfId="26041"/>
    <cellStyle name="Note 2 2 9 5 2" xfId="26042"/>
    <cellStyle name="Note 2 2 9 5 3" xfId="26043"/>
    <cellStyle name="Note 2 2 9 5 4" xfId="26044"/>
    <cellStyle name="Note 2 2 9 5 5" xfId="26045"/>
    <cellStyle name="Note 2 2 9 5 6" xfId="26046"/>
    <cellStyle name="Note 2 2 9 5 7" xfId="26047"/>
    <cellStyle name="Note 2 2 9 6" xfId="26048"/>
    <cellStyle name="Note 2 2 9 6 2" xfId="26049"/>
    <cellStyle name="Note 2 2 9 6 3" xfId="26050"/>
    <cellStyle name="Note 2 2 9 6 4" xfId="26051"/>
    <cellStyle name="Note 2 2 9 6 5" xfId="26052"/>
    <cellStyle name="Note 2 2 9 6 6" xfId="26053"/>
    <cellStyle name="Note 2 2 9 6 7" xfId="26054"/>
    <cellStyle name="Note 2 2 9 7" xfId="26055"/>
    <cellStyle name="Note 2 2 9 7 2" xfId="26056"/>
    <cellStyle name="Note 2 2 9 7 3" xfId="26057"/>
    <cellStyle name="Note 2 2 9 7 4" xfId="26058"/>
    <cellStyle name="Note 2 2 9 7 5" xfId="26059"/>
    <cellStyle name="Note 2 2 9 7 6" xfId="26060"/>
    <cellStyle name="Note 2 2 9 8" xfId="26061"/>
    <cellStyle name="Note 2 2 9 9" xfId="26062"/>
    <cellStyle name="Note 2 20" xfId="26063"/>
    <cellStyle name="Note 2 20 2" xfId="26064"/>
    <cellStyle name="Note 2 20 3" xfId="26065"/>
    <cellStyle name="Note 2 20 4" xfId="26066"/>
    <cellStyle name="Note 2 20 5" xfId="26067"/>
    <cellStyle name="Note 2 20 6" xfId="26068"/>
    <cellStyle name="Note 2 20 7" xfId="26069"/>
    <cellStyle name="Note 2 21" xfId="26070"/>
    <cellStyle name="Note 2 21 2" xfId="26071"/>
    <cellStyle name="Note 2 21 3" xfId="26072"/>
    <cellStyle name="Note 2 21 4" xfId="26073"/>
    <cellStyle name="Note 2 21 5" xfId="26074"/>
    <cellStyle name="Note 2 21 6" xfId="26075"/>
    <cellStyle name="Note 2 21 7" xfId="26076"/>
    <cellStyle name="Note 2 22" xfId="26077"/>
    <cellStyle name="Note 2 22 2" xfId="26078"/>
    <cellStyle name="Note 2 22 3" xfId="26079"/>
    <cellStyle name="Note 2 22 4" xfId="26080"/>
    <cellStyle name="Note 2 22 5" xfId="26081"/>
    <cellStyle name="Note 2 22 6" xfId="26082"/>
    <cellStyle name="Note 2 22 7" xfId="26083"/>
    <cellStyle name="Note 2 23" xfId="26084"/>
    <cellStyle name="Note 2 24" xfId="26085"/>
    <cellStyle name="Note 2 25" xfId="26086"/>
    <cellStyle name="Note 2 26" xfId="26087"/>
    <cellStyle name="Note 2 27" xfId="26088"/>
    <cellStyle name="Note 2 3" xfId="26089"/>
    <cellStyle name="Note 2 3 10" xfId="26090"/>
    <cellStyle name="Note 2 3 10 10" xfId="26091"/>
    <cellStyle name="Note 2 3 10 11" xfId="26092"/>
    <cellStyle name="Note 2 3 10 12" xfId="26093"/>
    <cellStyle name="Note 2 3 10 2" xfId="26094"/>
    <cellStyle name="Note 2 3 10 2 2" xfId="26095"/>
    <cellStyle name="Note 2 3 10 2 3" xfId="26096"/>
    <cellStyle name="Note 2 3 10 2 4" xfId="26097"/>
    <cellStyle name="Note 2 3 10 2 5" xfId="26098"/>
    <cellStyle name="Note 2 3 10 2 6" xfId="26099"/>
    <cellStyle name="Note 2 3 10 2 7" xfId="26100"/>
    <cellStyle name="Note 2 3 10 3" xfId="26101"/>
    <cellStyle name="Note 2 3 10 3 2" xfId="26102"/>
    <cellStyle name="Note 2 3 10 3 3" xfId="26103"/>
    <cellStyle name="Note 2 3 10 3 4" xfId="26104"/>
    <cellStyle name="Note 2 3 10 3 5" xfId="26105"/>
    <cellStyle name="Note 2 3 10 3 6" xfId="26106"/>
    <cellStyle name="Note 2 3 10 3 7" xfId="26107"/>
    <cellStyle name="Note 2 3 10 4" xfId="26108"/>
    <cellStyle name="Note 2 3 10 4 2" xfId="26109"/>
    <cellStyle name="Note 2 3 10 4 3" xfId="26110"/>
    <cellStyle name="Note 2 3 10 4 4" xfId="26111"/>
    <cellStyle name="Note 2 3 10 4 5" xfId="26112"/>
    <cellStyle name="Note 2 3 10 4 6" xfId="26113"/>
    <cellStyle name="Note 2 3 10 4 7" xfId="26114"/>
    <cellStyle name="Note 2 3 10 5" xfId="26115"/>
    <cellStyle name="Note 2 3 10 5 2" xfId="26116"/>
    <cellStyle name="Note 2 3 10 5 3" xfId="26117"/>
    <cellStyle name="Note 2 3 10 5 4" xfId="26118"/>
    <cellStyle name="Note 2 3 10 5 5" xfId="26119"/>
    <cellStyle name="Note 2 3 10 5 6" xfId="26120"/>
    <cellStyle name="Note 2 3 10 5 7" xfId="26121"/>
    <cellStyle name="Note 2 3 10 6" xfId="26122"/>
    <cellStyle name="Note 2 3 10 6 2" xfId="26123"/>
    <cellStyle name="Note 2 3 10 6 3" xfId="26124"/>
    <cellStyle name="Note 2 3 10 6 4" xfId="26125"/>
    <cellStyle name="Note 2 3 10 6 5" xfId="26126"/>
    <cellStyle name="Note 2 3 10 6 6" xfId="26127"/>
    <cellStyle name="Note 2 3 10 6 7" xfId="26128"/>
    <cellStyle name="Note 2 3 10 7" xfId="26129"/>
    <cellStyle name="Note 2 3 10 7 2" xfId="26130"/>
    <cellStyle name="Note 2 3 10 7 3" xfId="26131"/>
    <cellStyle name="Note 2 3 10 7 4" xfId="26132"/>
    <cellStyle name="Note 2 3 10 7 5" xfId="26133"/>
    <cellStyle name="Note 2 3 10 7 6" xfId="26134"/>
    <cellStyle name="Note 2 3 10 8" xfId="26135"/>
    <cellStyle name="Note 2 3 10 9" xfId="26136"/>
    <cellStyle name="Note 2 3 11" xfId="26137"/>
    <cellStyle name="Note 2 3 11 10" xfId="26138"/>
    <cellStyle name="Note 2 3 11 11" xfId="26139"/>
    <cellStyle name="Note 2 3 11 12" xfId="26140"/>
    <cellStyle name="Note 2 3 11 2" xfId="26141"/>
    <cellStyle name="Note 2 3 11 2 2" xfId="26142"/>
    <cellStyle name="Note 2 3 11 2 3" xfId="26143"/>
    <cellStyle name="Note 2 3 11 2 4" xfId="26144"/>
    <cellStyle name="Note 2 3 11 2 5" xfId="26145"/>
    <cellStyle name="Note 2 3 11 2 6" xfId="26146"/>
    <cellStyle name="Note 2 3 11 2 7" xfId="26147"/>
    <cellStyle name="Note 2 3 11 3" xfId="26148"/>
    <cellStyle name="Note 2 3 11 3 2" xfId="26149"/>
    <cellStyle name="Note 2 3 11 3 3" xfId="26150"/>
    <cellStyle name="Note 2 3 11 3 4" xfId="26151"/>
    <cellStyle name="Note 2 3 11 3 5" xfId="26152"/>
    <cellStyle name="Note 2 3 11 3 6" xfId="26153"/>
    <cellStyle name="Note 2 3 11 3 7" xfId="26154"/>
    <cellStyle name="Note 2 3 11 4" xfId="26155"/>
    <cellStyle name="Note 2 3 11 4 2" xfId="26156"/>
    <cellStyle name="Note 2 3 11 4 3" xfId="26157"/>
    <cellStyle name="Note 2 3 11 4 4" xfId="26158"/>
    <cellStyle name="Note 2 3 11 4 5" xfId="26159"/>
    <cellStyle name="Note 2 3 11 4 6" xfId="26160"/>
    <cellStyle name="Note 2 3 11 4 7" xfId="26161"/>
    <cellStyle name="Note 2 3 11 5" xfId="26162"/>
    <cellStyle name="Note 2 3 11 5 2" xfId="26163"/>
    <cellStyle name="Note 2 3 11 5 3" xfId="26164"/>
    <cellStyle name="Note 2 3 11 5 4" xfId="26165"/>
    <cellStyle name="Note 2 3 11 5 5" xfId="26166"/>
    <cellStyle name="Note 2 3 11 5 6" xfId="26167"/>
    <cellStyle name="Note 2 3 11 5 7" xfId="26168"/>
    <cellStyle name="Note 2 3 11 6" xfId="26169"/>
    <cellStyle name="Note 2 3 11 6 2" xfId="26170"/>
    <cellStyle name="Note 2 3 11 6 3" xfId="26171"/>
    <cellStyle name="Note 2 3 11 6 4" xfId="26172"/>
    <cellStyle name="Note 2 3 11 6 5" xfId="26173"/>
    <cellStyle name="Note 2 3 11 6 6" xfId="26174"/>
    <cellStyle name="Note 2 3 11 6 7" xfId="26175"/>
    <cellStyle name="Note 2 3 11 7" xfId="26176"/>
    <cellStyle name="Note 2 3 11 7 2" xfId="26177"/>
    <cellStyle name="Note 2 3 11 7 3" xfId="26178"/>
    <cellStyle name="Note 2 3 11 7 4" xfId="26179"/>
    <cellStyle name="Note 2 3 11 7 5" xfId="26180"/>
    <cellStyle name="Note 2 3 11 7 6" xfId="26181"/>
    <cellStyle name="Note 2 3 11 8" xfId="26182"/>
    <cellStyle name="Note 2 3 11 9" xfId="26183"/>
    <cellStyle name="Note 2 3 12" xfId="26184"/>
    <cellStyle name="Note 2 3 12 10" xfId="26185"/>
    <cellStyle name="Note 2 3 12 11" xfId="26186"/>
    <cellStyle name="Note 2 3 12 12" xfId="26187"/>
    <cellStyle name="Note 2 3 12 2" xfId="26188"/>
    <cellStyle name="Note 2 3 12 2 2" xfId="26189"/>
    <cellStyle name="Note 2 3 12 2 3" xfId="26190"/>
    <cellStyle name="Note 2 3 12 2 4" xfId="26191"/>
    <cellStyle name="Note 2 3 12 2 5" xfId="26192"/>
    <cellStyle name="Note 2 3 12 2 6" xfId="26193"/>
    <cellStyle name="Note 2 3 12 2 7" xfId="26194"/>
    <cellStyle name="Note 2 3 12 3" xfId="26195"/>
    <cellStyle name="Note 2 3 12 3 2" xfId="26196"/>
    <cellStyle name="Note 2 3 12 3 3" xfId="26197"/>
    <cellStyle name="Note 2 3 12 3 4" xfId="26198"/>
    <cellStyle name="Note 2 3 12 3 5" xfId="26199"/>
    <cellStyle name="Note 2 3 12 3 6" xfId="26200"/>
    <cellStyle name="Note 2 3 12 3 7" xfId="26201"/>
    <cellStyle name="Note 2 3 12 4" xfId="26202"/>
    <cellStyle name="Note 2 3 12 4 2" xfId="26203"/>
    <cellStyle name="Note 2 3 12 4 3" xfId="26204"/>
    <cellStyle name="Note 2 3 12 4 4" xfId="26205"/>
    <cellStyle name="Note 2 3 12 4 5" xfId="26206"/>
    <cellStyle name="Note 2 3 12 4 6" xfId="26207"/>
    <cellStyle name="Note 2 3 12 4 7" xfId="26208"/>
    <cellStyle name="Note 2 3 12 5" xfId="26209"/>
    <cellStyle name="Note 2 3 12 5 2" xfId="26210"/>
    <cellStyle name="Note 2 3 12 5 3" xfId="26211"/>
    <cellStyle name="Note 2 3 12 5 4" xfId="26212"/>
    <cellStyle name="Note 2 3 12 5 5" xfId="26213"/>
    <cellStyle name="Note 2 3 12 5 6" xfId="26214"/>
    <cellStyle name="Note 2 3 12 5 7" xfId="26215"/>
    <cellStyle name="Note 2 3 12 6" xfId="26216"/>
    <cellStyle name="Note 2 3 12 6 2" xfId="26217"/>
    <cellStyle name="Note 2 3 12 6 3" xfId="26218"/>
    <cellStyle name="Note 2 3 12 6 4" xfId="26219"/>
    <cellStyle name="Note 2 3 12 6 5" xfId="26220"/>
    <cellStyle name="Note 2 3 12 6 6" xfId="26221"/>
    <cellStyle name="Note 2 3 12 6 7" xfId="26222"/>
    <cellStyle name="Note 2 3 12 7" xfId="26223"/>
    <cellStyle name="Note 2 3 12 7 2" xfId="26224"/>
    <cellStyle name="Note 2 3 12 7 3" xfId="26225"/>
    <cellStyle name="Note 2 3 12 7 4" xfId="26226"/>
    <cellStyle name="Note 2 3 12 7 5" xfId="26227"/>
    <cellStyle name="Note 2 3 12 7 6" xfId="26228"/>
    <cellStyle name="Note 2 3 12 8" xfId="26229"/>
    <cellStyle name="Note 2 3 12 9" xfId="26230"/>
    <cellStyle name="Note 2 3 13" xfId="26231"/>
    <cellStyle name="Note 2 3 13 10" xfId="26232"/>
    <cellStyle name="Note 2 3 13 11" xfId="26233"/>
    <cellStyle name="Note 2 3 13 12" xfId="26234"/>
    <cellStyle name="Note 2 3 13 2" xfId="26235"/>
    <cellStyle name="Note 2 3 13 2 2" xfId="26236"/>
    <cellStyle name="Note 2 3 13 2 3" xfId="26237"/>
    <cellStyle name="Note 2 3 13 2 4" xfId="26238"/>
    <cellStyle name="Note 2 3 13 2 5" xfId="26239"/>
    <cellStyle name="Note 2 3 13 2 6" xfId="26240"/>
    <cellStyle name="Note 2 3 13 2 7" xfId="26241"/>
    <cellStyle name="Note 2 3 13 3" xfId="26242"/>
    <cellStyle name="Note 2 3 13 3 2" xfId="26243"/>
    <cellStyle name="Note 2 3 13 3 3" xfId="26244"/>
    <cellStyle name="Note 2 3 13 3 4" xfId="26245"/>
    <cellStyle name="Note 2 3 13 3 5" xfId="26246"/>
    <cellStyle name="Note 2 3 13 3 6" xfId="26247"/>
    <cellStyle name="Note 2 3 13 3 7" xfId="26248"/>
    <cellStyle name="Note 2 3 13 4" xfId="26249"/>
    <cellStyle name="Note 2 3 13 4 2" xfId="26250"/>
    <cellStyle name="Note 2 3 13 4 3" xfId="26251"/>
    <cellStyle name="Note 2 3 13 4 4" xfId="26252"/>
    <cellStyle name="Note 2 3 13 4 5" xfId="26253"/>
    <cellStyle name="Note 2 3 13 4 6" xfId="26254"/>
    <cellStyle name="Note 2 3 13 4 7" xfId="26255"/>
    <cellStyle name="Note 2 3 13 5" xfId="26256"/>
    <cellStyle name="Note 2 3 13 5 2" xfId="26257"/>
    <cellStyle name="Note 2 3 13 5 3" xfId="26258"/>
    <cellStyle name="Note 2 3 13 5 4" xfId="26259"/>
    <cellStyle name="Note 2 3 13 5 5" xfId="26260"/>
    <cellStyle name="Note 2 3 13 5 6" xfId="26261"/>
    <cellStyle name="Note 2 3 13 5 7" xfId="26262"/>
    <cellStyle name="Note 2 3 13 6" xfId="26263"/>
    <cellStyle name="Note 2 3 13 6 2" xfId="26264"/>
    <cellStyle name="Note 2 3 13 6 3" xfId="26265"/>
    <cellStyle name="Note 2 3 13 6 4" xfId="26266"/>
    <cellStyle name="Note 2 3 13 6 5" xfId="26267"/>
    <cellStyle name="Note 2 3 13 6 6" xfId="26268"/>
    <cellStyle name="Note 2 3 13 6 7" xfId="26269"/>
    <cellStyle name="Note 2 3 13 7" xfId="26270"/>
    <cellStyle name="Note 2 3 13 7 2" xfId="26271"/>
    <cellStyle name="Note 2 3 13 7 3" xfId="26272"/>
    <cellStyle name="Note 2 3 13 7 4" xfId="26273"/>
    <cellStyle name="Note 2 3 13 7 5" xfId="26274"/>
    <cellStyle name="Note 2 3 13 7 6" xfId="26275"/>
    <cellStyle name="Note 2 3 13 8" xfId="26276"/>
    <cellStyle name="Note 2 3 13 9" xfId="26277"/>
    <cellStyle name="Note 2 3 14" xfId="26278"/>
    <cellStyle name="Note 2 3 14 10" xfId="26279"/>
    <cellStyle name="Note 2 3 14 11" xfId="26280"/>
    <cellStyle name="Note 2 3 14 12" xfId="26281"/>
    <cellStyle name="Note 2 3 14 2" xfId="26282"/>
    <cellStyle name="Note 2 3 14 2 2" xfId="26283"/>
    <cellStyle name="Note 2 3 14 2 3" xfId="26284"/>
    <cellStyle name="Note 2 3 14 2 4" xfId="26285"/>
    <cellStyle name="Note 2 3 14 2 5" xfId="26286"/>
    <cellStyle name="Note 2 3 14 2 6" xfId="26287"/>
    <cellStyle name="Note 2 3 14 2 7" xfId="26288"/>
    <cellStyle name="Note 2 3 14 3" xfId="26289"/>
    <cellStyle name="Note 2 3 14 3 2" xfId="26290"/>
    <cellStyle name="Note 2 3 14 3 3" xfId="26291"/>
    <cellStyle name="Note 2 3 14 3 4" xfId="26292"/>
    <cellStyle name="Note 2 3 14 3 5" xfId="26293"/>
    <cellStyle name="Note 2 3 14 3 6" xfId="26294"/>
    <cellStyle name="Note 2 3 14 3 7" xfId="26295"/>
    <cellStyle name="Note 2 3 14 4" xfId="26296"/>
    <cellStyle name="Note 2 3 14 4 2" xfId="26297"/>
    <cellStyle name="Note 2 3 14 4 3" xfId="26298"/>
    <cellStyle name="Note 2 3 14 4 4" xfId="26299"/>
    <cellStyle name="Note 2 3 14 4 5" xfId="26300"/>
    <cellStyle name="Note 2 3 14 4 6" xfId="26301"/>
    <cellStyle name="Note 2 3 14 4 7" xfId="26302"/>
    <cellStyle name="Note 2 3 14 5" xfId="26303"/>
    <cellStyle name="Note 2 3 14 5 2" xfId="26304"/>
    <cellStyle name="Note 2 3 14 5 3" xfId="26305"/>
    <cellStyle name="Note 2 3 14 5 4" xfId="26306"/>
    <cellStyle name="Note 2 3 14 5 5" xfId="26307"/>
    <cellStyle name="Note 2 3 14 5 6" xfId="26308"/>
    <cellStyle name="Note 2 3 14 5 7" xfId="26309"/>
    <cellStyle name="Note 2 3 14 6" xfId="26310"/>
    <cellStyle name="Note 2 3 14 6 2" xfId="26311"/>
    <cellStyle name="Note 2 3 14 6 3" xfId="26312"/>
    <cellStyle name="Note 2 3 14 6 4" xfId="26313"/>
    <cellStyle name="Note 2 3 14 6 5" xfId="26314"/>
    <cellStyle name="Note 2 3 14 6 6" xfId="26315"/>
    <cellStyle name="Note 2 3 14 6 7" xfId="26316"/>
    <cellStyle name="Note 2 3 14 7" xfId="26317"/>
    <cellStyle name="Note 2 3 14 7 2" xfId="26318"/>
    <cellStyle name="Note 2 3 14 7 3" xfId="26319"/>
    <cellStyle name="Note 2 3 14 7 4" xfId="26320"/>
    <cellStyle name="Note 2 3 14 7 5" xfId="26321"/>
    <cellStyle name="Note 2 3 14 7 6" xfId="26322"/>
    <cellStyle name="Note 2 3 14 8" xfId="26323"/>
    <cellStyle name="Note 2 3 14 9" xfId="26324"/>
    <cellStyle name="Note 2 3 15" xfId="26325"/>
    <cellStyle name="Note 2 3 15 2" xfId="26326"/>
    <cellStyle name="Note 2 3 15 3" xfId="26327"/>
    <cellStyle name="Note 2 3 15 4" xfId="26328"/>
    <cellStyle name="Note 2 3 15 5" xfId="26329"/>
    <cellStyle name="Note 2 3 15 6" xfId="26330"/>
    <cellStyle name="Note 2 3 15 7" xfId="26331"/>
    <cellStyle name="Note 2 3 16" xfId="26332"/>
    <cellStyle name="Note 2 3 16 2" xfId="26333"/>
    <cellStyle name="Note 2 3 16 3" xfId="26334"/>
    <cellStyle name="Note 2 3 16 4" xfId="26335"/>
    <cellStyle name="Note 2 3 16 5" xfId="26336"/>
    <cellStyle name="Note 2 3 16 6" xfId="26337"/>
    <cellStyle name="Note 2 3 16 7" xfId="26338"/>
    <cellStyle name="Note 2 3 17" xfId="26339"/>
    <cellStyle name="Note 2 3 17 2" xfId="26340"/>
    <cellStyle name="Note 2 3 17 3" xfId="26341"/>
    <cellStyle name="Note 2 3 17 4" xfId="26342"/>
    <cellStyle name="Note 2 3 17 5" xfId="26343"/>
    <cellStyle name="Note 2 3 17 6" xfId="26344"/>
    <cellStyle name="Note 2 3 17 7" xfId="26345"/>
    <cellStyle name="Note 2 3 18" xfId="26346"/>
    <cellStyle name="Note 2 3 18 2" xfId="26347"/>
    <cellStyle name="Note 2 3 18 3" xfId="26348"/>
    <cellStyle name="Note 2 3 18 4" xfId="26349"/>
    <cellStyle name="Note 2 3 18 5" xfId="26350"/>
    <cellStyle name="Note 2 3 18 6" xfId="26351"/>
    <cellStyle name="Note 2 3 18 7" xfId="26352"/>
    <cellStyle name="Note 2 3 19" xfId="26353"/>
    <cellStyle name="Note 2 3 19 2" xfId="26354"/>
    <cellStyle name="Note 2 3 19 3" xfId="26355"/>
    <cellStyle name="Note 2 3 19 4" xfId="26356"/>
    <cellStyle name="Note 2 3 19 5" xfId="26357"/>
    <cellStyle name="Note 2 3 19 6" xfId="26358"/>
    <cellStyle name="Note 2 3 19 7" xfId="26359"/>
    <cellStyle name="Note 2 3 2" xfId="26360"/>
    <cellStyle name="Note 2 3 2 10" xfId="26361"/>
    <cellStyle name="Note 2 3 2 10 10" xfId="26362"/>
    <cellStyle name="Note 2 3 2 10 11" xfId="26363"/>
    <cellStyle name="Note 2 3 2 10 12" xfId="26364"/>
    <cellStyle name="Note 2 3 2 10 2" xfId="26365"/>
    <cellStyle name="Note 2 3 2 10 2 2" xfId="26366"/>
    <cellStyle name="Note 2 3 2 10 2 3" xfId="26367"/>
    <cellStyle name="Note 2 3 2 10 2 4" xfId="26368"/>
    <cellStyle name="Note 2 3 2 10 2 5" xfId="26369"/>
    <cellStyle name="Note 2 3 2 10 2 6" xfId="26370"/>
    <cellStyle name="Note 2 3 2 10 2 7" xfId="26371"/>
    <cellStyle name="Note 2 3 2 10 3" xfId="26372"/>
    <cellStyle name="Note 2 3 2 10 3 2" xfId="26373"/>
    <cellStyle name="Note 2 3 2 10 3 3" xfId="26374"/>
    <cellStyle name="Note 2 3 2 10 3 4" xfId="26375"/>
    <cellStyle name="Note 2 3 2 10 3 5" xfId="26376"/>
    <cellStyle name="Note 2 3 2 10 3 6" xfId="26377"/>
    <cellStyle name="Note 2 3 2 10 3 7" xfId="26378"/>
    <cellStyle name="Note 2 3 2 10 4" xfId="26379"/>
    <cellStyle name="Note 2 3 2 10 4 2" xfId="26380"/>
    <cellStyle name="Note 2 3 2 10 4 3" xfId="26381"/>
    <cellStyle name="Note 2 3 2 10 4 4" xfId="26382"/>
    <cellStyle name="Note 2 3 2 10 4 5" xfId="26383"/>
    <cellStyle name="Note 2 3 2 10 4 6" xfId="26384"/>
    <cellStyle name="Note 2 3 2 10 4 7" xfId="26385"/>
    <cellStyle name="Note 2 3 2 10 5" xfId="26386"/>
    <cellStyle name="Note 2 3 2 10 5 2" xfId="26387"/>
    <cellStyle name="Note 2 3 2 10 5 3" xfId="26388"/>
    <cellStyle name="Note 2 3 2 10 5 4" xfId="26389"/>
    <cellStyle name="Note 2 3 2 10 5 5" xfId="26390"/>
    <cellStyle name="Note 2 3 2 10 5 6" xfId="26391"/>
    <cellStyle name="Note 2 3 2 10 5 7" xfId="26392"/>
    <cellStyle name="Note 2 3 2 10 6" xfId="26393"/>
    <cellStyle name="Note 2 3 2 10 6 2" xfId="26394"/>
    <cellStyle name="Note 2 3 2 10 6 3" xfId="26395"/>
    <cellStyle name="Note 2 3 2 10 6 4" xfId="26396"/>
    <cellStyle name="Note 2 3 2 10 6 5" xfId="26397"/>
    <cellStyle name="Note 2 3 2 10 6 6" xfId="26398"/>
    <cellStyle name="Note 2 3 2 10 6 7" xfId="26399"/>
    <cellStyle name="Note 2 3 2 10 7" xfId="26400"/>
    <cellStyle name="Note 2 3 2 10 7 2" xfId="26401"/>
    <cellStyle name="Note 2 3 2 10 7 3" xfId="26402"/>
    <cellStyle name="Note 2 3 2 10 7 4" xfId="26403"/>
    <cellStyle name="Note 2 3 2 10 7 5" xfId="26404"/>
    <cellStyle name="Note 2 3 2 10 7 6" xfId="26405"/>
    <cellStyle name="Note 2 3 2 10 8" xfId="26406"/>
    <cellStyle name="Note 2 3 2 10 9" xfId="26407"/>
    <cellStyle name="Note 2 3 2 11" xfId="26408"/>
    <cellStyle name="Note 2 3 2 11 10" xfId="26409"/>
    <cellStyle name="Note 2 3 2 11 11" xfId="26410"/>
    <cellStyle name="Note 2 3 2 11 12" xfId="26411"/>
    <cellStyle name="Note 2 3 2 11 2" xfId="26412"/>
    <cellStyle name="Note 2 3 2 11 2 2" xfId="26413"/>
    <cellStyle name="Note 2 3 2 11 2 3" xfId="26414"/>
    <cellStyle name="Note 2 3 2 11 2 4" xfId="26415"/>
    <cellStyle name="Note 2 3 2 11 2 5" xfId="26416"/>
    <cellStyle name="Note 2 3 2 11 2 6" xfId="26417"/>
    <cellStyle name="Note 2 3 2 11 2 7" xfId="26418"/>
    <cellStyle name="Note 2 3 2 11 3" xfId="26419"/>
    <cellStyle name="Note 2 3 2 11 3 2" xfId="26420"/>
    <cellStyle name="Note 2 3 2 11 3 3" xfId="26421"/>
    <cellStyle name="Note 2 3 2 11 3 4" xfId="26422"/>
    <cellStyle name="Note 2 3 2 11 3 5" xfId="26423"/>
    <cellStyle name="Note 2 3 2 11 3 6" xfId="26424"/>
    <cellStyle name="Note 2 3 2 11 3 7" xfId="26425"/>
    <cellStyle name="Note 2 3 2 11 4" xfId="26426"/>
    <cellStyle name="Note 2 3 2 11 4 2" xfId="26427"/>
    <cellStyle name="Note 2 3 2 11 4 3" xfId="26428"/>
    <cellStyle name="Note 2 3 2 11 4 4" xfId="26429"/>
    <cellStyle name="Note 2 3 2 11 4 5" xfId="26430"/>
    <cellStyle name="Note 2 3 2 11 4 6" xfId="26431"/>
    <cellStyle name="Note 2 3 2 11 4 7" xfId="26432"/>
    <cellStyle name="Note 2 3 2 11 5" xfId="26433"/>
    <cellStyle name="Note 2 3 2 11 5 2" xfId="26434"/>
    <cellStyle name="Note 2 3 2 11 5 3" xfId="26435"/>
    <cellStyle name="Note 2 3 2 11 5 4" xfId="26436"/>
    <cellStyle name="Note 2 3 2 11 5 5" xfId="26437"/>
    <cellStyle name="Note 2 3 2 11 5 6" xfId="26438"/>
    <cellStyle name="Note 2 3 2 11 5 7" xfId="26439"/>
    <cellStyle name="Note 2 3 2 11 6" xfId="26440"/>
    <cellStyle name="Note 2 3 2 11 6 2" xfId="26441"/>
    <cellStyle name="Note 2 3 2 11 6 3" xfId="26442"/>
    <cellStyle name="Note 2 3 2 11 6 4" xfId="26443"/>
    <cellStyle name="Note 2 3 2 11 6 5" xfId="26444"/>
    <cellStyle name="Note 2 3 2 11 6 6" xfId="26445"/>
    <cellStyle name="Note 2 3 2 11 6 7" xfId="26446"/>
    <cellStyle name="Note 2 3 2 11 7" xfId="26447"/>
    <cellStyle name="Note 2 3 2 11 7 2" xfId="26448"/>
    <cellStyle name="Note 2 3 2 11 7 3" xfId="26449"/>
    <cellStyle name="Note 2 3 2 11 7 4" xfId="26450"/>
    <cellStyle name="Note 2 3 2 11 7 5" xfId="26451"/>
    <cellStyle name="Note 2 3 2 11 7 6" xfId="26452"/>
    <cellStyle name="Note 2 3 2 11 8" xfId="26453"/>
    <cellStyle name="Note 2 3 2 11 9" xfId="26454"/>
    <cellStyle name="Note 2 3 2 12" xfId="26455"/>
    <cellStyle name="Note 2 3 2 12 10" xfId="26456"/>
    <cellStyle name="Note 2 3 2 12 11" xfId="26457"/>
    <cellStyle name="Note 2 3 2 12 12" xfId="26458"/>
    <cellStyle name="Note 2 3 2 12 2" xfId="26459"/>
    <cellStyle name="Note 2 3 2 12 2 2" xfId="26460"/>
    <cellStyle name="Note 2 3 2 12 2 3" xfId="26461"/>
    <cellStyle name="Note 2 3 2 12 2 4" xfId="26462"/>
    <cellStyle name="Note 2 3 2 12 2 5" xfId="26463"/>
    <cellStyle name="Note 2 3 2 12 2 6" xfId="26464"/>
    <cellStyle name="Note 2 3 2 12 2 7" xfId="26465"/>
    <cellStyle name="Note 2 3 2 12 3" xfId="26466"/>
    <cellStyle name="Note 2 3 2 12 3 2" xfId="26467"/>
    <cellStyle name="Note 2 3 2 12 3 3" xfId="26468"/>
    <cellStyle name="Note 2 3 2 12 3 4" xfId="26469"/>
    <cellStyle name="Note 2 3 2 12 3 5" xfId="26470"/>
    <cellStyle name="Note 2 3 2 12 3 6" xfId="26471"/>
    <cellStyle name="Note 2 3 2 12 3 7" xfId="26472"/>
    <cellStyle name="Note 2 3 2 12 4" xfId="26473"/>
    <cellStyle name="Note 2 3 2 12 4 2" xfId="26474"/>
    <cellStyle name="Note 2 3 2 12 4 3" xfId="26475"/>
    <cellStyle name="Note 2 3 2 12 4 4" xfId="26476"/>
    <cellStyle name="Note 2 3 2 12 4 5" xfId="26477"/>
    <cellStyle name="Note 2 3 2 12 4 6" xfId="26478"/>
    <cellStyle name="Note 2 3 2 12 4 7" xfId="26479"/>
    <cellStyle name="Note 2 3 2 12 5" xfId="26480"/>
    <cellStyle name="Note 2 3 2 12 5 2" xfId="26481"/>
    <cellStyle name="Note 2 3 2 12 5 3" xfId="26482"/>
    <cellStyle name="Note 2 3 2 12 5 4" xfId="26483"/>
    <cellStyle name="Note 2 3 2 12 5 5" xfId="26484"/>
    <cellStyle name="Note 2 3 2 12 5 6" xfId="26485"/>
    <cellStyle name="Note 2 3 2 12 5 7" xfId="26486"/>
    <cellStyle name="Note 2 3 2 12 6" xfId="26487"/>
    <cellStyle name="Note 2 3 2 12 6 2" xfId="26488"/>
    <cellStyle name="Note 2 3 2 12 6 3" xfId="26489"/>
    <cellStyle name="Note 2 3 2 12 6 4" xfId="26490"/>
    <cellStyle name="Note 2 3 2 12 6 5" xfId="26491"/>
    <cellStyle name="Note 2 3 2 12 6 6" xfId="26492"/>
    <cellStyle name="Note 2 3 2 12 6 7" xfId="26493"/>
    <cellStyle name="Note 2 3 2 12 7" xfId="26494"/>
    <cellStyle name="Note 2 3 2 12 7 2" xfId="26495"/>
    <cellStyle name="Note 2 3 2 12 7 3" xfId="26496"/>
    <cellStyle name="Note 2 3 2 12 7 4" xfId="26497"/>
    <cellStyle name="Note 2 3 2 12 7 5" xfId="26498"/>
    <cellStyle name="Note 2 3 2 12 7 6" xfId="26499"/>
    <cellStyle name="Note 2 3 2 12 8" xfId="26500"/>
    <cellStyle name="Note 2 3 2 12 9" xfId="26501"/>
    <cellStyle name="Note 2 3 2 13" xfId="26502"/>
    <cellStyle name="Note 2 3 2 13 10" xfId="26503"/>
    <cellStyle name="Note 2 3 2 13 11" xfId="26504"/>
    <cellStyle name="Note 2 3 2 13 12" xfId="26505"/>
    <cellStyle name="Note 2 3 2 13 2" xfId="26506"/>
    <cellStyle name="Note 2 3 2 13 2 2" xfId="26507"/>
    <cellStyle name="Note 2 3 2 13 2 3" xfId="26508"/>
    <cellStyle name="Note 2 3 2 13 2 4" xfId="26509"/>
    <cellStyle name="Note 2 3 2 13 2 5" xfId="26510"/>
    <cellStyle name="Note 2 3 2 13 2 6" xfId="26511"/>
    <cellStyle name="Note 2 3 2 13 2 7" xfId="26512"/>
    <cellStyle name="Note 2 3 2 13 3" xfId="26513"/>
    <cellStyle name="Note 2 3 2 13 3 2" xfId="26514"/>
    <cellStyle name="Note 2 3 2 13 3 3" xfId="26515"/>
    <cellStyle name="Note 2 3 2 13 3 4" xfId="26516"/>
    <cellStyle name="Note 2 3 2 13 3 5" xfId="26517"/>
    <cellStyle name="Note 2 3 2 13 3 6" xfId="26518"/>
    <cellStyle name="Note 2 3 2 13 3 7" xfId="26519"/>
    <cellStyle name="Note 2 3 2 13 4" xfId="26520"/>
    <cellStyle name="Note 2 3 2 13 4 2" xfId="26521"/>
    <cellStyle name="Note 2 3 2 13 4 3" xfId="26522"/>
    <cellStyle name="Note 2 3 2 13 4 4" xfId="26523"/>
    <cellStyle name="Note 2 3 2 13 4 5" xfId="26524"/>
    <cellStyle name="Note 2 3 2 13 4 6" xfId="26525"/>
    <cellStyle name="Note 2 3 2 13 4 7" xfId="26526"/>
    <cellStyle name="Note 2 3 2 13 5" xfId="26527"/>
    <cellStyle name="Note 2 3 2 13 5 2" xfId="26528"/>
    <cellStyle name="Note 2 3 2 13 5 3" xfId="26529"/>
    <cellStyle name="Note 2 3 2 13 5 4" xfId="26530"/>
    <cellStyle name="Note 2 3 2 13 5 5" xfId="26531"/>
    <cellStyle name="Note 2 3 2 13 5 6" xfId="26532"/>
    <cellStyle name="Note 2 3 2 13 5 7" xfId="26533"/>
    <cellStyle name="Note 2 3 2 13 6" xfId="26534"/>
    <cellStyle name="Note 2 3 2 13 6 2" xfId="26535"/>
    <cellStyle name="Note 2 3 2 13 6 3" xfId="26536"/>
    <cellStyle name="Note 2 3 2 13 6 4" xfId="26537"/>
    <cellStyle name="Note 2 3 2 13 6 5" xfId="26538"/>
    <cellStyle name="Note 2 3 2 13 6 6" xfId="26539"/>
    <cellStyle name="Note 2 3 2 13 6 7" xfId="26540"/>
    <cellStyle name="Note 2 3 2 13 7" xfId="26541"/>
    <cellStyle name="Note 2 3 2 13 7 2" xfId="26542"/>
    <cellStyle name="Note 2 3 2 13 7 3" xfId="26543"/>
    <cellStyle name="Note 2 3 2 13 7 4" xfId="26544"/>
    <cellStyle name="Note 2 3 2 13 7 5" xfId="26545"/>
    <cellStyle name="Note 2 3 2 13 7 6" xfId="26546"/>
    <cellStyle name="Note 2 3 2 13 8" xfId="26547"/>
    <cellStyle name="Note 2 3 2 13 9" xfId="26548"/>
    <cellStyle name="Note 2 3 2 14" xfId="26549"/>
    <cellStyle name="Note 2 3 2 14 2" xfId="26550"/>
    <cellStyle name="Note 2 3 2 14 3" xfId="26551"/>
    <cellStyle name="Note 2 3 2 14 4" xfId="26552"/>
    <cellStyle name="Note 2 3 2 14 5" xfId="26553"/>
    <cellStyle name="Note 2 3 2 14 6" xfId="26554"/>
    <cellStyle name="Note 2 3 2 14 7" xfId="26555"/>
    <cellStyle name="Note 2 3 2 15" xfId="26556"/>
    <cellStyle name="Note 2 3 2 15 2" xfId="26557"/>
    <cellStyle name="Note 2 3 2 15 3" xfId="26558"/>
    <cellStyle name="Note 2 3 2 15 4" xfId="26559"/>
    <cellStyle name="Note 2 3 2 15 5" xfId="26560"/>
    <cellStyle name="Note 2 3 2 15 6" xfId="26561"/>
    <cellStyle name="Note 2 3 2 15 7" xfId="26562"/>
    <cellStyle name="Note 2 3 2 16" xfId="26563"/>
    <cellStyle name="Note 2 3 2 16 2" xfId="26564"/>
    <cellStyle name="Note 2 3 2 16 3" xfId="26565"/>
    <cellStyle name="Note 2 3 2 16 4" xfId="26566"/>
    <cellStyle name="Note 2 3 2 16 5" xfId="26567"/>
    <cellStyle name="Note 2 3 2 16 6" xfId="26568"/>
    <cellStyle name="Note 2 3 2 16 7" xfId="26569"/>
    <cellStyle name="Note 2 3 2 17" xfId="26570"/>
    <cellStyle name="Note 2 3 2 17 2" xfId="26571"/>
    <cellStyle name="Note 2 3 2 17 3" xfId="26572"/>
    <cellStyle name="Note 2 3 2 17 4" xfId="26573"/>
    <cellStyle name="Note 2 3 2 17 5" xfId="26574"/>
    <cellStyle name="Note 2 3 2 17 6" xfId="26575"/>
    <cellStyle name="Note 2 3 2 17 7" xfId="26576"/>
    <cellStyle name="Note 2 3 2 18" xfId="26577"/>
    <cellStyle name="Note 2 3 2 18 2" xfId="26578"/>
    <cellStyle name="Note 2 3 2 18 3" xfId="26579"/>
    <cellStyle name="Note 2 3 2 18 4" xfId="26580"/>
    <cellStyle name="Note 2 3 2 18 5" xfId="26581"/>
    <cellStyle name="Note 2 3 2 18 6" xfId="26582"/>
    <cellStyle name="Note 2 3 2 18 7" xfId="26583"/>
    <cellStyle name="Note 2 3 2 19" xfId="26584"/>
    <cellStyle name="Note 2 3 2 2" xfId="26585"/>
    <cellStyle name="Note 2 3 2 2 10" xfId="26586"/>
    <cellStyle name="Note 2 3 2 2 11" xfId="26587"/>
    <cellStyle name="Note 2 3 2 2 12" xfId="26588"/>
    <cellStyle name="Note 2 3 2 2 2" xfId="26589"/>
    <cellStyle name="Note 2 3 2 2 2 2" xfId="26590"/>
    <cellStyle name="Note 2 3 2 2 2 3" xfId="26591"/>
    <cellStyle name="Note 2 3 2 2 2 4" xfId="26592"/>
    <cellStyle name="Note 2 3 2 2 2 5" xfId="26593"/>
    <cellStyle name="Note 2 3 2 2 2 6" xfId="26594"/>
    <cellStyle name="Note 2 3 2 2 2 7" xfId="26595"/>
    <cellStyle name="Note 2 3 2 2 3" xfId="26596"/>
    <cellStyle name="Note 2 3 2 2 3 2" xfId="26597"/>
    <cellStyle name="Note 2 3 2 2 3 3" xfId="26598"/>
    <cellStyle name="Note 2 3 2 2 3 4" xfId="26599"/>
    <cellStyle name="Note 2 3 2 2 3 5" xfId="26600"/>
    <cellStyle name="Note 2 3 2 2 3 6" xfId="26601"/>
    <cellStyle name="Note 2 3 2 2 3 7" xfId="26602"/>
    <cellStyle name="Note 2 3 2 2 4" xfId="26603"/>
    <cellStyle name="Note 2 3 2 2 4 2" xfId="26604"/>
    <cellStyle name="Note 2 3 2 2 4 3" xfId="26605"/>
    <cellStyle name="Note 2 3 2 2 4 4" xfId="26606"/>
    <cellStyle name="Note 2 3 2 2 4 5" xfId="26607"/>
    <cellStyle name="Note 2 3 2 2 4 6" xfId="26608"/>
    <cellStyle name="Note 2 3 2 2 4 7" xfId="26609"/>
    <cellStyle name="Note 2 3 2 2 5" xfId="26610"/>
    <cellStyle name="Note 2 3 2 2 5 2" xfId="26611"/>
    <cellStyle name="Note 2 3 2 2 5 3" xfId="26612"/>
    <cellStyle name="Note 2 3 2 2 5 4" xfId="26613"/>
    <cellStyle name="Note 2 3 2 2 5 5" xfId="26614"/>
    <cellStyle name="Note 2 3 2 2 5 6" xfId="26615"/>
    <cellStyle name="Note 2 3 2 2 5 7" xfId="26616"/>
    <cellStyle name="Note 2 3 2 2 6" xfId="26617"/>
    <cellStyle name="Note 2 3 2 2 6 2" xfId="26618"/>
    <cellStyle name="Note 2 3 2 2 6 3" xfId="26619"/>
    <cellStyle name="Note 2 3 2 2 6 4" xfId="26620"/>
    <cellStyle name="Note 2 3 2 2 6 5" xfId="26621"/>
    <cellStyle name="Note 2 3 2 2 6 6" xfId="26622"/>
    <cellStyle name="Note 2 3 2 2 6 7" xfId="26623"/>
    <cellStyle name="Note 2 3 2 2 7" xfId="26624"/>
    <cellStyle name="Note 2 3 2 2 8" xfId="26625"/>
    <cellStyle name="Note 2 3 2 2 9" xfId="26626"/>
    <cellStyle name="Note 2 3 2 20" xfId="26627"/>
    <cellStyle name="Note 2 3 2 21" xfId="26628"/>
    <cellStyle name="Note 2 3 2 22" xfId="26629"/>
    <cellStyle name="Note 2 3 2 23" xfId="26630"/>
    <cellStyle name="Note 2 3 2 3" xfId="26631"/>
    <cellStyle name="Note 2 3 2 3 10" xfId="26632"/>
    <cellStyle name="Note 2 3 2 3 11" xfId="26633"/>
    <cellStyle name="Note 2 3 2 3 12" xfId="26634"/>
    <cellStyle name="Note 2 3 2 3 2" xfId="26635"/>
    <cellStyle name="Note 2 3 2 3 2 2" xfId="26636"/>
    <cellStyle name="Note 2 3 2 3 2 3" xfId="26637"/>
    <cellStyle name="Note 2 3 2 3 2 4" xfId="26638"/>
    <cellStyle name="Note 2 3 2 3 2 5" xfId="26639"/>
    <cellStyle name="Note 2 3 2 3 2 6" xfId="26640"/>
    <cellStyle name="Note 2 3 2 3 2 7" xfId="26641"/>
    <cellStyle name="Note 2 3 2 3 3" xfId="26642"/>
    <cellStyle name="Note 2 3 2 3 3 2" xfId="26643"/>
    <cellStyle name="Note 2 3 2 3 3 3" xfId="26644"/>
    <cellStyle name="Note 2 3 2 3 3 4" xfId="26645"/>
    <cellStyle name="Note 2 3 2 3 3 5" xfId="26646"/>
    <cellStyle name="Note 2 3 2 3 3 6" xfId="26647"/>
    <cellStyle name="Note 2 3 2 3 3 7" xfId="26648"/>
    <cellStyle name="Note 2 3 2 3 4" xfId="26649"/>
    <cellStyle name="Note 2 3 2 3 4 2" xfId="26650"/>
    <cellStyle name="Note 2 3 2 3 4 3" xfId="26651"/>
    <cellStyle name="Note 2 3 2 3 4 4" xfId="26652"/>
    <cellStyle name="Note 2 3 2 3 4 5" xfId="26653"/>
    <cellStyle name="Note 2 3 2 3 4 6" xfId="26654"/>
    <cellStyle name="Note 2 3 2 3 4 7" xfId="26655"/>
    <cellStyle name="Note 2 3 2 3 5" xfId="26656"/>
    <cellStyle name="Note 2 3 2 3 5 2" xfId="26657"/>
    <cellStyle name="Note 2 3 2 3 5 3" xfId="26658"/>
    <cellStyle name="Note 2 3 2 3 5 4" xfId="26659"/>
    <cellStyle name="Note 2 3 2 3 5 5" xfId="26660"/>
    <cellStyle name="Note 2 3 2 3 5 6" xfId="26661"/>
    <cellStyle name="Note 2 3 2 3 5 7" xfId="26662"/>
    <cellStyle name="Note 2 3 2 3 6" xfId="26663"/>
    <cellStyle name="Note 2 3 2 3 6 2" xfId="26664"/>
    <cellStyle name="Note 2 3 2 3 6 3" xfId="26665"/>
    <cellStyle name="Note 2 3 2 3 6 4" xfId="26666"/>
    <cellStyle name="Note 2 3 2 3 6 5" xfId="26667"/>
    <cellStyle name="Note 2 3 2 3 6 6" xfId="26668"/>
    <cellStyle name="Note 2 3 2 3 6 7" xfId="26669"/>
    <cellStyle name="Note 2 3 2 3 7" xfId="26670"/>
    <cellStyle name="Note 2 3 2 3 8" xfId="26671"/>
    <cellStyle name="Note 2 3 2 3 9" xfId="26672"/>
    <cellStyle name="Note 2 3 2 4" xfId="26673"/>
    <cellStyle name="Note 2 3 2 4 10" xfId="26674"/>
    <cellStyle name="Note 2 3 2 4 11" xfId="26675"/>
    <cellStyle name="Note 2 3 2 4 12" xfId="26676"/>
    <cellStyle name="Note 2 3 2 4 2" xfId="26677"/>
    <cellStyle name="Note 2 3 2 4 2 2" xfId="26678"/>
    <cellStyle name="Note 2 3 2 4 2 3" xfId="26679"/>
    <cellStyle name="Note 2 3 2 4 2 4" xfId="26680"/>
    <cellStyle name="Note 2 3 2 4 2 5" xfId="26681"/>
    <cellStyle name="Note 2 3 2 4 2 6" xfId="26682"/>
    <cellStyle name="Note 2 3 2 4 2 7" xfId="26683"/>
    <cellStyle name="Note 2 3 2 4 3" xfId="26684"/>
    <cellStyle name="Note 2 3 2 4 3 2" xfId="26685"/>
    <cellStyle name="Note 2 3 2 4 3 3" xfId="26686"/>
    <cellStyle name="Note 2 3 2 4 3 4" xfId="26687"/>
    <cellStyle name="Note 2 3 2 4 3 5" xfId="26688"/>
    <cellStyle name="Note 2 3 2 4 3 6" xfId="26689"/>
    <cellStyle name="Note 2 3 2 4 3 7" xfId="26690"/>
    <cellStyle name="Note 2 3 2 4 4" xfId="26691"/>
    <cellStyle name="Note 2 3 2 4 4 2" xfId="26692"/>
    <cellStyle name="Note 2 3 2 4 4 3" xfId="26693"/>
    <cellStyle name="Note 2 3 2 4 4 4" xfId="26694"/>
    <cellStyle name="Note 2 3 2 4 4 5" xfId="26695"/>
    <cellStyle name="Note 2 3 2 4 4 6" xfId="26696"/>
    <cellStyle name="Note 2 3 2 4 4 7" xfId="26697"/>
    <cellStyle name="Note 2 3 2 4 5" xfId="26698"/>
    <cellStyle name="Note 2 3 2 4 5 2" xfId="26699"/>
    <cellStyle name="Note 2 3 2 4 5 3" xfId="26700"/>
    <cellStyle name="Note 2 3 2 4 5 4" xfId="26701"/>
    <cellStyle name="Note 2 3 2 4 5 5" xfId="26702"/>
    <cellStyle name="Note 2 3 2 4 5 6" xfId="26703"/>
    <cellStyle name="Note 2 3 2 4 5 7" xfId="26704"/>
    <cellStyle name="Note 2 3 2 4 6" xfId="26705"/>
    <cellStyle name="Note 2 3 2 4 6 2" xfId="26706"/>
    <cellStyle name="Note 2 3 2 4 6 3" xfId="26707"/>
    <cellStyle name="Note 2 3 2 4 6 4" xfId="26708"/>
    <cellStyle name="Note 2 3 2 4 6 5" xfId="26709"/>
    <cellStyle name="Note 2 3 2 4 6 6" xfId="26710"/>
    <cellStyle name="Note 2 3 2 4 6 7" xfId="26711"/>
    <cellStyle name="Note 2 3 2 4 7" xfId="26712"/>
    <cellStyle name="Note 2 3 2 4 8" xfId="26713"/>
    <cellStyle name="Note 2 3 2 4 9" xfId="26714"/>
    <cellStyle name="Note 2 3 2 5" xfId="26715"/>
    <cellStyle name="Note 2 3 2 5 10" xfId="26716"/>
    <cellStyle name="Note 2 3 2 5 11" xfId="26717"/>
    <cellStyle name="Note 2 3 2 5 12" xfId="26718"/>
    <cellStyle name="Note 2 3 2 5 2" xfId="26719"/>
    <cellStyle name="Note 2 3 2 5 2 2" xfId="26720"/>
    <cellStyle name="Note 2 3 2 5 2 3" xfId="26721"/>
    <cellStyle name="Note 2 3 2 5 2 4" xfId="26722"/>
    <cellStyle name="Note 2 3 2 5 2 5" xfId="26723"/>
    <cellStyle name="Note 2 3 2 5 2 6" xfId="26724"/>
    <cellStyle name="Note 2 3 2 5 2 7" xfId="26725"/>
    <cellStyle name="Note 2 3 2 5 3" xfId="26726"/>
    <cellStyle name="Note 2 3 2 5 3 2" xfId="26727"/>
    <cellStyle name="Note 2 3 2 5 3 3" xfId="26728"/>
    <cellStyle name="Note 2 3 2 5 3 4" xfId="26729"/>
    <cellStyle name="Note 2 3 2 5 3 5" xfId="26730"/>
    <cellStyle name="Note 2 3 2 5 3 6" xfId="26731"/>
    <cellStyle name="Note 2 3 2 5 3 7" xfId="26732"/>
    <cellStyle name="Note 2 3 2 5 4" xfId="26733"/>
    <cellStyle name="Note 2 3 2 5 4 2" xfId="26734"/>
    <cellStyle name="Note 2 3 2 5 4 3" xfId="26735"/>
    <cellStyle name="Note 2 3 2 5 4 4" xfId="26736"/>
    <cellStyle name="Note 2 3 2 5 4 5" xfId="26737"/>
    <cellStyle name="Note 2 3 2 5 4 6" xfId="26738"/>
    <cellStyle name="Note 2 3 2 5 4 7" xfId="26739"/>
    <cellStyle name="Note 2 3 2 5 5" xfId="26740"/>
    <cellStyle name="Note 2 3 2 5 5 2" xfId="26741"/>
    <cellStyle name="Note 2 3 2 5 5 3" xfId="26742"/>
    <cellStyle name="Note 2 3 2 5 5 4" xfId="26743"/>
    <cellStyle name="Note 2 3 2 5 5 5" xfId="26744"/>
    <cellStyle name="Note 2 3 2 5 5 6" xfId="26745"/>
    <cellStyle name="Note 2 3 2 5 5 7" xfId="26746"/>
    <cellStyle name="Note 2 3 2 5 6" xfId="26747"/>
    <cellStyle name="Note 2 3 2 5 6 2" xfId="26748"/>
    <cellStyle name="Note 2 3 2 5 6 3" xfId="26749"/>
    <cellStyle name="Note 2 3 2 5 6 4" xfId="26750"/>
    <cellStyle name="Note 2 3 2 5 6 5" xfId="26751"/>
    <cellStyle name="Note 2 3 2 5 6 6" xfId="26752"/>
    <cellStyle name="Note 2 3 2 5 6 7" xfId="26753"/>
    <cellStyle name="Note 2 3 2 5 7" xfId="26754"/>
    <cellStyle name="Note 2 3 2 5 7 2" xfId="26755"/>
    <cellStyle name="Note 2 3 2 5 7 3" xfId="26756"/>
    <cellStyle name="Note 2 3 2 5 7 4" xfId="26757"/>
    <cellStyle name="Note 2 3 2 5 7 5" xfId="26758"/>
    <cellStyle name="Note 2 3 2 5 7 6" xfId="26759"/>
    <cellStyle name="Note 2 3 2 5 8" xfId="26760"/>
    <cellStyle name="Note 2 3 2 5 9" xfId="26761"/>
    <cellStyle name="Note 2 3 2 6" xfId="26762"/>
    <cellStyle name="Note 2 3 2 6 10" xfId="26763"/>
    <cellStyle name="Note 2 3 2 6 11" xfId="26764"/>
    <cellStyle name="Note 2 3 2 6 12" xfId="26765"/>
    <cellStyle name="Note 2 3 2 6 2" xfId="26766"/>
    <cellStyle name="Note 2 3 2 6 2 2" xfId="26767"/>
    <cellStyle name="Note 2 3 2 6 2 3" xfId="26768"/>
    <cellStyle name="Note 2 3 2 6 2 4" xfId="26769"/>
    <cellStyle name="Note 2 3 2 6 2 5" xfId="26770"/>
    <cellStyle name="Note 2 3 2 6 2 6" xfId="26771"/>
    <cellStyle name="Note 2 3 2 6 2 7" xfId="26772"/>
    <cellStyle name="Note 2 3 2 6 3" xfId="26773"/>
    <cellStyle name="Note 2 3 2 6 3 2" xfId="26774"/>
    <cellStyle name="Note 2 3 2 6 3 3" xfId="26775"/>
    <cellStyle name="Note 2 3 2 6 3 4" xfId="26776"/>
    <cellStyle name="Note 2 3 2 6 3 5" xfId="26777"/>
    <cellStyle name="Note 2 3 2 6 3 6" xfId="26778"/>
    <cellStyle name="Note 2 3 2 6 3 7" xfId="26779"/>
    <cellStyle name="Note 2 3 2 6 4" xfId="26780"/>
    <cellStyle name="Note 2 3 2 6 4 2" xfId="26781"/>
    <cellStyle name="Note 2 3 2 6 4 3" xfId="26782"/>
    <cellStyle name="Note 2 3 2 6 4 4" xfId="26783"/>
    <cellStyle name="Note 2 3 2 6 4 5" xfId="26784"/>
    <cellStyle name="Note 2 3 2 6 4 6" xfId="26785"/>
    <cellStyle name="Note 2 3 2 6 4 7" xfId="26786"/>
    <cellStyle name="Note 2 3 2 6 5" xfId="26787"/>
    <cellStyle name="Note 2 3 2 6 5 2" xfId="26788"/>
    <cellStyle name="Note 2 3 2 6 5 3" xfId="26789"/>
    <cellStyle name="Note 2 3 2 6 5 4" xfId="26790"/>
    <cellStyle name="Note 2 3 2 6 5 5" xfId="26791"/>
    <cellStyle name="Note 2 3 2 6 5 6" xfId="26792"/>
    <cellStyle name="Note 2 3 2 6 5 7" xfId="26793"/>
    <cellStyle name="Note 2 3 2 6 6" xfId="26794"/>
    <cellStyle name="Note 2 3 2 6 6 2" xfId="26795"/>
    <cellStyle name="Note 2 3 2 6 6 3" xfId="26796"/>
    <cellStyle name="Note 2 3 2 6 6 4" xfId="26797"/>
    <cellStyle name="Note 2 3 2 6 6 5" xfId="26798"/>
    <cellStyle name="Note 2 3 2 6 6 6" xfId="26799"/>
    <cellStyle name="Note 2 3 2 6 6 7" xfId="26800"/>
    <cellStyle name="Note 2 3 2 6 7" xfId="26801"/>
    <cellStyle name="Note 2 3 2 6 7 2" xfId="26802"/>
    <cellStyle name="Note 2 3 2 6 7 3" xfId="26803"/>
    <cellStyle name="Note 2 3 2 6 7 4" xfId="26804"/>
    <cellStyle name="Note 2 3 2 6 7 5" xfId="26805"/>
    <cellStyle name="Note 2 3 2 6 7 6" xfId="26806"/>
    <cellStyle name="Note 2 3 2 6 8" xfId="26807"/>
    <cellStyle name="Note 2 3 2 6 9" xfId="26808"/>
    <cellStyle name="Note 2 3 2 7" xfId="26809"/>
    <cellStyle name="Note 2 3 2 7 10" xfId="26810"/>
    <cellStyle name="Note 2 3 2 7 11" xfId="26811"/>
    <cellStyle name="Note 2 3 2 7 12" xfId="26812"/>
    <cellStyle name="Note 2 3 2 7 2" xfId="26813"/>
    <cellStyle name="Note 2 3 2 7 2 2" xfId="26814"/>
    <cellStyle name="Note 2 3 2 7 2 3" xfId="26815"/>
    <cellStyle name="Note 2 3 2 7 2 4" xfId="26816"/>
    <cellStyle name="Note 2 3 2 7 2 5" xfId="26817"/>
    <cellStyle name="Note 2 3 2 7 2 6" xfId="26818"/>
    <cellStyle name="Note 2 3 2 7 2 7" xfId="26819"/>
    <cellStyle name="Note 2 3 2 7 3" xfId="26820"/>
    <cellStyle name="Note 2 3 2 7 3 2" xfId="26821"/>
    <cellStyle name="Note 2 3 2 7 3 3" xfId="26822"/>
    <cellStyle name="Note 2 3 2 7 3 4" xfId="26823"/>
    <cellStyle name="Note 2 3 2 7 3 5" xfId="26824"/>
    <cellStyle name="Note 2 3 2 7 3 6" xfId="26825"/>
    <cellStyle name="Note 2 3 2 7 3 7" xfId="26826"/>
    <cellStyle name="Note 2 3 2 7 4" xfId="26827"/>
    <cellStyle name="Note 2 3 2 7 4 2" xfId="26828"/>
    <cellStyle name="Note 2 3 2 7 4 3" xfId="26829"/>
    <cellStyle name="Note 2 3 2 7 4 4" xfId="26830"/>
    <cellStyle name="Note 2 3 2 7 4 5" xfId="26831"/>
    <cellStyle name="Note 2 3 2 7 4 6" xfId="26832"/>
    <cellStyle name="Note 2 3 2 7 4 7" xfId="26833"/>
    <cellStyle name="Note 2 3 2 7 5" xfId="26834"/>
    <cellStyle name="Note 2 3 2 7 5 2" xfId="26835"/>
    <cellStyle name="Note 2 3 2 7 5 3" xfId="26836"/>
    <cellStyle name="Note 2 3 2 7 5 4" xfId="26837"/>
    <cellStyle name="Note 2 3 2 7 5 5" xfId="26838"/>
    <cellStyle name="Note 2 3 2 7 5 6" xfId="26839"/>
    <cellStyle name="Note 2 3 2 7 5 7" xfId="26840"/>
    <cellStyle name="Note 2 3 2 7 6" xfId="26841"/>
    <cellStyle name="Note 2 3 2 7 6 2" xfId="26842"/>
    <cellStyle name="Note 2 3 2 7 6 3" xfId="26843"/>
    <cellStyle name="Note 2 3 2 7 6 4" xfId="26844"/>
    <cellStyle name="Note 2 3 2 7 6 5" xfId="26845"/>
    <cellStyle name="Note 2 3 2 7 6 6" xfId="26846"/>
    <cellStyle name="Note 2 3 2 7 6 7" xfId="26847"/>
    <cellStyle name="Note 2 3 2 7 7" xfId="26848"/>
    <cellStyle name="Note 2 3 2 7 7 2" xfId="26849"/>
    <cellStyle name="Note 2 3 2 7 7 3" xfId="26850"/>
    <cellStyle name="Note 2 3 2 7 7 4" xfId="26851"/>
    <cellStyle name="Note 2 3 2 7 7 5" xfId="26852"/>
    <cellStyle name="Note 2 3 2 7 7 6" xfId="26853"/>
    <cellStyle name="Note 2 3 2 7 8" xfId="26854"/>
    <cellStyle name="Note 2 3 2 7 9" xfId="26855"/>
    <cellStyle name="Note 2 3 2 8" xfId="26856"/>
    <cellStyle name="Note 2 3 2 8 10" xfId="26857"/>
    <cellStyle name="Note 2 3 2 8 11" xfId="26858"/>
    <cellStyle name="Note 2 3 2 8 12" xfId="26859"/>
    <cellStyle name="Note 2 3 2 8 2" xfId="26860"/>
    <cellStyle name="Note 2 3 2 8 2 2" xfId="26861"/>
    <cellStyle name="Note 2 3 2 8 2 3" xfId="26862"/>
    <cellStyle name="Note 2 3 2 8 2 4" xfId="26863"/>
    <cellStyle name="Note 2 3 2 8 2 5" xfId="26864"/>
    <cellStyle name="Note 2 3 2 8 2 6" xfId="26865"/>
    <cellStyle name="Note 2 3 2 8 2 7" xfId="26866"/>
    <cellStyle name="Note 2 3 2 8 3" xfId="26867"/>
    <cellStyle name="Note 2 3 2 8 3 2" xfId="26868"/>
    <cellStyle name="Note 2 3 2 8 3 3" xfId="26869"/>
    <cellStyle name="Note 2 3 2 8 3 4" xfId="26870"/>
    <cellStyle name="Note 2 3 2 8 3 5" xfId="26871"/>
    <cellStyle name="Note 2 3 2 8 3 6" xfId="26872"/>
    <cellStyle name="Note 2 3 2 8 3 7" xfId="26873"/>
    <cellStyle name="Note 2 3 2 8 4" xfId="26874"/>
    <cellStyle name="Note 2 3 2 8 4 2" xfId="26875"/>
    <cellStyle name="Note 2 3 2 8 4 3" xfId="26876"/>
    <cellStyle name="Note 2 3 2 8 4 4" xfId="26877"/>
    <cellStyle name="Note 2 3 2 8 4 5" xfId="26878"/>
    <cellStyle name="Note 2 3 2 8 4 6" xfId="26879"/>
    <cellStyle name="Note 2 3 2 8 4 7" xfId="26880"/>
    <cellStyle name="Note 2 3 2 8 5" xfId="26881"/>
    <cellStyle name="Note 2 3 2 8 5 2" xfId="26882"/>
    <cellStyle name="Note 2 3 2 8 5 3" xfId="26883"/>
    <cellStyle name="Note 2 3 2 8 5 4" xfId="26884"/>
    <cellStyle name="Note 2 3 2 8 5 5" xfId="26885"/>
    <cellStyle name="Note 2 3 2 8 5 6" xfId="26886"/>
    <cellStyle name="Note 2 3 2 8 5 7" xfId="26887"/>
    <cellStyle name="Note 2 3 2 8 6" xfId="26888"/>
    <cellStyle name="Note 2 3 2 8 6 2" xfId="26889"/>
    <cellStyle name="Note 2 3 2 8 6 3" xfId="26890"/>
    <cellStyle name="Note 2 3 2 8 6 4" xfId="26891"/>
    <cellStyle name="Note 2 3 2 8 6 5" xfId="26892"/>
    <cellStyle name="Note 2 3 2 8 6 6" xfId="26893"/>
    <cellStyle name="Note 2 3 2 8 6 7" xfId="26894"/>
    <cellStyle name="Note 2 3 2 8 7" xfId="26895"/>
    <cellStyle name="Note 2 3 2 8 7 2" xfId="26896"/>
    <cellStyle name="Note 2 3 2 8 7 3" xfId="26897"/>
    <cellStyle name="Note 2 3 2 8 7 4" xfId="26898"/>
    <cellStyle name="Note 2 3 2 8 7 5" xfId="26899"/>
    <cellStyle name="Note 2 3 2 8 7 6" xfId="26900"/>
    <cellStyle name="Note 2 3 2 8 8" xfId="26901"/>
    <cellStyle name="Note 2 3 2 8 9" xfId="26902"/>
    <cellStyle name="Note 2 3 2 9" xfId="26903"/>
    <cellStyle name="Note 2 3 2 9 10" xfId="26904"/>
    <cellStyle name="Note 2 3 2 9 11" xfId="26905"/>
    <cellStyle name="Note 2 3 2 9 12" xfId="26906"/>
    <cellStyle name="Note 2 3 2 9 2" xfId="26907"/>
    <cellStyle name="Note 2 3 2 9 2 2" xfId="26908"/>
    <cellStyle name="Note 2 3 2 9 2 3" xfId="26909"/>
    <cellStyle name="Note 2 3 2 9 2 4" xfId="26910"/>
    <cellStyle name="Note 2 3 2 9 2 5" xfId="26911"/>
    <cellStyle name="Note 2 3 2 9 2 6" xfId="26912"/>
    <cellStyle name="Note 2 3 2 9 2 7" xfId="26913"/>
    <cellStyle name="Note 2 3 2 9 3" xfId="26914"/>
    <cellStyle name="Note 2 3 2 9 3 2" xfId="26915"/>
    <cellStyle name="Note 2 3 2 9 3 3" xfId="26916"/>
    <cellStyle name="Note 2 3 2 9 3 4" xfId="26917"/>
    <cellStyle name="Note 2 3 2 9 3 5" xfId="26918"/>
    <cellStyle name="Note 2 3 2 9 3 6" xfId="26919"/>
    <cellStyle name="Note 2 3 2 9 3 7" xfId="26920"/>
    <cellStyle name="Note 2 3 2 9 4" xfId="26921"/>
    <cellStyle name="Note 2 3 2 9 4 2" xfId="26922"/>
    <cellStyle name="Note 2 3 2 9 4 3" xfId="26923"/>
    <cellStyle name="Note 2 3 2 9 4 4" xfId="26924"/>
    <cellStyle name="Note 2 3 2 9 4 5" xfId="26925"/>
    <cellStyle name="Note 2 3 2 9 4 6" xfId="26926"/>
    <cellStyle name="Note 2 3 2 9 4 7" xfId="26927"/>
    <cellStyle name="Note 2 3 2 9 5" xfId="26928"/>
    <cellStyle name="Note 2 3 2 9 5 2" xfId="26929"/>
    <cellStyle name="Note 2 3 2 9 5 3" xfId="26930"/>
    <cellStyle name="Note 2 3 2 9 5 4" xfId="26931"/>
    <cellStyle name="Note 2 3 2 9 5 5" xfId="26932"/>
    <cellStyle name="Note 2 3 2 9 5 6" xfId="26933"/>
    <cellStyle name="Note 2 3 2 9 5 7" xfId="26934"/>
    <cellStyle name="Note 2 3 2 9 6" xfId="26935"/>
    <cellStyle name="Note 2 3 2 9 6 2" xfId="26936"/>
    <cellStyle name="Note 2 3 2 9 6 3" xfId="26937"/>
    <cellStyle name="Note 2 3 2 9 6 4" xfId="26938"/>
    <cellStyle name="Note 2 3 2 9 6 5" xfId="26939"/>
    <cellStyle name="Note 2 3 2 9 6 6" xfId="26940"/>
    <cellStyle name="Note 2 3 2 9 6 7" xfId="26941"/>
    <cellStyle name="Note 2 3 2 9 7" xfId="26942"/>
    <cellStyle name="Note 2 3 2 9 7 2" xfId="26943"/>
    <cellStyle name="Note 2 3 2 9 7 3" xfId="26944"/>
    <cellStyle name="Note 2 3 2 9 7 4" xfId="26945"/>
    <cellStyle name="Note 2 3 2 9 7 5" xfId="26946"/>
    <cellStyle name="Note 2 3 2 9 7 6" xfId="26947"/>
    <cellStyle name="Note 2 3 2 9 8" xfId="26948"/>
    <cellStyle name="Note 2 3 2 9 9" xfId="26949"/>
    <cellStyle name="Note 2 3 20" xfId="26950"/>
    <cellStyle name="Note 2 3 20 2" xfId="26951"/>
    <cellStyle name="Note 2 3 20 3" xfId="26952"/>
    <cellStyle name="Note 2 3 20 4" xfId="26953"/>
    <cellStyle name="Note 2 3 20 5" xfId="26954"/>
    <cellStyle name="Note 2 3 20 6" xfId="26955"/>
    <cellStyle name="Note 2 3 20 7" xfId="26956"/>
    <cellStyle name="Note 2 3 21" xfId="26957"/>
    <cellStyle name="Note 2 3 22" xfId="26958"/>
    <cellStyle name="Note 2 3 23" xfId="26959"/>
    <cellStyle name="Note 2 3 24" xfId="26960"/>
    <cellStyle name="Note 2 3 25" xfId="26961"/>
    <cellStyle name="Note 2 3 3" xfId="26962"/>
    <cellStyle name="Note 2 3 3 10" xfId="26963"/>
    <cellStyle name="Note 2 3 3 11" xfId="26964"/>
    <cellStyle name="Note 2 3 3 12" xfId="26965"/>
    <cellStyle name="Note 2 3 3 2" xfId="26966"/>
    <cellStyle name="Note 2 3 3 2 2" xfId="26967"/>
    <cellStyle name="Note 2 3 3 2 3" xfId="26968"/>
    <cellStyle name="Note 2 3 3 2 4" xfId="26969"/>
    <cellStyle name="Note 2 3 3 2 5" xfId="26970"/>
    <cellStyle name="Note 2 3 3 2 6" xfId="26971"/>
    <cellStyle name="Note 2 3 3 2 7" xfId="26972"/>
    <cellStyle name="Note 2 3 3 3" xfId="26973"/>
    <cellStyle name="Note 2 3 3 3 2" xfId="26974"/>
    <cellStyle name="Note 2 3 3 3 3" xfId="26975"/>
    <cellStyle name="Note 2 3 3 3 4" xfId="26976"/>
    <cellStyle name="Note 2 3 3 3 5" xfId="26977"/>
    <cellStyle name="Note 2 3 3 3 6" xfId="26978"/>
    <cellStyle name="Note 2 3 3 3 7" xfId="26979"/>
    <cellStyle name="Note 2 3 3 4" xfId="26980"/>
    <cellStyle name="Note 2 3 3 4 2" xfId="26981"/>
    <cellStyle name="Note 2 3 3 4 3" xfId="26982"/>
    <cellStyle name="Note 2 3 3 4 4" xfId="26983"/>
    <cellStyle name="Note 2 3 3 4 5" xfId="26984"/>
    <cellStyle name="Note 2 3 3 4 6" xfId="26985"/>
    <cellStyle name="Note 2 3 3 4 7" xfId="26986"/>
    <cellStyle name="Note 2 3 3 5" xfId="26987"/>
    <cellStyle name="Note 2 3 3 5 2" xfId="26988"/>
    <cellStyle name="Note 2 3 3 5 3" xfId="26989"/>
    <cellStyle name="Note 2 3 3 5 4" xfId="26990"/>
    <cellStyle name="Note 2 3 3 5 5" xfId="26991"/>
    <cellStyle name="Note 2 3 3 5 6" xfId="26992"/>
    <cellStyle name="Note 2 3 3 5 7" xfId="26993"/>
    <cellStyle name="Note 2 3 3 6" xfId="26994"/>
    <cellStyle name="Note 2 3 3 6 2" xfId="26995"/>
    <cellStyle name="Note 2 3 3 6 3" xfId="26996"/>
    <cellStyle name="Note 2 3 3 6 4" xfId="26997"/>
    <cellStyle name="Note 2 3 3 6 5" xfId="26998"/>
    <cellStyle name="Note 2 3 3 6 6" xfId="26999"/>
    <cellStyle name="Note 2 3 3 6 7" xfId="27000"/>
    <cellStyle name="Note 2 3 3 7" xfId="27001"/>
    <cellStyle name="Note 2 3 3 8" xfId="27002"/>
    <cellStyle name="Note 2 3 3 9" xfId="27003"/>
    <cellStyle name="Note 2 3 4" xfId="27004"/>
    <cellStyle name="Note 2 3 4 10" xfId="27005"/>
    <cellStyle name="Note 2 3 4 11" xfId="27006"/>
    <cellStyle name="Note 2 3 4 12" xfId="27007"/>
    <cellStyle name="Note 2 3 4 2" xfId="27008"/>
    <cellStyle name="Note 2 3 4 2 2" xfId="27009"/>
    <cellStyle name="Note 2 3 4 2 3" xfId="27010"/>
    <cellStyle name="Note 2 3 4 2 4" xfId="27011"/>
    <cellStyle name="Note 2 3 4 2 5" xfId="27012"/>
    <cellStyle name="Note 2 3 4 2 6" xfId="27013"/>
    <cellStyle name="Note 2 3 4 2 7" xfId="27014"/>
    <cellStyle name="Note 2 3 4 3" xfId="27015"/>
    <cellStyle name="Note 2 3 4 3 2" xfId="27016"/>
    <cellStyle name="Note 2 3 4 3 3" xfId="27017"/>
    <cellStyle name="Note 2 3 4 3 4" xfId="27018"/>
    <cellStyle name="Note 2 3 4 3 5" xfId="27019"/>
    <cellStyle name="Note 2 3 4 3 6" xfId="27020"/>
    <cellStyle name="Note 2 3 4 3 7" xfId="27021"/>
    <cellStyle name="Note 2 3 4 4" xfId="27022"/>
    <cellStyle name="Note 2 3 4 4 2" xfId="27023"/>
    <cellStyle name="Note 2 3 4 4 3" xfId="27024"/>
    <cellStyle name="Note 2 3 4 4 4" xfId="27025"/>
    <cellStyle name="Note 2 3 4 4 5" xfId="27026"/>
    <cellStyle name="Note 2 3 4 4 6" xfId="27027"/>
    <cellStyle name="Note 2 3 4 4 7" xfId="27028"/>
    <cellStyle name="Note 2 3 4 5" xfId="27029"/>
    <cellStyle name="Note 2 3 4 5 2" xfId="27030"/>
    <cellStyle name="Note 2 3 4 5 3" xfId="27031"/>
    <cellStyle name="Note 2 3 4 5 4" xfId="27032"/>
    <cellStyle name="Note 2 3 4 5 5" xfId="27033"/>
    <cellStyle name="Note 2 3 4 5 6" xfId="27034"/>
    <cellStyle name="Note 2 3 4 5 7" xfId="27035"/>
    <cellStyle name="Note 2 3 4 6" xfId="27036"/>
    <cellStyle name="Note 2 3 4 6 2" xfId="27037"/>
    <cellStyle name="Note 2 3 4 6 3" xfId="27038"/>
    <cellStyle name="Note 2 3 4 6 4" xfId="27039"/>
    <cellStyle name="Note 2 3 4 6 5" xfId="27040"/>
    <cellStyle name="Note 2 3 4 6 6" xfId="27041"/>
    <cellStyle name="Note 2 3 4 6 7" xfId="27042"/>
    <cellStyle name="Note 2 3 4 7" xfId="27043"/>
    <cellStyle name="Note 2 3 4 8" xfId="27044"/>
    <cellStyle name="Note 2 3 4 9" xfId="27045"/>
    <cellStyle name="Note 2 3 5" xfId="27046"/>
    <cellStyle name="Note 2 3 5 10" xfId="27047"/>
    <cellStyle name="Note 2 3 5 11" xfId="27048"/>
    <cellStyle name="Note 2 3 5 12" xfId="27049"/>
    <cellStyle name="Note 2 3 5 2" xfId="27050"/>
    <cellStyle name="Note 2 3 5 2 2" xfId="27051"/>
    <cellStyle name="Note 2 3 5 2 3" xfId="27052"/>
    <cellStyle name="Note 2 3 5 2 4" xfId="27053"/>
    <cellStyle name="Note 2 3 5 2 5" xfId="27054"/>
    <cellStyle name="Note 2 3 5 2 6" xfId="27055"/>
    <cellStyle name="Note 2 3 5 2 7" xfId="27056"/>
    <cellStyle name="Note 2 3 5 3" xfId="27057"/>
    <cellStyle name="Note 2 3 5 3 2" xfId="27058"/>
    <cellStyle name="Note 2 3 5 3 3" xfId="27059"/>
    <cellStyle name="Note 2 3 5 3 4" xfId="27060"/>
    <cellStyle name="Note 2 3 5 3 5" xfId="27061"/>
    <cellStyle name="Note 2 3 5 3 6" xfId="27062"/>
    <cellStyle name="Note 2 3 5 3 7" xfId="27063"/>
    <cellStyle name="Note 2 3 5 4" xfId="27064"/>
    <cellStyle name="Note 2 3 5 4 2" xfId="27065"/>
    <cellStyle name="Note 2 3 5 4 3" xfId="27066"/>
    <cellStyle name="Note 2 3 5 4 4" xfId="27067"/>
    <cellStyle name="Note 2 3 5 4 5" xfId="27068"/>
    <cellStyle name="Note 2 3 5 4 6" xfId="27069"/>
    <cellStyle name="Note 2 3 5 4 7" xfId="27070"/>
    <cellStyle name="Note 2 3 5 5" xfId="27071"/>
    <cellStyle name="Note 2 3 5 5 2" xfId="27072"/>
    <cellStyle name="Note 2 3 5 5 3" xfId="27073"/>
    <cellStyle name="Note 2 3 5 5 4" xfId="27074"/>
    <cellStyle name="Note 2 3 5 5 5" xfId="27075"/>
    <cellStyle name="Note 2 3 5 5 6" xfId="27076"/>
    <cellStyle name="Note 2 3 5 5 7" xfId="27077"/>
    <cellStyle name="Note 2 3 5 6" xfId="27078"/>
    <cellStyle name="Note 2 3 5 6 2" xfId="27079"/>
    <cellStyle name="Note 2 3 5 6 3" xfId="27080"/>
    <cellStyle name="Note 2 3 5 6 4" xfId="27081"/>
    <cellStyle name="Note 2 3 5 6 5" xfId="27082"/>
    <cellStyle name="Note 2 3 5 6 6" xfId="27083"/>
    <cellStyle name="Note 2 3 5 6 7" xfId="27084"/>
    <cellStyle name="Note 2 3 5 7" xfId="27085"/>
    <cellStyle name="Note 2 3 5 8" xfId="27086"/>
    <cellStyle name="Note 2 3 5 9" xfId="27087"/>
    <cellStyle name="Note 2 3 6" xfId="27088"/>
    <cellStyle name="Note 2 3 6 10" xfId="27089"/>
    <cellStyle name="Note 2 3 6 11" xfId="27090"/>
    <cellStyle name="Note 2 3 6 12" xfId="27091"/>
    <cellStyle name="Note 2 3 6 2" xfId="27092"/>
    <cellStyle name="Note 2 3 6 2 2" xfId="27093"/>
    <cellStyle name="Note 2 3 6 2 3" xfId="27094"/>
    <cellStyle name="Note 2 3 6 2 4" xfId="27095"/>
    <cellStyle name="Note 2 3 6 2 5" xfId="27096"/>
    <cellStyle name="Note 2 3 6 2 6" xfId="27097"/>
    <cellStyle name="Note 2 3 6 2 7" xfId="27098"/>
    <cellStyle name="Note 2 3 6 3" xfId="27099"/>
    <cellStyle name="Note 2 3 6 3 2" xfId="27100"/>
    <cellStyle name="Note 2 3 6 3 3" xfId="27101"/>
    <cellStyle name="Note 2 3 6 3 4" xfId="27102"/>
    <cellStyle name="Note 2 3 6 3 5" xfId="27103"/>
    <cellStyle name="Note 2 3 6 3 6" xfId="27104"/>
    <cellStyle name="Note 2 3 6 3 7" xfId="27105"/>
    <cellStyle name="Note 2 3 6 4" xfId="27106"/>
    <cellStyle name="Note 2 3 6 4 2" xfId="27107"/>
    <cellStyle name="Note 2 3 6 4 3" xfId="27108"/>
    <cellStyle name="Note 2 3 6 4 4" xfId="27109"/>
    <cellStyle name="Note 2 3 6 4 5" xfId="27110"/>
    <cellStyle name="Note 2 3 6 4 6" xfId="27111"/>
    <cellStyle name="Note 2 3 6 4 7" xfId="27112"/>
    <cellStyle name="Note 2 3 6 5" xfId="27113"/>
    <cellStyle name="Note 2 3 6 5 2" xfId="27114"/>
    <cellStyle name="Note 2 3 6 5 3" xfId="27115"/>
    <cellStyle name="Note 2 3 6 5 4" xfId="27116"/>
    <cellStyle name="Note 2 3 6 5 5" xfId="27117"/>
    <cellStyle name="Note 2 3 6 5 6" xfId="27118"/>
    <cellStyle name="Note 2 3 6 5 7" xfId="27119"/>
    <cellStyle name="Note 2 3 6 6" xfId="27120"/>
    <cellStyle name="Note 2 3 6 6 2" xfId="27121"/>
    <cellStyle name="Note 2 3 6 6 3" xfId="27122"/>
    <cellStyle name="Note 2 3 6 6 4" xfId="27123"/>
    <cellStyle name="Note 2 3 6 6 5" xfId="27124"/>
    <cellStyle name="Note 2 3 6 6 6" xfId="27125"/>
    <cellStyle name="Note 2 3 6 6 7" xfId="27126"/>
    <cellStyle name="Note 2 3 6 7" xfId="27127"/>
    <cellStyle name="Note 2 3 6 7 2" xfId="27128"/>
    <cellStyle name="Note 2 3 6 7 3" xfId="27129"/>
    <cellStyle name="Note 2 3 6 7 4" xfId="27130"/>
    <cellStyle name="Note 2 3 6 7 5" xfId="27131"/>
    <cellStyle name="Note 2 3 6 7 6" xfId="27132"/>
    <cellStyle name="Note 2 3 6 8" xfId="27133"/>
    <cellStyle name="Note 2 3 6 9" xfId="27134"/>
    <cellStyle name="Note 2 3 7" xfId="27135"/>
    <cellStyle name="Note 2 3 7 10" xfId="27136"/>
    <cellStyle name="Note 2 3 7 11" xfId="27137"/>
    <cellStyle name="Note 2 3 7 12" xfId="27138"/>
    <cellStyle name="Note 2 3 7 2" xfId="27139"/>
    <cellStyle name="Note 2 3 7 2 2" xfId="27140"/>
    <cellStyle name="Note 2 3 7 2 3" xfId="27141"/>
    <cellStyle name="Note 2 3 7 2 4" xfId="27142"/>
    <cellStyle name="Note 2 3 7 2 5" xfId="27143"/>
    <cellStyle name="Note 2 3 7 2 6" xfId="27144"/>
    <cellStyle name="Note 2 3 7 2 7" xfId="27145"/>
    <cellStyle name="Note 2 3 7 3" xfId="27146"/>
    <cellStyle name="Note 2 3 7 3 2" xfId="27147"/>
    <cellStyle name="Note 2 3 7 3 3" xfId="27148"/>
    <cellStyle name="Note 2 3 7 3 4" xfId="27149"/>
    <cellStyle name="Note 2 3 7 3 5" xfId="27150"/>
    <cellStyle name="Note 2 3 7 3 6" xfId="27151"/>
    <cellStyle name="Note 2 3 7 3 7" xfId="27152"/>
    <cellStyle name="Note 2 3 7 4" xfId="27153"/>
    <cellStyle name="Note 2 3 7 4 2" xfId="27154"/>
    <cellStyle name="Note 2 3 7 4 3" xfId="27155"/>
    <cellStyle name="Note 2 3 7 4 4" xfId="27156"/>
    <cellStyle name="Note 2 3 7 4 5" xfId="27157"/>
    <cellStyle name="Note 2 3 7 4 6" xfId="27158"/>
    <cellStyle name="Note 2 3 7 4 7" xfId="27159"/>
    <cellStyle name="Note 2 3 7 5" xfId="27160"/>
    <cellStyle name="Note 2 3 7 5 2" xfId="27161"/>
    <cellStyle name="Note 2 3 7 5 3" xfId="27162"/>
    <cellStyle name="Note 2 3 7 5 4" xfId="27163"/>
    <cellStyle name="Note 2 3 7 5 5" xfId="27164"/>
    <cellStyle name="Note 2 3 7 5 6" xfId="27165"/>
    <cellStyle name="Note 2 3 7 5 7" xfId="27166"/>
    <cellStyle name="Note 2 3 7 6" xfId="27167"/>
    <cellStyle name="Note 2 3 7 6 2" xfId="27168"/>
    <cellStyle name="Note 2 3 7 6 3" xfId="27169"/>
    <cellStyle name="Note 2 3 7 6 4" xfId="27170"/>
    <cellStyle name="Note 2 3 7 6 5" xfId="27171"/>
    <cellStyle name="Note 2 3 7 6 6" xfId="27172"/>
    <cellStyle name="Note 2 3 7 6 7" xfId="27173"/>
    <cellStyle name="Note 2 3 7 7" xfId="27174"/>
    <cellStyle name="Note 2 3 7 7 2" xfId="27175"/>
    <cellStyle name="Note 2 3 7 7 3" xfId="27176"/>
    <cellStyle name="Note 2 3 7 7 4" xfId="27177"/>
    <cellStyle name="Note 2 3 7 7 5" xfId="27178"/>
    <cellStyle name="Note 2 3 7 7 6" xfId="27179"/>
    <cellStyle name="Note 2 3 7 8" xfId="27180"/>
    <cellStyle name="Note 2 3 7 9" xfId="27181"/>
    <cellStyle name="Note 2 3 8" xfId="27182"/>
    <cellStyle name="Note 2 3 8 10" xfId="27183"/>
    <cellStyle name="Note 2 3 8 11" xfId="27184"/>
    <cellStyle name="Note 2 3 8 12" xfId="27185"/>
    <cellStyle name="Note 2 3 8 2" xfId="27186"/>
    <cellStyle name="Note 2 3 8 2 2" xfId="27187"/>
    <cellStyle name="Note 2 3 8 2 3" xfId="27188"/>
    <cellStyle name="Note 2 3 8 2 4" xfId="27189"/>
    <cellStyle name="Note 2 3 8 2 5" xfId="27190"/>
    <cellStyle name="Note 2 3 8 2 6" xfId="27191"/>
    <cellStyle name="Note 2 3 8 2 7" xfId="27192"/>
    <cellStyle name="Note 2 3 8 3" xfId="27193"/>
    <cellStyle name="Note 2 3 8 3 2" xfId="27194"/>
    <cellStyle name="Note 2 3 8 3 3" xfId="27195"/>
    <cellStyle name="Note 2 3 8 3 4" xfId="27196"/>
    <cellStyle name="Note 2 3 8 3 5" xfId="27197"/>
    <cellStyle name="Note 2 3 8 3 6" xfId="27198"/>
    <cellStyle name="Note 2 3 8 3 7" xfId="27199"/>
    <cellStyle name="Note 2 3 8 4" xfId="27200"/>
    <cellStyle name="Note 2 3 8 4 2" xfId="27201"/>
    <cellStyle name="Note 2 3 8 4 3" xfId="27202"/>
    <cellStyle name="Note 2 3 8 4 4" xfId="27203"/>
    <cellStyle name="Note 2 3 8 4 5" xfId="27204"/>
    <cellStyle name="Note 2 3 8 4 6" xfId="27205"/>
    <cellStyle name="Note 2 3 8 4 7" xfId="27206"/>
    <cellStyle name="Note 2 3 8 5" xfId="27207"/>
    <cellStyle name="Note 2 3 8 5 2" xfId="27208"/>
    <cellStyle name="Note 2 3 8 5 3" xfId="27209"/>
    <cellStyle name="Note 2 3 8 5 4" xfId="27210"/>
    <cellStyle name="Note 2 3 8 5 5" xfId="27211"/>
    <cellStyle name="Note 2 3 8 5 6" xfId="27212"/>
    <cellStyle name="Note 2 3 8 5 7" xfId="27213"/>
    <cellStyle name="Note 2 3 8 6" xfId="27214"/>
    <cellStyle name="Note 2 3 8 6 2" xfId="27215"/>
    <cellStyle name="Note 2 3 8 6 3" xfId="27216"/>
    <cellStyle name="Note 2 3 8 6 4" xfId="27217"/>
    <cellStyle name="Note 2 3 8 6 5" xfId="27218"/>
    <cellStyle name="Note 2 3 8 6 6" xfId="27219"/>
    <cellStyle name="Note 2 3 8 6 7" xfId="27220"/>
    <cellStyle name="Note 2 3 8 7" xfId="27221"/>
    <cellStyle name="Note 2 3 8 7 2" xfId="27222"/>
    <cellStyle name="Note 2 3 8 7 3" xfId="27223"/>
    <cellStyle name="Note 2 3 8 7 4" xfId="27224"/>
    <cellStyle name="Note 2 3 8 7 5" xfId="27225"/>
    <cellStyle name="Note 2 3 8 7 6" xfId="27226"/>
    <cellStyle name="Note 2 3 8 8" xfId="27227"/>
    <cellStyle name="Note 2 3 8 9" xfId="27228"/>
    <cellStyle name="Note 2 3 9" xfId="27229"/>
    <cellStyle name="Note 2 3 9 10" xfId="27230"/>
    <cellStyle name="Note 2 3 9 11" xfId="27231"/>
    <cellStyle name="Note 2 3 9 12" xfId="27232"/>
    <cellStyle name="Note 2 3 9 2" xfId="27233"/>
    <cellStyle name="Note 2 3 9 2 2" xfId="27234"/>
    <cellStyle name="Note 2 3 9 2 3" xfId="27235"/>
    <cellStyle name="Note 2 3 9 2 4" xfId="27236"/>
    <cellStyle name="Note 2 3 9 2 5" xfId="27237"/>
    <cellStyle name="Note 2 3 9 2 6" xfId="27238"/>
    <cellStyle name="Note 2 3 9 2 7" xfId="27239"/>
    <cellStyle name="Note 2 3 9 3" xfId="27240"/>
    <cellStyle name="Note 2 3 9 3 2" xfId="27241"/>
    <cellStyle name="Note 2 3 9 3 3" xfId="27242"/>
    <cellStyle name="Note 2 3 9 3 4" xfId="27243"/>
    <cellStyle name="Note 2 3 9 3 5" xfId="27244"/>
    <cellStyle name="Note 2 3 9 3 6" xfId="27245"/>
    <cellStyle name="Note 2 3 9 3 7" xfId="27246"/>
    <cellStyle name="Note 2 3 9 4" xfId="27247"/>
    <cellStyle name="Note 2 3 9 4 2" xfId="27248"/>
    <cellStyle name="Note 2 3 9 4 3" xfId="27249"/>
    <cellStyle name="Note 2 3 9 4 4" xfId="27250"/>
    <cellStyle name="Note 2 3 9 4 5" xfId="27251"/>
    <cellStyle name="Note 2 3 9 4 6" xfId="27252"/>
    <cellStyle name="Note 2 3 9 4 7" xfId="27253"/>
    <cellStyle name="Note 2 3 9 5" xfId="27254"/>
    <cellStyle name="Note 2 3 9 5 2" xfId="27255"/>
    <cellStyle name="Note 2 3 9 5 3" xfId="27256"/>
    <cellStyle name="Note 2 3 9 5 4" xfId="27257"/>
    <cellStyle name="Note 2 3 9 5 5" xfId="27258"/>
    <cellStyle name="Note 2 3 9 5 6" xfId="27259"/>
    <cellStyle name="Note 2 3 9 5 7" xfId="27260"/>
    <cellStyle name="Note 2 3 9 6" xfId="27261"/>
    <cellStyle name="Note 2 3 9 6 2" xfId="27262"/>
    <cellStyle name="Note 2 3 9 6 3" xfId="27263"/>
    <cellStyle name="Note 2 3 9 6 4" xfId="27264"/>
    <cellStyle name="Note 2 3 9 6 5" xfId="27265"/>
    <cellStyle name="Note 2 3 9 6 6" xfId="27266"/>
    <cellStyle name="Note 2 3 9 6 7" xfId="27267"/>
    <cellStyle name="Note 2 3 9 7" xfId="27268"/>
    <cellStyle name="Note 2 3 9 7 2" xfId="27269"/>
    <cellStyle name="Note 2 3 9 7 3" xfId="27270"/>
    <cellStyle name="Note 2 3 9 7 4" xfId="27271"/>
    <cellStyle name="Note 2 3 9 7 5" xfId="27272"/>
    <cellStyle name="Note 2 3 9 7 6" xfId="27273"/>
    <cellStyle name="Note 2 3 9 8" xfId="27274"/>
    <cellStyle name="Note 2 3 9 9" xfId="27275"/>
    <cellStyle name="Note 2 4" xfId="27276"/>
    <cellStyle name="Note 2 4 10" xfId="27277"/>
    <cellStyle name="Note 2 4 10 10" xfId="27278"/>
    <cellStyle name="Note 2 4 10 11" xfId="27279"/>
    <cellStyle name="Note 2 4 10 12" xfId="27280"/>
    <cellStyle name="Note 2 4 10 2" xfId="27281"/>
    <cellStyle name="Note 2 4 10 2 2" xfId="27282"/>
    <cellStyle name="Note 2 4 10 2 3" xfId="27283"/>
    <cellStyle name="Note 2 4 10 2 4" xfId="27284"/>
    <cellStyle name="Note 2 4 10 2 5" xfId="27285"/>
    <cellStyle name="Note 2 4 10 2 6" xfId="27286"/>
    <cellStyle name="Note 2 4 10 2 7" xfId="27287"/>
    <cellStyle name="Note 2 4 10 3" xfId="27288"/>
    <cellStyle name="Note 2 4 10 3 2" xfId="27289"/>
    <cellStyle name="Note 2 4 10 3 3" xfId="27290"/>
    <cellStyle name="Note 2 4 10 3 4" xfId="27291"/>
    <cellStyle name="Note 2 4 10 3 5" xfId="27292"/>
    <cellStyle name="Note 2 4 10 3 6" xfId="27293"/>
    <cellStyle name="Note 2 4 10 3 7" xfId="27294"/>
    <cellStyle name="Note 2 4 10 4" xfId="27295"/>
    <cellStyle name="Note 2 4 10 4 2" xfId="27296"/>
    <cellStyle name="Note 2 4 10 4 3" xfId="27297"/>
    <cellStyle name="Note 2 4 10 4 4" xfId="27298"/>
    <cellStyle name="Note 2 4 10 4 5" xfId="27299"/>
    <cellStyle name="Note 2 4 10 4 6" xfId="27300"/>
    <cellStyle name="Note 2 4 10 4 7" xfId="27301"/>
    <cellStyle name="Note 2 4 10 5" xfId="27302"/>
    <cellStyle name="Note 2 4 10 5 2" xfId="27303"/>
    <cellStyle name="Note 2 4 10 5 3" xfId="27304"/>
    <cellStyle name="Note 2 4 10 5 4" xfId="27305"/>
    <cellStyle name="Note 2 4 10 5 5" xfId="27306"/>
    <cellStyle name="Note 2 4 10 5 6" xfId="27307"/>
    <cellStyle name="Note 2 4 10 5 7" xfId="27308"/>
    <cellStyle name="Note 2 4 10 6" xfId="27309"/>
    <cellStyle name="Note 2 4 10 6 2" xfId="27310"/>
    <cellStyle name="Note 2 4 10 6 3" xfId="27311"/>
    <cellStyle name="Note 2 4 10 6 4" xfId="27312"/>
    <cellStyle name="Note 2 4 10 6 5" xfId="27313"/>
    <cellStyle name="Note 2 4 10 6 6" xfId="27314"/>
    <cellStyle name="Note 2 4 10 6 7" xfId="27315"/>
    <cellStyle name="Note 2 4 10 7" xfId="27316"/>
    <cellStyle name="Note 2 4 10 7 2" xfId="27317"/>
    <cellStyle name="Note 2 4 10 7 3" xfId="27318"/>
    <cellStyle name="Note 2 4 10 7 4" xfId="27319"/>
    <cellStyle name="Note 2 4 10 7 5" xfId="27320"/>
    <cellStyle name="Note 2 4 10 7 6" xfId="27321"/>
    <cellStyle name="Note 2 4 10 8" xfId="27322"/>
    <cellStyle name="Note 2 4 10 9" xfId="27323"/>
    <cellStyle name="Note 2 4 11" xfId="27324"/>
    <cellStyle name="Note 2 4 11 10" xfId="27325"/>
    <cellStyle name="Note 2 4 11 11" xfId="27326"/>
    <cellStyle name="Note 2 4 11 12" xfId="27327"/>
    <cellStyle name="Note 2 4 11 2" xfId="27328"/>
    <cellStyle name="Note 2 4 11 2 2" xfId="27329"/>
    <cellStyle name="Note 2 4 11 2 3" xfId="27330"/>
    <cellStyle name="Note 2 4 11 2 4" xfId="27331"/>
    <cellStyle name="Note 2 4 11 2 5" xfId="27332"/>
    <cellStyle name="Note 2 4 11 2 6" xfId="27333"/>
    <cellStyle name="Note 2 4 11 2 7" xfId="27334"/>
    <cellStyle name="Note 2 4 11 3" xfId="27335"/>
    <cellStyle name="Note 2 4 11 3 2" xfId="27336"/>
    <cellStyle name="Note 2 4 11 3 3" xfId="27337"/>
    <cellStyle name="Note 2 4 11 3 4" xfId="27338"/>
    <cellStyle name="Note 2 4 11 3 5" xfId="27339"/>
    <cellStyle name="Note 2 4 11 3 6" xfId="27340"/>
    <cellStyle name="Note 2 4 11 3 7" xfId="27341"/>
    <cellStyle name="Note 2 4 11 4" xfId="27342"/>
    <cellStyle name="Note 2 4 11 4 2" xfId="27343"/>
    <cellStyle name="Note 2 4 11 4 3" xfId="27344"/>
    <cellStyle name="Note 2 4 11 4 4" xfId="27345"/>
    <cellStyle name="Note 2 4 11 4 5" xfId="27346"/>
    <cellStyle name="Note 2 4 11 4 6" xfId="27347"/>
    <cellStyle name="Note 2 4 11 4 7" xfId="27348"/>
    <cellStyle name="Note 2 4 11 5" xfId="27349"/>
    <cellStyle name="Note 2 4 11 5 2" xfId="27350"/>
    <cellStyle name="Note 2 4 11 5 3" xfId="27351"/>
    <cellStyle name="Note 2 4 11 5 4" xfId="27352"/>
    <cellStyle name="Note 2 4 11 5 5" xfId="27353"/>
    <cellStyle name="Note 2 4 11 5 6" xfId="27354"/>
    <cellStyle name="Note 2 4 11 5 7" xfId="27355"/>
    <cellStyle name="Note 2 4 11 6" xfId="27356"/>
    <cellStyle name="Note 2 4 11 6 2" xfId="27357"/>
    <cellStyle name="Note 2 4 11 6 3" xfId="27358"/>
    <cellStyle name="Note 2 4 11 6 4" xfId="27359"/>
    <cellStyle name="Note 2 4 11 6 5" xfId="27360"/>
    <cellStyle name="Note 2 4 11 6 6" xfId="27361"/>
    <cellStyle name="Note 2 4 11 6 7" xfId="27362"/>
    <cellStyle name="Note 2 4 11 7" xfId="27363"/>
    <cellStyle name="Note 2 4 11 7 2" xfId="27364"/>
    <cellStyle name="Note 2 4 11 7 3" xfId="27365"/>
    <cellStyle name="Note 2 4 11 7 4" xfId="27366"/>
    <cellStyle name="Note 2 4 11 7 5" xfId="27367"/>
    <cellStyle name="Note 2 4 11 7 6" xfId="27368"/>
    <cellStyle name="Note 2 4 11 8" xfId="27369"/>
    <cellStyle name="Note 2 4 11 9" xfId="27370"/>
    <cellStyle name="Note 2 4 12" xfId="27371"/>
    <cellStyle name="Note 2 4 12 10" xfId="27372"/>
    <cellStyle name="Note 2 4 12 11" xfId="27373"/>
    <cellStyle name="Note 2 4 12 12" xfId="27374"/>
    <cellStyle name="Note 2 4 12 2" xfId="27375"/>
    <cellStyle name="Note 2 4 12 2 2" xfId="27376"/>
    <cellStyle name="Note 2 4 12 2 3" xfId="27377"/>
    <cellStyle name="Note 2 4 12 2 4" xfId="27378"/>
    <cellStyle name="Note 2 4 12 2 5" xfId="27379"/>
    <cellStyle name="Note 2 4 12 2 6" xfId="27380"/>
    <cellStyle name="Note 2 4 12 2 7" xfId="27381"/>
    <cellStyle name="Note 2 4 12 3" xfId="27382"/>
    <cellStyle name="Note 2 4 12 3 2" xfId="27383"/>
    <cellStyle name="Note 2 4 12 3 3" xfId="27384"/>
    <cellStyle name="Note 2 4 12 3 4" xfId="27385"/>
    <cellStyle name="Note 2 4 12 3 5" xfId="27386"/>
    <cellStyle name="Note 2 4 12 3 6" xfId="27387"/>
    <cellStyle name="Note 2 4 12 3 7" xfId="27388"/>
    <cellStyle name="Note 2 4 12 4" xfId="27389"/>
    <cellStyle name="Note 2 4 12 4 2" xfId="27390"/>
    <cellStyle name="Note 2 4 12 4 3" xfId="27391"/>
    <cellStyle name="Note 2 4 12 4 4" xfId="27392"/>
    <cellStyle name="Note 2 4 12 4 5" xfId="27393"/>
    <cellStyle name="Note 2 4 12 4 6" xfId="27394"/>
    <cellStyle name="Note 2 4 12 4 7" xfId="27395"/>
    <cellStyle name="Note 2 4 12 5" xfId="27396"/>
    <cellStyle name="Note 2 4 12 5 2" xfId="27397"/>
    <cellStyle name="Note 2 4 12 5 3" xfId="27398"/>
    <cellStyle name="Note 2 4 12 5 4" xfId="27399"/>
    <cellStyle name="Note 2 4 12 5 5" xfId="27400"/>
    <cellStyle name="Note 2 4 12 5 6" xfId="27401"/>
    <cellStyle name="Note 2 4 12 5 7" xfId="27402"/>
    <cellStyle name="Note 2 4 12 6" xfId="27403"/>
    <cellStyle name="Note 2 4 12 6 2" xfId="27404"/>
    <cellStyle name="Note 2 4 12 6 3" xfId="27405"/>
    <cellStyle name="Note 2 4 12 6 4" xfId="27406"/>
    <cellStyle name="Note 2 4 12 6 5" xfId="27407"/>
    <cellStyle name="Note 2 4 12 6 6" xfId="27408"/>
    <cellStyle name="Note 2 4 12 6 7" xfId="27409"/>
    <cellStyle name="Note 2 4 12 7" xfId="27410"/>
    <cellStyle name="Note 2 4 12 7 2" xfId="27411"/>
    <cellStyle name="Note 2 4 12 7 3" xfId="27412"/>
    <cellStyle name="Note 2 4 12 7 4" xfId="27413"/>
    <cellStyle name="Note 2 4 12 7 5" xfId="27414"/>
    <cellStyle name="Note 2 4 12 7 6" xfId="27415"/>
    <cellStyle name="Note 2 4 12 8" xfId="27416"/>
    <cellStyle name="Note 2 4 12 9" xfId="27417"/>
    <cellStyle name="Note 2 4 13" xfId="27418"/>
    <cellStyle name="Note 2 4 13 10" xfId="27419"/>
    <cellStyle name="Note 2 4 13 11" xfId="27420"/>
    <cellStyle name="Note 2 4 13 12" xfId="27421"/>
    <cellStyle name="Note 2 4 13 2" xfId="27422"/>
    <cellStyle name="Note 2 4 13 2 2" xfId="27423"/>
    <cellStyle name="Note 2 4 13 2 3" xfId="27424"/>
    <cellStyle name="Note 2 4 13 2 4" xfId="27425"/>
    <cellStyle name="Note 2 4 13 2 5" xfId="27426"/>
    <cellStyle name="Note 2 4 13 2 6" xfId="27427"/>
    <cellStyle name="Note 2 4 13 2 7" xfId="27428"/>
    <cellStyle name="Note 2 4 13 3" xfId="27429"/>
    <cellStyle name="Note 2 4 13 3 2" xfId="27430"/>
    <cellStyle name="Note 2 4 13 3 3" xfId="27431"/>
    <cellStyle name="Note 2 4 13 3 4" xfId="27432"/>
    <cellStyle name="Note 2 4 13 3 5" xfId="27433"/>
    <cellStyle name="Note 2 4 13 3 6" xfId="27434"/>
    <cellStyle name="Note 2 4 13 3 7" xfId="27435"/>
    <cellStyle name="Note 2 4 13 4" xfId="27436"/>
    <cellStyle name="Note 2 4 13 4 2" xfId="27437"/>
    <cellStyle name="Note 2 4 13 4 3" xfId="27438"/>
    <cellStyle name="Note 2 4 13 4 4" xfId="27439"/>
    <cellStyle name="Note 2 4 13 4 5" xfId="27440"/>
    <cellStyle name="Note 2 4 13 4 6" xfId="27441"/>
    <cellStyle name="Note 2 4 13 4 7" xfId="27442"/>
    <cellStyle name="Note 2 4 13 5" xfId="27443"/>
    <cellStyle name="Note 2 4 13 5 2" xfId="27444"/>
    <cellStyle name="Note 2 4 13 5 3" xfId="27445"/>
    <cellStyle name="Note 2 4 13 5 4" xfId="27446"/>
    <cellStyle name="Note 2 4 13 5 5" xfId="27447"/>
    <cellStyle name="Note 2 4 13 5 6" xfId="27448"/>
    <cellStyle name="Note 2 4 13 5 7" xfId="27449"/>
    <cellStyle name="Note 2 4 13 6" xfId="27450"/>
    <cellStyle name="Note 2 4 13 6 2" xfId="27451"/>
    <cellStyle name="Note 2 4 13 6 3" xfId="27452"/>
    <cellStyle name="Note 2 4 13 6 4" xfId="27453"/>
    <cellStyle name="Note 2 4 13 6 5" xfId="27454"/>
    <cellStyle name="Note 2 4 13 6 6" xfId="27455"/>
    <cellStyle name="Note 2 4 13 6 7" xfId="27456"/>
    <cellStyle name="Note 2 4 13 7" xfId="27457"/>
    <cellStyle name="Note 2 4 13 7 2" xfId="27458"/>
    <cellStyle name="Note 2 4 13 7 3" xfId="27459"/>
    <cellStyle name="Note 2 4 13 7 4" xfId="27460"/>
    <cellStyle name="Note 2 4 13 7 5" xfId="27461"/>
    <cellStyle name="Note 2 4 13 7 6" xfId="27462"/>
    <cellStyle name="Note 2 4 13 8" xfId="27463"/>
    <cellStyle name="Note 2 4 13 9" xfId="27464"/>
    <cellStyle name="Note 2 4 14" xfId="27465"/>
    <cellStyle name="Note 2 4 14 2" xfId="27466"/>
    <cellStyle name="Note 2 4 14 3" xfId="27467"/>
    <cellStyle name="Note 2 4 14 4" xfId="27468"/>
    <cellStyle name="Note 2 4 14 5" xfId="27469"/>
    <cellStyle name="Note 2 4 14 6" xfId="27470"/>
    <cellStyle name="Note 2 4 14 7" xfId="27471"/>
    <cellStyle name="Note 2 4 15" xfId="27472"/>
    <cellStyle name="Note 2 4 15 2" xfId="27473"/>
    <cellStyle name="Note 2 4 15 3" xfId="27474"/>
    <cellStyle name="Note 2 4 15 4" xfId="27475"/>
    <cellStyle name="Note 2 4 15 5" xfId="27476"/>
    <cellStyle name="Note 2 4 15 6" xfId="27477"/>
    <cellStyle name="Note 2 4 15 7" xfId="27478"/>
    <cellStyle name="Note 2 4 16" xfId="27479"/>
    <cellStyle name="Note 2 4 16 2" xfId="27480"/>
    <cellStyle name="Note 2 4 16 3" xfId="27481"/>
    <cellStyle name="Note 2 4 16 4" xfId="27482"/>
    <cellStyle name="Note 2 4 16 5" xfId="27483"/>
    <cellStyle name="Note 2 4 16 6" xfId="27484"/>
    <cellStyle name="Note 2 4 16 7" xfId="27485"/>
    <cellStyle name="Note 2 4 17" xfId="27486"/>
    <cellStyle name="Note 2 4 17 2" xfId="27487"/>
    <cellStyle name="Note 2 4 17 3" xfId="27488"/>
    <cellStyle name="Note 2 4 17 4" xfId="27489"/>
    <cellStyle name="Note 2 4 17 5" xfId="27490"/>
    <cellStyle name="Note 2 4 17 6" xfId="27491"/>
    <cellStyle name="Note 2 4 17 7" xfId="27492"/>
    <cellStyle name="Note 2 4 18" xfId="27493"/>
    <cellStyle name="Note 2 4 18 2" xfId="27494"/>
    <cellStyle name="Note 2 4 18 3" xfId="27495"/>
    <cellStyle name="Note 2 4 18 4" xfId="27496"/>
    <cellStyle name="Note 2 4 18 5" xfId="27497"/>
    <cellStyle name="Note 2 4 18 6" xfId="27498"/>
    <cellStyle name="Note 2 4 18 7" xfId="27499"/>
    <cellStyle name="Note 2 4 19" xfId="27500"/>
    <cellStyle name="Note 2 4 2" xfId="27501"/>
    <cellStyle name="Note 2 4 2 10" xfId="27502"/>
    <cellStyle name="Note 2 4 2 11" xfId="27503"/>
    <cellStyle name="Note 2 4 2 12" xfId="27504"/>
    <cellStyle name="Note 2 4 2 2" xfId="27505"/>
    <cellStyle name="Note 2 4 2 2 2" xfId="27506"/>
    <cellStyle name="Note 2 4 2 2 3" xfId="27507"/>
    <cellStyle name="Note 2 4 2 2 4" xfId="27508"/>
    <cellStyle name="Note 2 4 2 2 5" xfId="27509"/>
    <cellStyle name="Note 2 4 2 2 6" xfId="27510"/>
    <cellStyle name="Note 2 4 2 2 7" xfId="27511"/>
    <cellStyle name="Note 2 4 2 3" xfId="27512"/>
    <cellStyle name="Note 2 4 2 3 2" xfId="27513"/>
    <cellStyle name="Note 2 4 2 3 3" xfId="27514"/>
    <cellStyle name="Note 2 4 2 3 4" xfId="27515"/>
    <cellStyle name="Note 2 4 2 3 5" xfId="27516"/>
    <cellStyle name="Note 2 4 2 3 6" xfId="27517"/>
    <cellStyle name="Note 2 4 2 3 7" xfId="27518"/>
    <cellStyle name="Note 2 4 2 4" xfId="27519"/>
    <cellStyle name="Note 2 4 2 4 2" xfId="27520"/>
    <cellStyle name="Note 2 4 2 4 3" xfId="27521"/>
    <cellStyle name="Note 2 4 2 4 4" xfId="27522"/>
    <cellStyle name="Note 2 4 2 4 5" xfId="27523"/>
    <cellStyle name="Note 2 4 2 4 6" xfId="27524"/>
    <cellStyle name="Note 2 4 2 4 7" xfId="27525"/>
    <cellStyle name="Note 2 4 2 5" xfId="27526"/>
    <cellStyle name="Note 2 4 2 5 2" xfId="27527"/>
    <cellStyle name="Note 2 4 2 5 3" xfId="27528"/>
    <cellStyle name="Note 2 4 2 5 4" xfId="27529"/>
    <cellStyle name="Note 2 4 2 5 5" xfId="27530"/>
    <cellStyle name="Note 2 4 2 5 6" xfId="27531"/>
    <cellStyle name="Note 2 4 2 5 7" xfId="27532"/>
    <cellStyle name="Note 2 4 2 6" xfId="27533"/>
    <cellStyle name="Note 2 4 2 6 2" xfId="27534"/>
    <cellStyle name="Note 2 4 2 6 3" xfId="27535"/>
    <cellStyle name="Note 2 4 2 6 4" xfId="27536"/>
    <cellStyle name="Note 2 4 2 6 5" xfId="27537"/>
    <cellStyle name="Note 2 4 2 6 6" xfId="27538"/>
    <cellStyle name="Note 2 4 2 6 7" xfId="27539"/>
    <cellStyle name="Note 2 4 2 7" xfId="27540"/>
    <cellStyle name="Note 2 4 2 8" xfId="27541"/>
    <cellStyle name="Note 2 4 2 9" xfId="27542"/>
    <cellStyle name="Note 2 4 20" xfId="27543"/>
    <cellStyle name="Note 2 4 21" xfId="27544"/>
    <cellStyle name="Note 2 4 22" xfId="27545"/>
    <cellStyle name="Note 2 4 23" xfId="27546"/>
    <cellStyle name="Note 2 4 3" xfId="27547"/>
    <cellStyle name="Note 2 4 3 10" xfId="27548"/>
    <cellStyle name="Note 2 4 3 11" xfId="27549"/>
    <cellStyle name="Note 2 4 3 12" xfId="27550"/>
    <cellStyle name="Note 2 4 3 2" xfId="27551"/>
    <cellStyle name="Note 2 4 3 2 2" xfId="27552"/>
    <cellStyle name="Note 2 4 3 2 3" xfId="27553"/>
    <cellStyle name="Note 2 4 3 2 4" xfId="27554"/>
    <cellStyle name="Note 2 4 3 2 5" xfId="27555"/>
    <cellStyle name="Note 2 4 3 2 6" xfId="27556"/>
    <cellStyle name="Note 2 4 3 2 7" xfId="27557"/>
    <cellStyle name="Note 2 4 3 3" xfId="27558"/>
    <cellStyle name="Note 2 4 3 3 2" xfId="27559"/>
    <cellStyle name="Note 2 4 3 3 3" xfId="27560"/>
    <cellStyle name="Note 2 4 3 3 4" xfId="27561"/>
    <cellStyle name="Note 2 4 3 3 5" xfId="27562"/>
    <cellStyle name="Note 2 4 3 3 6" xfId="27563"/>
    <cellStyle name="Note 2 4 3 3 7" xfId="27564"/>
    <cellStyle name="Note 2 4 3 4" xfId="27565"/>
    <cellStyle name="Note 2 4 3 4 2" xfId="27566"/>
    <cellStyle name="Note 2 4 3 4 3" xfId="27567"/>
    <cellStyle name="Note 2 4 3 4 4" xfId="27568"/>
    <cellStyle name="Note 2 4 3 4 5" xfId="27569"/>
    <cellStyle name="Note 2 4 3 4 6" xfId="27570"/>
    <cellStyle name="Note 2 4 3 4 7" xfId="27571"/>
    <cellStyle name="Note 2 4 3 5" xfId="27572"/>
    <cellStyle name="Note 2 4 3 5 2" xfId="27573"/>
    <cellStyle name="Note 2 4 3 5 3" xfId="27574"/>
    <cellStyle name="Note 2 4 3 5 4" xfId="27575"/>
    <cellStyle name="Note 2 4 3 5 5" xfId="27576"/>
    <cellStyle name="Note 2 4 3 5 6" xfId="27577"/>
    <cellStyle name="Note 2 4 3 5 7" xfId="27578"/>
    <cellStyle name="Note 2 4 3 6" xfId="27579"/>
    <cellStyle name="Note 2 4 3 6 2" xfId="27580"/>
    <cellStyle name="Note 2 4 3 6 3" xfId="27581"/>
    <cellStyle name="Note 2 4 3 6 4" xfId="27582"/>
    <cellStyle name="Note 2 4 3 6 5" xfId="27583"/>
    <cellStyle name="Note 2 4 3 6 6" xfId="27584"/>
    <cellStyle name="Note 2 4 3 6 7" xfId="27585"/>
    <cellStyle name="Note 2 4 3 7" xfId="27586"/>
    <cellStyle name="Note 2 4 3 8" xfId="27587"/>
    <cellStyle name="Note 2 4 3 9" xfId="27588"/>
    <cellStyle name="Note 2 4 4" xfId="27589"/>
    <cellStyle name="Note 2 4 4 10" xfId="27590"/>
    <cellStyle name="Note 2 4 4 11" xfId="27591"/>
    <cellStyle name="Note 2 4 4 12" xfId="27592"/>
    <cellStyle name="Note 2 4 4 2" xfId="27593"/>
    <cellStyle name="Note 2 4 4 2 2" xfId="27594"/>
    <cellStyle name="Note 2 4 4 2 3" xfId="27595"/>
    <cellStyle name="Note 2 4 4 2 4" xfId="27596"/>
    <cellStyle name="Note 2 4 4 2 5" xfId="27597"/>
    <cellStyle name="Note 2 4 4 2 6" xfId="27598"/>
    <cellStyle name="Note 2 4 4 2 7" xfId="27599"/>
    <cellStyle name="Note 2 4 4 3" xfId="27600"/>
    <cellStyle name="Note 2 4 4 3 2" xfId="27601"/>
    <cellStyle name="Note 2 4 4 3 3" xfId="27602"/>
    <cellStyle name="Note 2 4 4 3 4" xfId="27603"/>
    <cellStyle name="Note 2 4 4 3 5" xfId="27604"/>
    <cellStyle name="Note 2 4 4 3 6" xfId="27605"/>
    <cellStyle name="Note 2 4 4 3 7" xfId="27606"/>
    <cellStyle name="Note 2 4 4 4" xfId="27607"/>
    <cellStyle name="Note 2 4 4 4 2" xfId="27608"/>
    <cellStyle name="Note 2 4 4 4 3" xfId="27609"/>
    <cellStyle name="Note 2 4 4 4 4" xfId="27610"/>
    <cellStyle name="Note 2 4 4 4 5" xfId="27611"/>
    <cellStyle name="Note 2 4 4 4 6" xfId="27612"/>
    <cellStyle name="Note 2 4 4 4 7" xfId="27613"/>
    <cellStyle name="Note 2 4 4 5" xfId="27614"/>
    <cellStyle name="Note 2 4 4 5 2" xfId="27615"/>
    <cellStyle name="Note 2 4 4 5 3" xfId="27616"/>
    <cellStyle name="Note 2 4 4 5 4" xfId="27617"/>
    <cellStyle name="Note 2 4 4 5 5" xfId="27618"/>
    <cellStyle name="Note 2 4 4 5 6" xfId="27619"/>
    <cellStyle name="Note 2 4 4 5 7" xfId="27620"/>
    <cellStyle name="Note 2 4 4 6" xfId="27621"/>
    <cellStyle name="Note 2 4 4 6 2" xfId="27622"/>
    <cellStyle name="Note 2 4 4 6 3" xfId="27623"/>
    <cellStyle name="Note 2 4 4 6 4" xfId="27624"/>
    <cellStyle name="Note 2 4 4 6 5" xfId="27625"/>
    <cellStyle name="Note 2 4 4 6 6" xfId="27626"/>
    <cellStyle name="Note 2 4 4 6 7" xfId="27627"/>
    <cellStyle name="Note 2 4 4 7" xfId="27628"/>
    <cellStyle name="Note 2 4 4 8" xfId="27629"/>
    <cellStyle name="Note 2 4 4 9" xfId="27630"/>
    <cellStyle name="Note 2 4 5" xfId="27631"/>
    <cellStyle name="Note 2 4 5 10" xfId="27632"/>
    <cellStyle name="Note 2 4 5 11" xfId="27633"/>
    <cellStyle name="Note 2 4 5 12" xfId="27634"/>
    <cellStyle name="Note 2 4 5 2" xfId="27635"/>
    <cellStyle name="Note 2 4 5 2 2" xfId="27636"/>
    <cellStyle name="Note 2 4 5 2 3" xfId="27637"/>
    <cellStyle name="Note 2 4 5 2 4" xfId="27638"/>
    <cellStyle name="Note 2 4 5 2 5" xfId="27639"/>
    <cellStyle name="Note 2 4 5 2 6" xfId="27640"/>
    <cellStyle name="Note 2 4 5 2 7" xfId="27641"/>
    <cellStyle name="Note 2 4 5 3" xfId="27642"/>
    <cellStyle name="Note 2 4 5 3 2" xfId="27643"/>
    <cellStyle name="Note 2 4 5 3 3" xfId="27644"/>
    <cellStyle name="Note 2 4 5 3 4" xfId="27645"/>
    <cellStyle name="Note 2 4 5 3 5" xfId="27646"/>
    <cellStyle name="Note 2 4 5 3 6" xfId="27647"/>
    <cellStyle name="Note 2 4 5 3 7" xfId="27648"/>
    <cellStyle name="Note 2 4 5 4" xfId="27649"/>
    <cellStyle name="Note 2 4 5 4 2" xfId="27650"/>
    <cellStyle name="Note 2 4 5 4 3" xfId="27651"/>
    <cellStyle name="Note 2 4 5 4 4" xfId="27652"/>
    <cellStyle name="Note 2 4 5 4 5" xfId="27653"/>
    <cellStyle name="Note 2 4 5 4 6" xfId="27654"/>
    <cellStyle name="Note 2 4 5 4 7" xfId="27655"/>
    <cellStyle name="Note 2 4 5 5" xfId="27656"/>
    <cellStyle name="Note 2 4 5 5 2" xfId="27657"/>
    <cellStyle name="Note 2 4 5 5 3" xfId="27658"/>
    <cellStyle name="Note 2 4 5 5 4" xfId="27659"/>
    <cellStyle name="Note 2 4 5 5 5" xfId="27660"/>
    <cellStyle name="Note 2 4 5 5 6" xfId="27661"/>
    <cellStyle name="Note 2 4 5 5 7" xfId="27662"/>
    <cellStyle name="Note 2 4 5 6" xfId="27663"/>
    <cellStyle name="Note 2 4 5 6 2" xfId="27664"/>
    <cellStyle name="Note 2 4 5 6 3" xfId="27665"/>
    <cellStyle name="Note 2 4 5 6 4" xfId="27666"/>
    <cellStyle name="Note 2 4 5 6 5" xfId="27667"/>
    <cellStyle name="Note 2 4 5 6 6" xfId="27668"/>
    <cellStyle name="Note 2 4 5 6 7" xfId="27669"/>
    <cellStyle name="Note 2 4 5 7" xfId="27670"/>
    <cellStyle name="Note 2 4 5 7 2" xfId="27671"/>
    <cellStyle name="Note 2 4 5 7 3" xfId="27672"/>
    <cellStyle name="Note 2 4 5 7 4" xfId="27673"/>
    <cellStyle name="Note 2 4 5 7 5" xfId="27674"/>
    <cellStyle name="Note 2 4 5 7 6" xfId="27675"/>
    <cellStyle name="Note 2 4 5 8" xfId="27676"/>
    <cellStyle name="Note 2 4 5 9" xfId="27677"/>
    <cellStyle name="Note 2 4 6" xfId="27678"/>
    <cellStyle name="Note 2 4 6 10" xfId="27679"/>
    <cellStyle name="Note 2 4 6 11" xfId="27680"/>
    <cellStyle name="Note 2 4 6 12" xfId="27681"/>
    <cellStyle name="Note 2 4 6 2" xfId="27682"/>
    <cellStyle name="Note 2 4 6 2 2" xfId="27683"/>
    <cellStyle name="Note 2 4 6 2 3" xfId="27684"/>
    <cellStyle name="Note 2 4 6 2 4" xfId="27685"/>
    <cellStyle name="Note 2 4 6 2 5" xfId="27686"/>
    <cellStyle name="Note 2 4 6 2 6" xfId="27687"/>
    <cellStyle name="Note 2 4 6 2 7" xfId="27688"/>
    <cellStyle name="Note 2 4 6 3" xfId="27689"/>
    <cellStyle name="Note 2 4 6 3 2" xfId="27690"/>
    <cellStyle name="Note 2 4 6 3 3" xfId="27691"/>
    <cellStyle name="Note 2 4 6 3 4" xfId="27692"/>
    <cellStyle name="Note 2 4 6 3 5" xfId="27693"/>
    <cellStyle name="Note 2 4 6 3 6" xfId="27694"/>
    <cellStyle name="Note 2 4 6 3 7" xfId="27695"/>
    <cellStyle name="Note 2 4 6 4" xfId="27696"/>
    <cellStyle name="Note 2 4 6 4 2" xfId="27697"/>
    <cellStyle name="Note 2 4 6 4 3" xfId="27698"/>
    <cellStyle name="Note 2 4 6 4 4" xfId="27699"/>
    <cellStyle name="Note 2 4 6 4 5" xfId="27700"/>
    <cellStyle name="Note 2 4 6 4 6" xfId="27701"/>
    <cellStyle name="Note 2 4 6 4 7" xfId="27702"/>
    <cellStyle name="Note 2 4 6 5" xfId="27703"/>
    <cellStyle name="Note 2 4 6 5 2" xfId="27704"/>
    <cellStyle name="Note 2 4 6 5 3" xfId="27705"/>
    <cellStyle name="Note 2 4 6 5 4" xfId="27706"/>
    <cellStyle name="Note 2 4 6 5 5" xfId="27707"/>
    <cellStyle name="Note 2 4 6 5 6" xfId="27708"/>
    <cellStyle name="Note 2 4 6 5 7" xfId="27709"/>
    <cellStyle name="Note 2 4 6 6" xfId="27710"/>
    <cellStyle name="Note 2 4 6 6 2" xfId="27711"/>
    <cellStyle name="Note 2 4 6 6 3" xfId="27712"/>
    <cellStyle name="Note 2 4 6 6 4" xfId="27713"/>
    <cellStyle name="Note 2 4 6 6 5" xfId="27714"/>
    <cellStyle name="Note 2 4 6 6 6" xfId="27715"/>
    <cellStyle name="Note 2 4 6 6 7" xfId="27716"/>
    <cellStyle name="Note 2 4 6 7" xfId="27717"/>
    <cellStyle name="Note 2 4 6 7 2" xfId="27718"/>
    <cellStyle name="Note 2 4 6 7 3" xfId="27719"/>
    <cellStyle name="Note 2 4 6 7 4" xfId="27720"/>
    <cellStyle name="Note 2 4 6 7 5" xfId="27721"/>
    <cellStyle name="Note 2 4 6 7 6" xfId="27722"/>
    <cellStyle name="Note 2 4 6 8" xfId="27723"/>
    <cellStyle name="Note 2 4 6 9" xfId="27724"/>
    <cellStyle name="Note 2 4 7" xfId="27725"/>
    <cellStyle name="Note 2 4 7 10" xfId="27726"/>
    <cellStyle name="Note 2 4 7 11" xfId="27727"/>
    <cellStyle name="Note 2 4 7 12" xfId="27728"/>
    <cellStyle name="Note 2 4 7 2" xfId="27729"/>
    <cellStyle name="Note 2 4 7 2 2" xfId="27730"/>
    <cellStyle name="Note 2 4 7 2 3" xfId="27731"/>
    <cellStyle name="Note 2 4 7 2 4" xfId="27732"/>
    <cellStyle name="Note 2 4 7 2 5" xfId="27733"/>
    <cellStyle name="Note 2 4 7 2 6" xfId="27734"/>
    <cellStyle name="Note 2 4 7 2 7" xfId="27735"/>
    <cellStyle name="Note 2 4 7 3" xfId="27736"/>
    <cellStyle name="Note 2 4 7 3 2" xfId="27737"/>
    <cellStyle name="Note 2 4 7 3 3" xfId="27738"/>
    <cellStyle name="Note 2 4 7 3 4" xfId="27739"/>
    <cellStyle name="Note 2 4 7 3 5" xfId="27740"/>
    <cellStyle name="Note 2 4 7 3 6" xfId="27741"/>
    <cellStyle name="Note 2 4 7 3 7" xfId="27742"/>
    <cellStyle name="Note 2 4 7 4" xfId="27743"/>
    <cellStyle name="Note 2 4 7 4 2" xfId="27744"/>
    <cellStyle name="Note 2 4 7 4 3" xfId="27745"/>
    <cellStyle name="Note 2 4 7 4 4" xfId="27746"/>
    <cellStyle name="Note 2 4 7 4 5" xfId="27747"/>
    <cellStyle name="Note 2 4 7 4 6" xfId="27748"/>
    <cellStyle name="Note 2 4 7 4 7" xfId="27749"/>
    <cellStyle name="Note 2 4 7 5" xfId="27750"/>
    <cellStyle name="Note 2 4 7 5 2" xfId="27751"/>
    <cellStyle name="Note 2 4 7 5 3" xfId="27752"/>
    <cellStyle name="Note 2 4 7 5 4" xfId="27753"/>
    <cellStyle name="Note 2 4 7 5 5" xfId="27754"/>
    <cellStyle name="Note 2 4 7 5 6" xfId="27755"/>
    <cellStyle name="Note 2 4 7 5 7" xfId="27756"/>
    <cellStyle name="Note 2 4 7 6" xfId="27757"/>
    <cellStyle name="Note 2 4 7 6 2" xfId="27758"/>
    <cellStyle name="Note 2 4 7 6 3" xfId="27759"/>
    <cellStyle name="Note 2 4 7 6 4" xfId="27760"/>
    <cellStyle name="Note 2 4 7 6 5" xfId="27761"/>
    <cellStyle name="Note 2 4 7 6 6" xfId="27762"/>
    <cellStyle name="Note 2 4 7 6 7" xfId="27763"/>
    <cellStyle name="Note 2 4 7 7" xfId="27764"/>
    <cellStyle name="Note 2 4 7 7 2" xfId="27765"/>
    <cellStyle name="Note 2 4 7 7 3" xfId="27766"/>
    <cellStyle name="Note 2 4 7 7 4" xfId="27767"/>
    <cellStyle name="Note 2 4 7 7 5" xfId="27768"/>
    <cellStyle name="Note 2 4 7 7 6" xfId="27769"/>
    <cellStyle name="Note 2 4 7 8" xfId="27770"/>
    <cellStyle name="Note 2 4 7 9" xfId="27771"/>
    <cellStyle name="Note 2 4 8" xfId="27772"/>
    <cellStyle name="Note 2 4 8 10" xfId="27773"/>
    <cellStyle name="Note 2 4 8 11" xfId="27774"/>
    <cellStyle name="Note 2 4 8 12" xfId="27775"/>
    <cellStyle name="Note 2 4 8 2" xfId="27776"/>
    <cellStyle name="Note 2 4 8 2 2" xfId="27777"/>
    <cellStyle name="Note 2 4 8 2 3" xfId="27778"/>
    <cellStyle name="Note 2 4 8 2 4" xfId="27779"/>
    <cellStyle name="Note 2 4 8 2 5" xfId="27780"/>
    <cellStyle name="Note 2 4 8 2 6" xfId="27781"/>
    <cellStyle name="Note 2 4 8 2 7" xfId="27782"/>
    <cellStyle name="Note 2 4 8 3" xfId="27783"/>
    <cellStyle name="Note 2 4 8 3 2" xfId="27784"/>
    <cellStyle name="Note 2 4 8 3 3" xfId="27785"/>
    <cellStyle name="Note 2 4 8 3 4" xfId="27786"/>
    <cellStyle name="Note 2 4 8 3 5" xfId="27787"/>
    <cellStyle name="Note 2 4 8 3 6" xfId="27788"/>
    <cellStyle name="Note 2 4 8 3 7" xfId="27789"/>
    <cellStyle name="Note 2 4 8 4" xfId="27790"/>
    <cellStyle name="Note 2 4 8 4 2" xfId="27791"/>
    <cellStyle name="Note 2 4 8 4 3" xfId="27792"/>
    <cellStyle name="Note 2 4 8 4 4" xfId="27793"/>
    <cellStyle name="Note 2 4 8 4 5" xfId="27794"/>
    <cellStyle name="Note 2 4 8 4 6" xfId="27795"/>
    <cellStyle name="Note 2 4 8 4 7" xfId="27796"/>
    <cellStyle name="Note 2 4 8 5" xfId="27797"/>
    <cellStyle name="Note 2 4 8 5 2" xfId="27798"/>
    <cellStyle name="Note 2 4 8 5 3" xfId="27799"/>
    <cellStyle name="Note 2 4 8 5 4" xfId="27800"/>
    <cellStyle name="Note 2 4 8 5 5" xfId="27801"/>
    <cellStyle name="Note 2 4 8 5 6" xfId="27802"/>
    <cellStyle name="Note 2 4 8 5 7" xfId="27803"/>
    <cellStyle name="Note 2 4 8 6" xfId="27804"/>
    <cellStyle name="Note 2 4 8 6 2" xfId="27805"/>
    <cellStyle name="Note 2 4 8 6 3" xfId="27806"/>
    <cellStyle name="Note 2 4 8 6 4" xfId="27807"/>
    <cellStyle name="Note 2 4 8 6 5" xfId="27808"/>
    <cellStyle name="Note 2 4 8 6 6" xfId="27809"/>
    <cellStyle name="Note 2 4 8 6 7" xfId="27810"/>
    <cellStyle name="Note 2 4 8 7" xfId="27811"/>
    <cellStyle name="Note 2 4 8 7 2" xfId="27812"/>
    <cellStyle name="Note 2 4 8 7 3" xfId="27813"/>
    <cellStyle name="Note 2 4 8 7 4" xfId="27814"/>
    <cellStyle name="Note 2 4 8 7 5" xfId="27815"/>
    <cellStyle name="Note 2 4 8 7 6" xfId="27816"/>
    <cellStyle name="Note 2 4 8 8" xfId="27817"/>
    <cellStyle name="Note 2 4 8 9" xfId="27818"/>
    <cellStyle name="Note 2 4 9" xfId="27819"/>
    <cellStyle name="Note 2 4 9 10" xfId="27820"/>
    <cellStyle name="Note 2 4 9 11" xfId="27821"/>
    <cellStyle name="Note 2 4 9 12" xfId="27822"/>
    <cellStyle name="Note 2 4 9 2" xfId="27823"/>
    <cellStyle name="Note 2 4 9 2 2" xfId="27824"/>
    <cellStyle name="Note 2 4 9 2 3" xfId="27825"/>
    <cellStyle name="Note 2 4 9 2 4" xfId="27826"/>
    <cellStyle name="Note 2 4 9 2 5" xfId="27827"/>
    <cellStyle name="Note 2 4 9 2 6" xfId="27828"/>
    <cellStyle name="Note 2 4 9 2 7" xfId="27829"/>
    <cellStyle name="Note 2 4 9 3" xfId="27830"/>
    <cellStyle name="Note 2 4 9 3 2" xfId="27831"/>
    <cellStyle name="Note 2 4 9 3 3" xfId="27832"/>
    <cellStyle name="Note 2 4 9 3 4" xfId="27833"/>
    <cellStyle name="Note 2 4 9 3 5" xfId="27834"/>
    <cellStyle name="Note 2 4 9 3 6" xfId="27835"/>
    <cellStyle name="Note 2 4 9 3 7" xfId="27836"/>
    <cellStyle name="Note 2 4 9 4" xfId="27837"/>
    <cellStyle name="Note 2 4 9 4 2" xfId="27838"/>
    <cellStyle name="Note 2 4 9 4 3" xfId="27839"/>
    <cellStyle name="Note 2 4 9 4 4" xfId="27840"/>
    <cellStyle name="Note 2 4 9 4 5" xfId="27841"/>
    <cellStyle name="Note 2 4 9 4 6" xfId="27842"/>
    <cellStyle name="Note 2 4 9 4 7" xfId="27843"/>
    <cellStyle name="Note 2 4 9 5" xfId="27844"/>
    <cellStyle name="Note 2 4 9 5 2" xfId="27845"/>
    <cellStyle name="Note 2 4 9 5 3" xfId="27846"/>
    <cellStyle name="Note 2 4 9 5 4" xfId="27847"/>
    <cellStyle name="Note 2 4 9 5 5" xfId="27848"/>
    <cellStyle name="Note 2 4 9 5 6" xfId="27849"/>
    <cellStyle name="Note 2 4 9 5 7" xfId="27850"/>
    <cellStyle name="Note 2 4 9 6" xfId="27851"/>
    <cellStyle name="Note 2 4 9 6 2" xfId="27852"/>
    <cellStyle name="Note 2 4 9 6 3" xfId="27853"/>
    <cellStyle name="Note 2 4 9 6 4" xfId="27854"/>
    <cellStyle name="Note 2 4 9 6 5" xfId="27855"/>
    <cellStyle name="Note 2 4 9 6 6" xfId="27856"/>
    <cellStyle name="Note 2 4 9 6 7" xfId="27857"/>
    <cellStyle name="Note 2 4 9 7" xfId="27858"/>
    <cellStyle name="Note 2 4 9 7 2" xfId="27859"/>
    <cellStyle name="Note 2 4 9 7 3" xfId="27860"/>
    <cellStyle name="Note 2 4 9 7 4" xfId="27861"/>
    <cellStyle name="Note 2 4 9 7 5" xfId="27862"/>
    <cellStyle name="Note 2 4 9 7 6" xfId="27863"/>
    <cellStyle name="Note 2 4 9 8" xfId="27864"/>
    <cellStyle name="Note 2 4 9 9" xfId="27865"/>
    <cellStyle name="Note 2 5" xfId="27866"/>
    <cellStyle name="Note 2 5 10" xfId="27867"/>
    <cellStyle name="Note 2 5 10 10" xfId="27868"/>
    <cellStyle name="Note 2 5 10 11" xfId="27869"/>
    <cellStyle name="Note 2 5 10 12" xfId="27870"/>
    <cellStyle name="Note 2 5 10 2" xfId="27871"/>
    <cellStyle name="Note 2 5 10 2 2" xfId="27872"/>
    <cellStyle name="Note 2 5 10 2 3" xfId="27873"/>
    <cellStyle name="Note 2 5 10 2 4" xfId="27874"/>
    <cellStyle name="Note 2 5 10 2 5" xfId="27875"/>
    <cellStyle name="Note 2 5 10 2 6" xfId="27876"/>
    <cellStyle name="Note 2 5 10 2 7" xfId="27877"/>
    <cellStyle name="Note 2 5 10 3" xfId="27878"/>
    <cellStyle name="Note 2 5 10 3 2" xfId="27879"/>
    <cellStyle name="Note 2 5 10 3 3" xfId="27880"/>
    <cellStyle name="Note 2 5 10 3 4" xfId="27881"/>
    <cellStyle name="Note 2 5 10 3 5" xfId="27882"/>
    <cellStyle name="Note 2 5 10 3 6" xfId="27883"/>
    <cellStyle name="Note 2 5 10 3 7" xfId="27884"/>
    <cellStyle name="Note 2 5 10 4" xfId="27885"/>
    <cellStyle name="Note 2 5 10 4 2" xfId="27886"/>
    <cellStyle name="Note 2 5 10 4 3" xfId="27887"/>
    <cellStyle name="Note 2 5 10 4 4" xfId="27888"/>
    <cellStyle name="Note 2 5 10 4 5" xfId="27889"/>
    <cellStyle name="Note 2 5 10 4 6" xfId="27890"/>
    <cellStyle name="Note 2 5 10 4 7" xfId="27891"/>
    <cellStyle name="Note 2 5 10 5" xfId="27892"/>
    <cellStyle name="Note 2 5 10 5 2" xfId="27893"/>
    <cellStyle name="Note 2 5 10 5 3" xfId="27894"/>
    <cellStyle name="Note 2 5 10 5 4" xfId="27895"/>
    <cellStyle name="Note 2 5 10 5 5" xfId="27896"/>
    <cellStyle name="Note 2 5 10 5 6" xfId="27897"/>
    <cellStyle name="Note 2 5 10 5 7" xfId="27898"/>
    <cellStyle name="Note 2 5 10 6" xfId="27899"/>
    <cellStyle name="Note 2 5 10 6 2" xfId="27900"/>
    <cellStyle name="Note 2 5 10 6 3" xfId="27901"/>
    <cellStyle name="Note 2 5 10 6 4" xfId="27902"/>
    <cellStyle name="Note 2 5 10 6 5" xfId="27903"/>
    <cellStyle name="Note 2 5 10 6 6" xfId="27904"/>
    <cellStyle name="Note 2 5 10 6 7" xfId="27905"/>
    <cellStyle name="Note 2 5 10 7" xfId="27906"/>
    <cellStyle name="Note 2 5 10 7 2" xfId="27907"/>
    <cellStyle name="Note 2 5 10 7 3" xfId="27908"/>
    <cellStyle name="Note 2 5 10 7 4" xfId="27909"/>
    <cellStyle name="Note 2 5 10 7 5" xfId="27910"/>
    <cellStyle name="Note 2 5 10 7 6" xfId="27911"/>
    <cellStyle name="Note 2 5 10 8" xfId="27912"/>
    <cellStyle name="Note 2 5 10 9" xfId="27913"/>
    <cellStyle name="Note 2 5 11" xfId="27914"/>
    <cellStyle name="Note 2 5 11 10" xfId="27915"/>
    <cellStyle name="Note 2 5 11 11" xfId="27916"/>
    <cellStyle name="Note 2 5 11 12" xfId="27917"/>
    <cellStyle name="Note 2 5 11 2" xfId="27918"/>
    <cellStyle name="Note 2 5 11 2 2" xfId="27919"/>
    <cellStyle name="Note 2 5 11 2 3" xfId="27920"/>
    <cellStyle name="Note 2 5 11 2 4" xfId="27921"/>
    <cellStyle name="Note 2 5 11 2 5" xfId="27922"/>
    <cellStyle name="Note 2 5 11 2 6" xfId="27923"/>
    <cellStyle name="Note 2 5 11 2 7" xfId="27924"/>
    <cellStyle name="Note 2 5 11 3" xfId="27925"/>
    <cellStyle name="Note 2 5 11 3 2" xfId="27926"/>
    <cellStyle name="Note 2 5 11 3 3" xfId="27927"/>
    <cellStyle name="Note 2 5 11 3 4" xfId="27928"/>
    <cellStyle name="Note 2 5 11 3 5" xfId="27929"/>
    <cellStyle name="Note 2 5 11 3 6" xfId="27930"/>
    <cellStyle name="Note 2 5 11 3 7" xfId="27931"/>
    <cellStyle name="Note 2 5 11 4" xfId="27932"/>
    <cellStyle name="Note 2 5 11 4 2" xfId="27933"/>
    <cellStyle name="Note 2 5 11 4 3" xfId="27934"/>
    <cellStyle name="Note 2 5 11 4 4" xfId="27935"/>
    <cellStyle name="Note 2 5 11 4 5" xfId="27936"/>
    <cellStyle name="Note 2 5 11 4 6" xfId="27937"/>
    <cellStyle name="Note 2 5 11 4 7" xfId="27938"/>
    <cellStyle name="Note 2 5 11 5" xfId="27939"/>
    <cellStyle name="Note 2 5 11 5 2" xfId="27940"/>
    <cellStyle name="Note 2 5 11 5 3" xfId="27941"/>
    <cellStyle name="Note 2 5 11 5 4" xfId="27942"/>
    <cellStyle name="Note 2 5 11 5 5" xfId="27943"/>
    <cellStyle name="Note 2 5 11 5 6" xfId="27944"/>
    <cellStyle name="Note 2 5 11 5 7" xfId="27945"/>
    <cellStyle name="Note 2 5 11 6" xfId="27946"/>
    <cellStyle name="Note 2 5 11 6 2" xfId="27947"/>
    <cellStyle name="Note 2 5 11 6 3" xfId="27948"/>
    <cellStyle name="Note 2 5 11 6 4" xfId="27949"/>
    <cellStyle name="Note 2 5 11 6 5" xfId="27950"/>
    <cellStyle name="Note 2 5 11 6 6" xfId="27951"/>
    <cellStyle name="Note 2 5 11 6 7" xfId="27952"/>
    <cellStyle name="Note 2 5 11 7" xfId="27953"/>
    <cellStyle name="Note 2 5 11 7 2" xfId="27954"/>
    <cellStyle name="Note 2 5 11 7 3" xfId="27955"/>
    <cellStyle name="Note 2 5 11 7 4" xfId="27956"/>
    <cellStyle name="Note 2 5 11 7 5" xfId="27957"/>
    <cellStyle name="Note 2 5 11 7 6" xfId="27958"/>
    <cellStyle name="Note 2 5 11 8" xfId="27959"/>
    <cellStyle name="Note 2 5 11 9" xfId="27960"/>
    <cellStyle name="Note 2 5 12" xfId="27961"/>
    <cellStyle name="Note 2 5 12 10" xfId="27962"/>
    <cellStyle name="Note 2 5 12 11" xfId="27963"/>
    <cellStyle name="Note 2 5 12 12" xfId="27964"/>
    <cellStyle name="Note 2 5 12 2" xfId="27965"/>
    <cellStyle name="Note 2 5 12 2 2" xfId="27966"/>
    <cellStyle name="Note 2 5 12 2 3" xfId="27967"/>
    <cellStyle name="Note 2 5 12 2 4" xfId="27968"/>
    <cellStyle name="Note 2 5 12 2 5" xfId="27969"/>
    <cellStyle name="Note 2 5 12 2 6" xfId="27970"/>
    <cellStyle name="Note 2 5 12 2 7" xfId="27971"/>
    <cellStyle name="Note 2 5 12 3" xfId="27972"/>
    <cellStyle name="Note 2 5 12 3 2" xfId="27973"/>
    <cellStyle name="Note 2 5 12 3 3" xfId="27974"/>
    <cellStyle name="Note 2 5 12 3 4" xfId="27975"/>
    <cellStyle name="Note 2 5 12 3 5" xfId="27976"/>
    <cellStyle name="Note 2 5 12 3 6" xfId="27977"/>
    <cellStyle name="Note 2 5 12 3 7" xfId="27978"/>
    <cellStyle name="Note 2 5 12 4" xfId="27979"/>
    <cellStyle name="Note 2 5 12 4 2" xfId="27980"/>
    <cellStyle name="Note 2 5 12 4 3" xfId="27981"/>
    <cellStyle name="Note 2 5 12 4 4" xfId="27982"/>
    <cellStyle name="Note 2 5 12 4 5" xfId="27983"/>
    <cellStyle name="Note 2 5 12 4 6" xfId="27984"/>
    <cellStyle name="Note 2 5 12 4 7" xfId="27985"/>
    <cellStyle name="Note 2 5 12 5" xfId="27986"/>
    <cellStyle name="Note 2 5 12 5 2" xfId="27987"/>
    <cellStyle name="Note 2 5 12 5 3" xfId="27988"/>
    <cellStyle name="Note 2 5 12 5 4" xfId="27989"/>
    <cellStyle name="Note 2 5 12 5 5" xfId="27990"/>
    <cellStyle name="Note 2 5 12 5 6" xfId="27991"/>
    <cellStyle name="Note 2 5 12 5 7" xfId="27992"/>
    <cellStyle name="Note 2 5 12 6" xfId="27993"/>
    <cellStyle name="Note 2 5 12 6 2" xfId="27994"/>
    <cellStyle name="Note 2 5 12 6 3" xfId="27995"/>
    <cellStyle name="Note 2 5 12 6 4" xfId="27996"/>
    <cellStyle name="Note 2 5 12 6 5" xfId="27997"/>
    <cellStyle name="Note 2 5 12 6 6" xfId="27998"/>
    <cellStyle name="Note 2 5 12 6 7" xfId="27999"/>
    <cellStyle name="Note 2 5 12 7" xfId="28000"/>
    <cellStyle name="Note 2 5 12 7 2" xfId="28001"/>
    <cellStyle name="Note 2 5 12 7 3" xfId="28002"/>
    <cellStyle name="Note 2 5 12 7 4" xfId="28003"/>
    <cellStyle name="Note 2 5 12 7 5" xfId="28004"/>
    <cellStyle name="Note 2 5 12 7 6" xfId="28005"/>
    <cellStyle name="Note 2 5 12 8" xfId="28006"/>
    <cellStyle name="Note 2 5 12 9" xfId="28007"/>
    <cellStyle name="Note 2 5 13" xfId="28008"/>
    <cellStyle name="Note 2 5 13 2" xfId="28009"/>
    <cellStyle name="Note 2 5 13 3" xfId="28010"/>
    <cellStyle name="Note 2 5 13 4" xfId="28011"/>
    <cellStyle name="Note 2 5 13 5" xfId="28012"/>
    <cellStyle name="Note 2 5 13 6" xfId="28013"/>
    <cellStyle name="Note 2 5 13 7" xfId="28014"/>
    <cellStyle name="Note 2 5 14" xfId="28015"/>
    <cellStyle name="Note 2 5 14 2" xfId="28016"/>
    <cellStyle name="Note 2 5 14 3" xfId="28017"/>
    <cellStyle name="Note 2 5 14 4" xfId="28018"/>
    <cellStyle name="Note 2 5 14 5" xfId="28019"/>
    <cellStyle name="Note 2 5 14 6" xfId="28020"/>
    <cellStyle name="Note 2 5 14 7" xfId="28021"/>
    <cellStyle name="Note 2 5 15" xfId="28022"/>
    <cellStyle name="Note 2 5 15 2" xfId="28023"/>
    <cellStyle name="Note 2 5 15 3" xfId="28024"/>
    <cellStyle name="Note 2 5 15 4" xfId="28025"/>
    <cellStyle name="Note 2 5 15 5" xfId="28026"/>
    <cellStyle name="Note 2 5 15 6" xfId="28027"/>
    <cellStyle name="Note 2 5 15 7" xfId="28028"/>
    <cellStyle name="Note 2 5 16" xfId="28029"/>
    <cellStyle name="Note 2 5 16 2" xfId="28030"/>
    <cellStyle name="Note 2 5 16 3" xfId="28031"/>
    <cellStyle name="Note 2 5 16 4" xfId="28032"/>
    <cellStyle name="Note 2 5 16 5" xfId="28033"/>
    <cellStyle name="Note 2 5 16 6" xfId="28034"/>
    <cellStyle name="Note 2 5 16 7" xfId="28035"/>
    <cellStyle name="Note 2 5 17" xfId="28036"/>
    <cellStyle name="Note 2 5 17 2" xfId="28037"/>
    <cellStyle name="Note 2 5 17 3" xfId="28038"/>
    <cellStyle name="Note 2 5 17 4" xfId="28039"/>
    <cellStyle name="Note 2 5 17 5" xfId="28040"/>
    <cellStyle name="Note 2 5 17 6" xfId="28041"/>
    <cellStyle name="Note 2 5 17 7" xfId="28042"/>
    <cellStyle name="Note 2 5 18" xfId="28043"/>
    <cellStyle name="Note 2 5 19" xfId="28044"/>
    <cellStyle name="Note 2 5 2" xfId="28045"/>
    <cellStyle name="Note 2 5 2 10" xfId="28046"/>
    <cellStyle name="Note 2 5 2 11" xfId="28047"/>
    <cellStyle name="Note 2 5 2 12" xfId="28048"/>
    <cellStyle name="Note 2 5 2 2" xfId="28049"/>
    <cellStyle name="Note 2 5 2 2 2" xfId="28050"/>
    <cellStyle name="Note 2 5 2 2 3" xfId="28051"/>
    <cellStyle name="Note 2 5 2 2 4" xfId="28052"/>
    <cellStyle name="Note 2 5 2 2 5" xfId="28053"/>
    <cellStyle name="Note 2 5 2 2 6" xfId="28054"/>
    <cellStyle name="Note 2 5 2 2 7" xfId="28055"/>
    <cellStyle name="Note 2 5 2 3" xfId="28056"/>
    <cellStyle name="Note 2 5 2 3 2" xfId="28057"/>
    <cellStyle name="Note 2 5 2 3 3" xfId="28058"/>
    <cellStyle name="Note 2 5 2 3 4" xfId="28059"/>
    <cellStyle name="Note 2 5 2 3 5" xfId="28060"/>
    <cellStyle name="Note 2 5 2 3 6" xfId="28061"/>
    <cellStyle name="Note 2 5 2 3 7" xfId="28062"/>
    <cellStyle name="Note 2 5 2 4" xfId="28063"/>
    <cellStyle name="Note 2 5 2 4 2" xfId="28064"/>
    <cellStyle name="Note 2 5 2 4 3" xfId="28065"/>
    <cellStyle name="Note 2 5 2 4 4" xfId="28066"/>
    <cellStyle name="Note 2 5 2 4 5" xfId="28067"/>
    <cellStyle name="Note 2 5 2 4 6" xfId="28068"/>
    <cellStyle name="Note 2 5 2 4 7" xfId="28069"/>
    <cellStyle name="Note 2 5 2 5" xfId="28070"/>
    <cellStyle name="Note 2 5 2 5 2" xfId="28071"/>
    <cellStyle name="Note 2 5 2 5 3" xfId="28072"/>
    <cellStyle name="Note 2 5 2 5 4" xfId="28073"/>
    <cellStyle name="Note 2 5 2 5 5" xfId="28074"/>
    <cellStyle name="Note 2 5 2 5 6" xfId="28075"/>
    <cellStyle name="Note 2 5 2 5 7" xfId="28076"/>
    <cellStyle name="Note 2 5 2 6" xfId="28077"/>
    <cellStyle name="Note 2 5 2 6 2" xfId="28078"/>
    <cellStyle name="Note 2 5 2 6 3" xfId="28079"/>
    <cellStyle name="Note 2 5 2 6 4" xfId="28080"/>
    <cellStyle name="Note 2 5 2 6 5" xfId="28081"/>
    <cellStyle name="Note 2 5 2 6 6" xfId="28082"/>
    <cellStyle name="Note 2 5 2 6 7" xfId="28083"/>
    <cellStyle name="Note 2 5 2 7" xfId="28084"/>
    <cellStyle name="Note 2 5 2 8" xfId="28085"/>
    <cellStyle name="Note 2 5 2 9" xfId="28086"/>
    <cellStyle name="Note 2 5 20" xfId="28087"/>
    <cellStyle name="Note 2 5 21" xfId="28088"/>
    <cellStyle name="Note 2 5 22" xfId="28089"/>
    <cellStyle name="Note 2 5 3" xfId="28090"/>
    <cellStyle name="Note 2 5 3 10" xfId="28091"/>
    <cellStyle name="Note 2 5 3 11" xfId="28092"/>
    <cellStyle name="Note 2 5 3 12" xfId="28093"/>
    <cellStyle name="Note 2 5 3 2" xfId="28094"/>
    <cellStyle name="Note 2 5 3 2 2" xfId="28095"/>
    <cellStyle name="Note 2 5 3 2 3" xfId="28096"/>
    <cellStyle name="Note 2 5 3 2 4" xfId="28097"/>
    <cellStyle name="Note 2 5 3 2 5" xfId="28098"/>
    <cellStyle name="Note 2 5 3 2 6" xfId="28099"/>
    <cellStyle name="Note 2 5 3 2 7" xfId="28100"/>
    <cellStyle name="Note 2 5 3 3" xfId="28101"/>
    <cellStyle name="Note 2 5 3 3 2" xfId="28102"/>
    <cellStyle name="Note 2 5 3 3 3" xfId="28103"/>
    <cellStyle name="Note 2 5 3 3 4" xfId="28104"/>
    <cellStyle name="Note 2 5 3 3 5" xfId="28105"/>
    <cellStyle name="Note 2 5 3 3 6" xfId="28106"/>
    <cellStyle name="Note 2 5 3 3 7" xfId="28107"/>
    <cellStyle name="Note 2 5 3 4" xfId="28108"/>
    <cellStyle name="Note 2 5 3 4 2" xfId="28109"/>
    <cellStyle name="Note 2 5 3 4 3" xfId="28110"/>
    <cellStyle name="Note 2 5 3 4 4" xfId="28111"/>
    <cellStyle name="Note 2 5 3 4 5" xfId="28112"/>
    <cellStyle name="Note 2 5 3 4 6" xfId="28113"/>
    <cellStyle name="Note 2 5 3 4 7" xfId="28114"/>
    <cellStyle name="Note 2 5 3 5" xfId="28115"/>
    <cellStyle name="Note 2 5 3 5 2" xfId="28116"/>
    <cellStyle name="Note 2 5 3 5 3" xfId="28117"/>
    <cellStyle name="Note 2 5 3 5 4" xfId="28118"/>
    <cellStyle name="Note 2 5 3 5 5" xfId="28119"/>
    <cellStyle name="Note 2 5 3 5 6" xfId="28120"/>
    <cellStyle name="Note 2 5 3 5 7" xfId="28121"/>
    <cellStyle name="Note 2 5 3 6" xfId="28122"/>
    <cellStyle name="Note 2 5 3 6 2" xfId="28123"/>
    <cellStyle name="Note 2 5 3 6 3" xfId="28124"/>
    <cellStyle name="Note 2 5 3 6 4" xfId="28125"/>
    <cellStyle name="Note 2 5 3 6 5" xfId="28126"/>
    <cellStyle name="Note 2 5 3 6 6" xfId="28127"/>
    <cellStyle name="Note 2 5 3 6 7" xfId="28128"/>
    <cellStyle name="Note 2 5 3 7" xfId="28129"/>
    <cellStyle name="Note 2 5 3 8" xfId="28130"/>
    <cellStyle name="Note 2 5 3 9" xfId="28131"/>
    <cellStyle name="Note 2 5 4" xfId="28132"/>
    <cellStyle name="Note 2 5 4 10" xfId="28133"/>
    <cellStyle name="Note 2 5 4 11" xfId="28134"/>
    <cellStyle name="Note 2 5 4 12" xfId="28135"/>
    <cellStyle name="Note 2 5 4 2" xfId="28136"/>
    <cellStyle name="Note 2 5 4 2 2" xfId="28137"/>
    <cellStyle name="Note 2 5 4 2 3" xfId="28138"/>
    <cellStyle name="Note 2 5 4 2 4" xfId="28139"/>
    <cellStyle name="Note 2 5 4 2 5" xfId="28140"/>
    <cellStyle name="Note 2 5 4 2 6" xfId="28141"/>
    <cellStyle name="Note 2 5 4 2 7" xfId="28142"/>
    <cellStyle name="Note 2 5 4 3" xfId="28143"/>
    <cellStyle name="Note 2 5 4 3 2" xfId="28144"/>
    <cellStyle name="Note 2 5 4 3 3" xfId="28145"/>
    <cellStyle name="Note 2 5 4 3 4" xfId="28146"/>
    <cellStyle name="Note 2 5 4 3 5" xfId="28147"/>
    <cellStyle name="Note 2 5 4 3 6" xfId="28148"/>
    <cellStyle name="Note 2 5 4 3 7" xfId="28149"/>
    <cellStyle name="Note 2 5 4 4" xfId="28150"/>
    <cellStyle name="Note 2 5 4 4 2" xfId="28151"/>
    <cellStyle name="Note 2 5 4 4 3" xfId="28152"/>
    <cellStyle name="Note 2 5 4 4 4" xfId="28153"/>
    <cellStyle name="Note 2 5 4 4 5" xfId="28154"/>
    <cellStyle name="Note 2 5 4 4 6" xfId="28155"/>
    <cellStyle name="Note 2 5 4 4 7" xfId="28156"/>
    <cellStyle name="Note 2 5 4 5" xfId="28157"/>
    <cellStyle name="Note 2 5 4 5 2" xfId="28158"/>
    <cellStyle name="Note 2 5 4 5 3" xfId="28159"/>
    <cellStyle name="Note 2 5 4 5 4" xfId="28160"/>
    <cellStyle name="Note 2 5 4 5 5" xfId="28161"/>
    <cellStyle name="Note 2 5 4 5 6" xfId="28162"/>
    <cellStyle name="Note 2 5 4 5 7" xfId="28163"/>
    <cellStyle name="Note 2 5 4 6" xfId="28164"/>
    <cellStyle name="Note 2 5 4 6 2" xfId="28165"/>
    <cellStyle name="Note 2 5 4 6 3" xfId="28166"/>
    <cellStyle name="Note 2 5 4 6 4" xfId="28167"/>
    <cellStyle name="Note 2 5 4 6 5" xfId="28168"/>
    <cellStyle name="Note 2 5 4 6 6" xfId="28169"/>
    <cellStyle name="Note 2 5 4 6 7" xfId="28170"/>
    <cellStyle name="Note 2 5 4 7" xfId="28171"/>
    <cellStyle name="Note 2 5 4 7 2" xfId="28172"/>
    <cellStyle name="Note 2 5 4 7 3" xfId="28173"/>
    <cellStyle name="Note 2 5 4 7 4" xfId="28174"/>
    <cellStyle name="Note 2 5 4 7 5" xfId="28175"/>
    <cellStyle name="Note 2 5 4 7 6" xfId="28176"/>
    <cellStyle name="Note 2 5 4 8" xfId="28177"/>
    <cellStyle name="Note 2 5 4 9" xfId="28178"/>
    <cellStyle name="Note 2 5 5" xfId="28179"/>
    <cellStyle name="Note 2 5 5 10" xfId="28180"/>
    <cellStyle name="Note 2 5 5 11" xfId="28181"/>
    <cellStyle name="Note 2 5 5 12" xfId="28182"/>
    <cellStyle name="Note 2 5 5 2" xfId="28183"/>
    <cellStyle name="Note 2 5 5 2 2" xfId="28184"/>
    <cellStyle name="Note 2 5 5 2 3" xfId="28185"/>
    <cellStyle name="Note 2 5 5 2 4" xfId="28186"/>
    <cellStyle name="Note 2 5 5 2 5" xfId="28187"/>
    <cellStyle name="Note 2 5 5 2 6" xfId="28188"/>
    <cellStyle name="Note 2 5 5 2 7" xfId="28189"/>
    <cellStyle name="Note 2 5 5 3" xfId="28190"/>
    <cellStyle name="Note 2 5 5 3 2" xfId="28191"/>
    <cellStyle name="Note 2 5 5 3 3" xfId="28192"/>
    <cellStyle name="Note 2 5 5 3 4" xfId="28193"/>
    <cellStyle name="Note 2 5 5 3 5" xfId="28194"/>
    <cellStyle name="Note 2 5 5 3 6" xfId="28195"/>
    <cellStyle name="Note 2 5 5 3 7" xfId="28196"/>
    <cellStyle name="Note 2 5 5 4" xfId="28197"/>
    <cellStyle name="Note 2 5 5 4 2" xfId="28198"/>
    <cellStyle name="Note 2 5 5 4 3" xfId="28199"/>
    <cellStyle name="Note 2 5 5 4 4" xfId="28200"/>
    <cellStyle name="Note 2 5 5 4 5" xfId="28201"/>
    <cellStyle name="Note 2 5 5 4 6" xfId="28202"/>
    <cellStyle name="Note 2 5 5 4 7" xfId="28203"/>
    <cellStyle name="Note 2 5 5 5" xfId="28204"/>
    <cellStyle name="Note 2 5 5 5 2" xfId="28205"/>
    <cellStyle name="Note 2 5 5 5 3" xfId="28206"/>
    <cellStyle name="Note 2 5 5 5 4" xfId="28207"/>
    <cellStyle name="Note 2 5 5 5 5" xfId="28208"/>
    <cellStyle name="Note 2 5 5 5 6" xfId="28209"/>
    <cellStyle name="Note 2 5 5 5 7" xfId="28210"/>
    <cellStyle name="Note 2 5 5 6" xfId="28211"/>
    <cellStyle name="Note 2 5 5 6 2" xfId="28212"/>
    <cellStyle name="Note 2 5 5 6 3" xfId="28213"/>
    <cellStyle name="Note 2 5 5 6 4" xfId="28214"/>
    <cellStyle name="Note 2 5 5 6 5" xfId="28215"/>
    <cellStyle name="Note 2 5 5 6 6" xfId="28216"/>
    <cellStyle name="Note 2 5 5 6 7" xfId="28217"/>
    <cellStyle name="Note 2 5 5 7" xfId="28218"/>
    <cellStyle name="Note 2 5 5 7 2" xfId="28219"/>
    <cellStyle name="Note 2 5 5 7 3" xfId="28220"/>
    <cellStyle name="Note 2 5 5 7 4" xfId="28221"/>
    <cellStyle name="Note 2 5 5 7 5" xfId="28222"/>
    <cellStyle name="Note 2 5 5 7 6" xfId="28223"/>
    <cellStyle name="Note 2 5 5 8" xfId="28224"/>
    <cellStyle name="Note 2 5 5 9" xfId="28225"/>
    <cellStyle name="Note 2 5 6" xfId="28226"/>
    <cellStyle name="Note 2 5 6 10" xfId="28227"/>
    <cellStyle name="Note 2 5 6 11" xfId="28228"/>
    <cellStyle name="Note 2 5 6 12" xfId="28229"/>
    <cellStyle name="Note 2 5 6 2" xfId="28230"/>
    <cellStyle name="Note 2 5 6 2 2" xfId="28231"/>
    <cellStyle name="Note 2 5 6 2 3" xfId="28232"/>
    <cellStyle name="Note 2 5 6 2 4" xfId="28233"/>
    <cellStyle name="Note 2 5 6 2 5" xfId="28234"/>
    <cellStyle name="Note 2 5 6 2 6" xfId="28235"/>
    <cellStyle name="Note 2 5 6 2 7" xfId="28236"/>
    <cellStyle name="Note 2 5 6 3" xfId="28237"/>
    <cellStyle name="Note 2 5 6 3 2" xfId="28238"/>
    <cellStyle name="Note 2 5 6 3 3" xfId="28239"/>
    <cellStyle name="Note 2 5 6 3 4" xfId="28240"/>
    <cellStyle name="Note 2 5 6 3 5" xfId="28241"/>
    <cellStyle name="Note 2 5 6 3 6" xfId="28242"/>
    <cellStyle name="Note 2 5 6 3 7" xfId="28243"/>
    <cellStyle name="Note 2 5 6 4" xfId="28244"/>
    <cellStyle name="Note 2 5 6 4 2" xfId="28245"/>
    <cellStyle name="Note 2 5 6 4 3" xfId="28246"/>
    <cellStyle name="Note 2 5 6 4 4" xfId="28247"/>
    <cellStyle name="Note 2 5 6 4 5" xfId="28248"/>
    <cellStyle name="Note 2 5 6 4 6" xfId="28249"/>
    <cellStyle name="Note 2 5 6 4 7" xfId="28250"/>
    <cellStyle name="Note 2 5 6 5" xfId="28251"/>
    <cellStyle name="Note 2 5 6 5 2" xfId="28252"/>
    <cellStyle name="Note 2 5 6 5 3" xfId="28253"/>
    <cellStyle name="Note 2 5 6 5 4" xfId="28254"/>
    <cellStyle name="Note 2 5 6 5 5" xfId="28255"/>
    <cellStyle name="Note 2 5 6 5 6" xfId="28256"/>
    <cellStyle name="Note 2 5 6 5 7" xfId="28257"/>
    <cellStyle name="Note 2 5 6 6" xfId="28258"/>
    <cellStyle name="Note 2 5 6 6 2" xfId="28259"/>
    <cellStyle name="Note 2 5 6 6 3" xfId="28260"/>
    <cellStyle name="Note 2 5 6 6 4" xfId="28261"/>
    <cellStyle name="Note 2 5 6 6 5" xfId="28262"/>
    <cellStyle name="Note 2 5 6 6 6" xfId="28263"/>
    <cellStyle name="Note 2 5 6 6 7" xfId="28264"/>
    <cellStyle name="Note 2 5 6 7" xfId="28265"/>
    <cellStyle name="Note 2 5 6 7 2" xfId="28266"/>
    <cellStyle name="Note 2 5 6 7 3" xfId="28267"/>
    <cellStyle name="Note 2 5 6 7 4" xfId="28268"/>
    <cellStyle name="Note 2 5 6 7 5" xfId="28269"/>
    <cellStyle name="Note 2 5 6 7 6" xfId="28270"/>
    <cellStyle name="Note 2 5 6 8" xfId="28271"/>
    <cellStyle name="Note 2 5 6 9" xfId="28272"/>
    <cellStyle name="Note 2 5 7" xfId="28273"/>
    <cellStyle name="Note 2 5 7 10" xfId="28274"/>
    <cellStyle name="Note 2 5 7 11" xfId="28275"/>
    <cellStyle name="Note 2 5 7 12" xfId="28276"/>
    <cellStyle name="Note 2 5 7 2" xfId="28277"/>
    <cellStyle name="Note 2 5 7 2 2" xfId="28278"/>
    <cellStyle name="Note 2 5 7 2 3" xfId="28279"/>
    <cellStyle name="Note 2 5 7 2 4" xfId="28280"/>
    <cellStyle name="Note 2 5 7 2 5" xfId="28281"/>
    <cellStyle name="Note 2 5 7 2 6" xfId="28282"/>
    <cellStyle name="Note 2 5 7 2 7" xfId="28283"/>
    <cellStyle name="Note 2 5 7 3" xfId="28284"/>
    <cellStyle name="Note 2 5 7 3 2" xfId="28285"/>
    <cellStyle name="Note 2 5 7 3 3" xfId="28286"/>
    <cellStyle name="Note 2 5 7 3 4" xfId="28287"/>
    <cellStyle name="Note 2 5 7 3 5" xfId="28288"/>
    <cellStyle name="Note 2 5 7 3 6" xfId="28289"/>
    <cellStyle name="Note 2 5 7 3 7" xfId="28290"/>
    <cellStyle name="Note 2 5 7 4" xfId="28291"/>
    <cellStyle name="Note 2 5 7 4 2" xfId="28292"/>
    <cellStyle name="Note 2 5 7 4 3" xfId="28293"/>
    <cellStyle name="Note 2 5 7 4 4" xfId="28294"/>
    <cellStyle name="Note 2 5 7 4 5" xfId="28295"/>
    <cellStyle name="Note 2 5 7 4 6" xfId="28296"/>
    <cellStyle name="Note 2 5 7 4 7" xfId="28297"/>
    <cellStyle name="Note 2 5 7 5" xfId="28298"/>
    <cellStyle name="Note 2 5 7 5 2" xfId="28299"/>
    <cellStyle name="Note 2 5 7 5 3" xfId="28300"/>
    <cellStyle name="Note 2 5 7 5 4" xfId="28301"/>
    <cellStyle name="Note 2 5 7 5 5" xfId="28302"/>
    <cellStyle name="Note 2 5 7 5 6" xfId="28303"/>
    <cellStyle name="Note 2 5 7 5 7" xfId="28304"/>
    <cellStyle name="Note 2 5 7 6" xfId="28305"/>
    <cellStyle name="Note 2 5 7 6 2" xfId="28306"/>
    <cellStyle name="Note 2 5 7 6 3" xfId="28307"/>
    <cellStyle name="Note 2 5 7 6 4" xfId="28308"/>
    <cellStyle name="Note 2 5 7 6 5" xfId="28309"/>
    <cellStyle name="Note 2 5 7 6 6" xfId="28310"/>
    <cellStyle name="Note 2 5 7 6 7" xfId="28311"/>
    <cellStyle name="Note 2 5 7 7" xfId="28312"/>
    <cellStyle name="Note 2 5 7 7 2" xfId="28313"/>
    <cellStyle name="Note 2 5 7 7 3" xfId="28314"/>
    <cellStyle name="Note 2 5 7 7 4" xfId="28315"/>
    <cellStyle name="Note 2 5 7 7 5" xfId="28316"/>
    <cellStyle name="Note 2 5 7 7 6" xfId="28317"/>
    <cellStyle name="Note 2 5 7 8" xfId="28318"/>
    <cellStyle name="Note 2 5 7 9" xfId="28319"/>
    <cellStyle name="Note 2 5 8" xfId="28320"/>
    <cellStyle name="Note 2 5 8 10" xfId="28321"/>
    <cellStyle name="Note 2 5 8 11" xfId="28322"/>
    <cellStyle name="Note 2 5 8 12" xfId="28323"/>
    <cellStyle name="Note 2 5 8 2" xfId="28324"/>
    <cellStyle name="Note 2 5 8 2 2" xfId="28325"/>
    <cellStyle name="Note 2 5 8 2 3" xfId="28326"/>
    <cellStyle name="Note 2 5 8 2 4" xfId="28327"/>
    <cellStyle name="Note 2 5 8 2 5" xfId="28328"/>
    <cellStyle name="Note 2 5 8 2 6" xfId="28329"/>
    <cellStyle name="Note 2 5 8 2 7" xfId="28330"/>
    <cellStyle name="Note 2 5 8 3" xfId="28331"/>
    <cellStyle name="Note 2 5 8 3 2" xfId="28332"/>
    <cellStyle name="Note 2 5 8 3 3" xfId="28333"/>
    <cellStyle name="Note 2 5 8 3 4" xfId="28334"/>
    <cellStyle name="Note 2 5 8 3 5" xfId="28335"/>
    <cellStyle name="Note 2 5 8 3 6" xfId="28336"/>
    <cellStyle name="Note 2 5 8 3 7" xfId="28337"/>
    <cellStyle name="Note 2 5 8 4" xfId="28338"/>
    <cellStyle name="Note 2 5 8 4 2" xfId="28339"/>
    <cellStyle name="Note 2 5 8 4 3" xfId="28340"/>
    <cellStyle name="Note 2 5 8 4 4" xfId="28341"/>
    <cellStyle name="Note 2 5 8 4 5" xfId="28342"/>
    <cellStyle name="Note 2 5 8 4 6" xfId="28343"/>
    <cellStyle name="Note 2 5 8 4 7" xfId="28344"/>
    <cellStyle name="Note 2 5 8 5" xfId="28345"/>
    <cellStyle name="Note 2 5 8 5 2" xfId="28346"/>
    <cellStyle name="Note 2 5 8 5 3" xfId="28347"/>
    <cellStyle name="Note 2 5 8 5 4" xfId="28348"/>
    <cellStyle name="Note 2 5 8 5 5" xfId="28349"/>
    <cellStyle name="Note 2 5 8 5 6" xfId="28350"/>
    <cellStyle name="Note 2 5 8 5 7" xfId="28351"/>
    <cellStyle name="Note 2 5 8 6" xfId="28352"/>
    <cellStyle name="Note 2 5 8 6 2" xfId="28353"/>
    <cellStyle name="Note 2 5 8 6 3" xfId="28354"/>
    <cellStyle name="Note 2 5 8 6 4" xfId="28355"/>
    <cellStyle name="Note 2 5 8 6 5" xfId="28356"/>
    <cellStyle name="Note 2 5 8 6 6" xfId="28357"/>
    <cellStyle name="Note 2 5 8 6 7" xfId="28358"/>
    <cellStyle name="Note 2 5 8 7" xfId="28359"/>
    <cellStyle name="Note 2 5 8 7 2" xfId="28360"/>
    <cellStyle name="Note 2 5 8 7 3" xfId="28361"/>
    <cellStyle name="Note 2 5 8 7 4" xfId="28362"/>
    <cellStyle name="Note 2 5 8 7 5" xfId="28363"/>
    <cellStyle name="Note 2 5 8 7 6" xfId="28364"/>
    <cellStyle name="Note 2 5 8 8" xfId="28365"/>
    <cellStyle name="Note 2 5 8 9" xfId="28366"/>
    <cellStyle name="Note 2 5 9" xfId="28367"/>
    <cellStyle name="Note 2 5 9 10" xfId="28368"/>
    <cellStyle name="Note 2 5 9 11" xfId="28369"/>
    <cellStyle name="Note 2 5 9 12" xfId="28370"/>
    <cellStyle name="Note 2 5 9 2" xfId="28371"/>
    <cellStyle name="Note 2 5 9 2 2" xfId="28372"/>
    <cellStyle name="Note 2 5 9 2 3" xfId="28373"/>
    <cellStyle name="Note 2 5 9 2 4" xfId="28374"/>
    <cellStyle name="Note 2 5 9 2 5" xfId="28375"/>
    <cellStyle name="Note 2 5 9 2 6" xfId="28376"/>
    <cellStyle name="Note 2 5 9 2 7" xfId="28377"/>
    <cellStyle name="Note 2 5 9 3" xfId="28378"/>
    <cellStyle name="Note 2 5 9 3 2" xfId="28379"/>
    <cellStyle name="Note 2 5 9 3 3" xfId="28380"/>
    <cellStyle name="Note 2 5 9 3 4" xfId="28381"/>
    <cellStyle name="Note 2 5 9 3 5" xfId="28382"/>
    <cellStyle name="Note 2 5 9 3 6" xfId="28383"/>
    <cellStyle name="Note 2 5 9 3 7" xfId="28384"/>
    <cellStyle name="Note 2 5 9 4" xfId="28385"/>
    <cellStyle name="Note 2 5 9 4 2" xfId="28386"/>
    <cellStyle name="Note 2 5 9 4 3" xfId="28387"/>
    <cellStyle name="Note 2 5 9 4 4" xfId="28388"/>
    <cellStyle name="Note 2 5 9 4 5" xfId="28389"/>
    <cellStyle name="Note 2 5 9 4 6" xfId="28390"/>
    <cellStyle name="Note 2 5 9 4 7" xfId="28391"/>
    <cellStyle name="Note 2 5 9 5" xfId="28392"/>
    <cellStyle name="Note 2 5 9 5 2" xfId="28393"/>
    <cellStyle name="Note 2 5 9 5 3" xfId="28394"/>
    <cellStyle name="Note 2 5 9 5 4" xfId="28395"/>
    <cellStyle name="Note 2 5 9 5 5" xfId="28396"/>
    <cellStyle name="Note 2 5 9 5 6" xfId="28397"/>
    <cellStyle name="Note 2 5 9 5 7" xfId="28398"/>
    <cellStyle name="Note 2 5 9 6" xfId="28399"/>
    <cellStyle name="Note 2 5 9 6 2" xfId="28400"/>
    <cellStyle name="Note 2 5 9 6 3" xfId="28401"/>
    <cellStyle name="Note 2 5 9 6 4" xfId="28402"/>
    <cellStyle name="Note 2 5 9 6 5" xfId="28403"/>
    <cellStyle name="Note 2 5 9 6 6" xfId="28404"/>
    <cellStyle name="Note 2 5 9 6 7" xfId="28405"/>
    <cellStyle name="Note 2 5 9 7" xfId="28406"/>
    <cellStyle name="Note 2 5 9 7 2" xfId="28407"/>
    <cellStyle name="Note 2 5 9 7 3" xfId="28408"/>
    <cellStyle name="Note 2 5 9 7 4" xfId="28409"/>
    <cellStyle name="Note 2 5 9 7 5" xfId="28410"/>
    <cellStyle name="Note 2 5 9 7 6" xfId="28411"/>
    <cellStyle name="Note 2 5 9 8" xfId="28412"/>
    <cellStyle name="Note 2 5 9 9" xfId="28413"/>
    <cellStyle name="Note 2 6" xfId="28414"/>
    <cellStyle name="Note 2 6 10" xfId="28415"/>
    <cellStyle name="Note 2 6 11" xfId="28416"/>
    <cellStyle name="Note 2 6 12" xfId="28417"/>
    <cellStyle name="Note 2 6 2" xfId="28418"/>
    <cellStyle name="Note 2 6 2 2" xfId="28419"/>
    <cellStyle name="Note 2 6 2 3" xfId="28420"/>
    <cellStyle name="Note 2 6 2 4" xfId="28421"/>
    <cellStyle name="Note 2 6 2 5" xfId="28422"/>
    <cellStyle name="Note 2 6 2 6" xfId="28423"/>
    <cellStyle name="Note 2 6 2 7" xfId="28424"/>
    <cellStyle name="Note 2 6 3" xfId="28425"/>
    <cellStyle name="Note 2 6 3 2" xfId="28426"/>
    <cellStyle name="Note 2 6 3 3" xfId="28427"/>
    <cellStyle name="Note 2 6 3 4" xfId="28428"/>
    <cellStyle name="Note 2 6 3 5" xfId="28429"/>
    <cellStyle name="Note 2 6 3 6" xfId="28430"/>
    <cellStyle name="Note 2 6 3 7" xfId="28431"/>
    <cellStyle name="Note 2 6 4" xfId="28432"/>
    <cellStyle name="Note 2 6 4 2" xfId="28433"/>
    <cellStyle name="Note 2 6 4 3" xfId="28434"/>
    <cellStyle name="Note 2 6 4 4" xfId="28435"/>
    <cellStyle name="Note 2 6 4 5" xfId="28436"/>
    <cellStyle name="Note 2 6 4 6" xfId="28437"/>
    <cellStyle name="Note 2 6 4 7" xfId="28438"/>
    <cellStyle name="Note 2 6 5" xfId="28439"/>
    <cellStyle name="Note 2 6 5 2" xfId="28440"/>
    <cellStyle name="Note 2 6 5 3" xfId="28441"/>
    <cellStyle name="Note 2 6 5 4" xfId="28442"/>
    <cellStyle name="Note 2 6 5 5" xfId="28443"/>
    <cellStyle name="Note 2 6 5 6" xfId="28444"/>
    <cellStyle name="Note 2 6 5 7" xfId="28445"/>
    <cellStyle name="Note 2 6 6" xfId="28446"/>
    <cellStyle name="Note 2 6 6 2" xfId="28447"/>
    <cellStyle name="Note 2 6 6 3" xfId="28448"/>
    <cellStyle name="Note 2 6 6 4" xfId="28449"/>
    <cellStyle name="Note 2 6 6 5" xfId="28450"/>
    <cellStyle name="Note 2 6 6 6" xfId="28451"/>
    <cellStyle name="Note 2 6 6 7" xfId="28452"/>
    <cellStyle name="Note 2 6 7" xfId="28453"/>
    <cellStyle name="Note 2 6 8" xfId="28454"/>
    <cellStyle name="Note 2 6 9" xfId="28455"/>
    <cellStyle name="Note 2 7" xfId="28456"/>
    <cellStyle name="Note 2 7 10" xfId="28457"/>
    <cellStyle name="Note 2 7 11" xfId="28458"/>
    <cellStyle name="Note 2 7 12" xfId="28459"/>
    <cellStyle name="Note 2 7 2" xfId="28460"/>
    <cellStyle name="Note 2 7 2 2" xfId="28461"/>
    <cellStyle name="Note 2 7 2 3" xfId="28462"/>
    <cellStyle name="Note 2 7 2 4" xfId="28463"/>
    <cellStyle name="Note 2 7 2 5" xfId="28464"/>
    <cellStyle name="Note 2 7 2 6" xfId="28465"/>
    <cellStyle name="Note 2 7 2 7" xfId="28466"/>
    <cellStyle name="Note 2 7 3" xfId="28467"/>
    <cellStyle name="Note 2 7 3 2" xfId="28468"/>
    <cellStyle name="Note 2 7 3 3" xfId="28469"/>
    <cellStyle name="Note 2 7 3 4" xfId="28470"/>
    <cellStyle name="Note 2 7 3 5" xfId="28471"/>
    <cellStyle name="Note 2 7 3 6" xfId="28472"/>
    <cellStyle name="Note 2 7 3 7" xfId="28473"/>
    <cellStyle name="Note 2 7 4" xfId="28474"/>
    <cellStyle name="Note 2 7 4 2" xfId="28475"/>
    <cellStyle name="Note 2 7 4 3" xfId="28476"/>
    <cellStyle name="Note 2 7 4 4" xfId="28477"/>
    <cellStyle name="Note 2 7 4 5" xfId="28478"/>
    <cellStyle name="Note 2 7 4 6" xfId="28479"/>
    <cellStyle name="Note 2 7 4 7" xfId="28480"/>
    <cellStyle name="Note 2 7 5" xfId="28481"/>
    <cellStyle name="Note 2 7 5 2" xfId="28482"/>
    <cellStyle name="Note 2 7 5 3" xfId="28483"/>
    <cellStyle name="Note 2 7 5 4" xfId="28484"/>
    <cellStyle name="Note 2 7 5 5" xfId="28485"/>
    <cellStyle name="Note 2 7 5 6" xfId="28486"/>
    <cellStyle name="Note 2 7 5 7" xfId="28487"/>
    <cellStyle name="Note 2 7 6" xfId="28488"/>
    <cellStyle name="Note 2 7 6 2" xfId="28489"/>
    <cellStyle name="Note 2 7 6 3" xfId="28490"/>
    <cellStyle name="Note 2 7 6 4" xfId="28491"/>
    <cellStyle name="Note 2 7 6 5" xfId="28492"/>
    <cellStyle name="Note 2 7 6 6" xfId="28493"/>
    <cellStyle name="Note 2 7 6 7" xfId="28494"/>
    <cellStyle name="Note 2 7 7" xfId="28495"/>
    <cellStyle name="Note 2 7 8" xfId="28496"/>
    <cellStyle name="Note 2 7 9" xfId="28497"/>
    <cellStyle name="Note 2 8" xfId="28498"/>
    <cellStyle name="Note 2 8 10" xfId="28499"/>
    <cellStyle name="Note 2 8 11" xfId="28500"/>
    <cellStyle name="Note 2 8 12" xfId="28501"/>
    <cellStyle name="Note 2 8 2" xfId="28502"/>
    <cellStyle name="Note 2 8 2 2" xfId="28503"/>
    <cellStyle name="Note 2 8 2 3" xfId="28504"/>
    <cellStyle name="Note 2 8 2 4" xfId="28505"/>
    <cellStyle name="Note 2 8 2 5" xfId="28506"/>
    <cellStyle name="Note 2 8 2 6" xfId="28507"/>
    <cellStyle name="Note 2 8 2 7" xfId="28508"/>
    <cellStyle name="Note 2 8 3" xfId="28509"/>
    <cellStyle name="Note 2 8 3 2" xfId="28510"/>
    <cellStyle name="Note 2 8 3 3" xfId="28511"/>
    <cellStyle name="Note 2 8 3 4" xfId="28512"/>
    <cellStyle name="Note 2 8 3 5" xfId="28513"/>
    <cellStyle name="Note 2 8 3 6" xfId="28514"/>
    <cellStyle name="Note 2 8 3 7" xfId="28515"/>
    <cellStyle name="Note 2 8 4" xfId="28516"/>
    <cellStyle name="Note 2 8 4 2" xfId="28517"/>
    <cellStyle name="Note 2 8 4 3" xfId="28518"/>
    <cellStyle name="Note 2 8 4 4" xfId="28519"/>
    <cellStyle name="Note 2 8 4 5" xfId="28520"/>
    <cellStyle name="Note 2 8 4 6" xfId="28521"/>
    <cellStyle name="Note 2 8 4 7" xfId="28522"/>
    <cellStyle name="Note 2 8 5" xfId="28523"/>
    <cellStyle name="Note 2 8 5 2" xfId="28524"/>
    <cellStyle name="Note 2 8 5 3" xfId="28525"/>
    <cellStyle name="Note 2 8 5 4" xfId="28526"/>
    <cellStyle name="Note 2 8 5 5" xfId="28527"/>
    <cellStyle name="Note 2 8 5 6" xfId="28528"/>
    <cellStyle name="Note 2 8 5 7" xfId="28529"/>
    <cellStyle name="Note 2 8 6" xfId="28530"/>
    <cellStyle name="Note 2 8 6 2" xfId="28531"/>
    <cellStyle name="Note 2 8 6 3" xfId="28532"/>
    <cellStyle name="Note 2 8 6 4" xfId="28533"/>
    <cellStyle name="Note 2 8 6 5" xfId="28534"/>
    <cellStyle name="Note 2 8 6 6" xfId="28535"/>
    <cellStyle name="Note 2 8 6 7" xfId="28536"/>
    <cellStyle name="Note 2 8 7" xfId="28537"/>
    <cellStyle name="Note 2 8 7 2" xfId="28538"/>
    <cellStyle name="Note 2 8 7 3" xfId="28539"/>
    <cellStyle name="Note 2 8 7 4" xfId="28540"/>
    <cellStyle name="Note 2 8 7 5" xfId="28541"/>
    <cellStyle name="Note 2 8 7 6" xfId="28542"/>
    <cellStyle name="Note 2 8 8" xfId="28543"/>
    <cellStyle name="Note 2 8 9" xfId="28544"/>
    <cellStyle name="Note 2 9" xfId="28545"/>
    <cellStyle name="Note 2 9 10" xfId="28546"/>
    <cellStyle name="Note 2 9 11" xfId="28547"/>
    <cellStyle name="Note 2 9 12" xfId="28548"/>
    <cellStyle name="Note 2 9 2" xfId="28549"/>
    <cellStyle name="Note 2 9 2 2" xfId="28550"/>
    <cellStyle name="Note 2 9 2 3" xfId="28551"/>
    <cellStyle name="Note 2 9 2 4" xfId="28552"/>
    <cellStyle name="Note 2 9 2 5" xfId="28553"/>
    <cellStyle name="Note 2 9 2 6" xfId="28554"/>
    <cellStyle name="Note 2 9 2 7" xfId="28555"/>
    <cellStyle name="Note 2 9 3" xfId="28556"/>
    <cellStyle name="Note 2 9 3 2" xfId="28557"/>
    <cellStyle name="Note 2 9 3 3" xfId="28558"/>
    <cellStyle name="Note 2 9 3 4" xfId="28559"/>
    <cellStyle name="Note 2 9 3 5" xfId="28560"/>
    <cellStyle name="Note 2 9 3 6" xfId="28561"/>
    <cellStyle name="Note 2 9 3 7" xfId="28562"/>
    <cellStyle name="Note 2 9 4" xfId="28563"/>
    <cellStyle name="Note 2 9 4 2" xfId="28564"/>
    <cellStyle name="Note 2 9 4 3" xfId="28565"/>
    <cellStyle name="Note 2 9 4 4" xfId="28566"/>
    <cellStyle name="Note 2 9 4 5" xfId="28567"/>
    <cellStyle name="Note 2 9 4 6" xfId="28568"/>
    <cellStyle name="Note 2 9 4 7" xfId="28569"/>
    <cellStyle name="Note 2 9 5" xfId="28570"/>
    <cellStyle name="Note 2 9 5 2" xfId="28571"/>
    <cellStyle name="Note 2 9 5 3" xfId="28572"/>
    <cellStyle name="Note 2 9 5 4" xfId="28573"/>
    <cellStyle name="Note 2 9 5 5" xfId="28574"/>
    <cellStyle name="Note 2 9 5 6" xfId="28575"/>
    <cellStyle name="Note 2 9 5 7" xfId="28576"/>
    <cellStyle name="Note 2 9 6" xfId="28577"/>
    <cellStyle name="Note 2 9 6 2" xfId="28578"/>
    <cellStyle name="Note 2 9 6 3" xfId="28579"/>
    <cellStyle name="Note 2 9 6 4" xfId="28580"/>
    <cellStyle name="Note 2 9 6 5" xfId="28581"/>
    <cellStyle name="Note 2 9 6 6" xfId="28582"/>
    <cellStyle name="Note 2 9 6 7" xfId="28583"/>
    <cellStyle name="Note 2 9 7" xfId="28584"/>
    <cellStyle name="Note 2 9 7 2" xfId="28585"/>
    <cellStyle name="Note 2 9 7 3" xfId="28586"/>
    <cellStyle name="Note 2 9 7 4" xfId="28587"/>
    <cellStyle name="Note 2 9 7 5" xfId="28588"/>
    <cellStyle name="Note 2 9 7 6" xfId="28589"/>
    <cellStyle name="Note 2 9 8" xfId="28590"/>
    <cellStyle name="Note 2 9 9" xfId="28591"/>
    <cellStyle name="Note 20" xfId="28592"/>
    <cellStyle name="Note 20 2" xfId="28593"/>
    <cellStyle name="Note 20 3" xfId="28594"/>
    <cellStyle name="Note 20 4" xfId="28595"/>
    <cellStyle name="Note 20 5" xfId="28596"/>
    <cellStyle name="Note 20 6" xfId="28597"/>
    <cellStyle name="Note 20 7" xfId="28598"/>
    <cellStyle name="Note 21" xfId="28599"/>
    <cellStyle name="Note 21 2" xfId="28600"/>
    <cellStyle name="Note 21 3" xfId="28601"/>
    <cellStyle name="Note 21 4" xfId="28602"/>
    <cellStyle name="Note 21 5" xfId="28603"/>
    <cellStyle name="Note 21 6" xfId="28604"/>
    <cellStyle name="Note 21 7" xfId="28605"/>
    <cellStyle name="Note 22" xfId="28606"/>
    <cellStyle name="Note 22 2" xfId="28607"/>
    <cellStyle name="Note 22 3" xfId="28608"/>
    <cellStyle name="Note 22 4" xfId="28609"/>
    <cellStyle name="Note 22 5" xfId="28610"/>
    <cellStyle name="Note 22 6" xfId="28611"/>
    <cellStyle name="Note 22 7" xfId="28612"/>
    <cellStyle name="Note 23" xfId="28613"/>
    <cellStyle name="Note 23 2" xfId="28614"/>
    <cellStyle name="Note 23 3" xfId="28615"/>
    <cellStyle name="Note 23 4" xfId="28616"/>
    <cellStyle name="Note 23 5" xfId="28617"/>
    <cellStyle name="Note 23 6" xfId="28618"/>
    <cellStyle name="Note 23 7" xfId="28619"/>
    <cellStyle name="Note 24" xfId="28620"/>
    <cellStyle name="Note 25" xfId="28621"/>
    <cellStyle name="Note 26" xfId="28622"/>
    <cellStyle name="Note 27" xfId="28623"/>
    <cellStyle name="Note 28" xfId="28624"/>
    <cellStyle name="Note 3" xfId="28625"/>
    <cellStyle name="Note 3 10" xfId="28626"/>
    <cellStyle name="Note 3 10 10" xfId="28627"/>
    <cellStyle name="Note 3 10 11" xfId="28628"/>
    <cellStyle name="Note 3 10 12" xfId="28629"/>
    <cellStyle name="Note 3 10 2" xfId="28630"/>
    <cellStyle name="Note 3 10 2 2" xfId="28631"/>
    <cellStyle name="Note 3 10 2 3" xfId="28632"/>
    <cellStyle name="Note 3 10 2 4" xfId="28633"/>
    <cellStyle name="Note 3 10 2 5" xfId="28634"/>
    <cellStyle name="Note 3 10 2 6" xfId="28635"/>
    <cellStyle name="Note 3 10 2 7" xfId="28636"/>
    <cellStyle name="Note 3 10 3" xfId="28637"/>
    <cellStyle name="Note 3 10 3 2" xfId="28638"/>
    <cellStyle name="Note 3 10 3 3" xfId="28639"/>
    <cellStyle name="Note 3 10 3 4" xfId="28640"/>
    <cellStyle name="Note 3 10 3 5" xfId="28641"/>
    <cellStyle name="Note 3 10 3 6" xfId="28642"/>
    <cellStyle name="Note 3 10 3 7" xfId="28643"/>
    <cellStyle name="Note 3 10 4" xfId="28644"/>
    <cellStyle name="Note 3 10 4 2" xfId="28645"/>
    <cellStyle name="Note 3 10 4 3" xfId="28646"/>
    <cellStyle name="Note 3 10 4 4" xfId="28647"/>
    <cellStyle name="Note 3 10 4 5" xfId="28648"/>
    <cellStyle name="Note 3 10 4 6" xfId="28649"/>
    <cellStyle name="Note 3 10 4 7" xfId="28650"/>
    <cellStyle name="Note 3 10 5" xfId="28651"/>
    <cellStyle name="Note 3 10 5 2" xfId="28652"/>
    <cellStyle name="Note 3 10 5 3" xfId="28653"/>
    <cellStyle name="Note 3 10 5 4" xfId="28654"/>
    <cellStyle name="Note 3 10 5 5" xfId="28655"/>
    <cellStyle name="Note 3 10 5 6" xfId="28656"/>
    <cellStyle name="Note 3 10 5 7" xfId="28657"/>
    <cellStyle name="Note 3 10 6" xfId="28658"/>
    <cellStyle name="Note 3 10 6 2" xfId="28659"/>
    <cellStyle name="Note 3 10 6 3" xfId="28660"/>
    <cellStyle name="Note 3 10 6 4" xfId="28661"/>
    <cellStyle name="Note 3 10 6 5" xfId="28662"/>
    <cellStyle name="Note 3 10 6 6" xfId="28663"/>
    <cellStyle name="Note 3 10 6 7" xfId="28664"/>
    <cellStyle name="Note 3 10 7" xfId="28665"/>
    <cellStyle name="Note 3 10 7 2" xfId="28666"/>
    <cellStyle name="Note 3 10 7 3" xfId="28667"/>
    <cellStyle name="Note 3 10 7 4" xfId="28668"/>
    <cellStyle name="Note 3 10 7 5" xfId="28669"/>
    <cellStyle name="Note 3 10 7 6" xfId="28670"/>
    <cellStyle name="Note 3 10 8" xfId="28671"/>
    <cellStyle name="Note 3 10 9" xfId="28672"/>
    <cellStyle name="Note 3 11" xfId="28673"/>
    <cellStyle name="Note 3 11 10" xfId="28674"/>
    <cellStyle name="Note 3 11 11" xfId="28675"/>
    <cellStyle name="Note 3 11 12" xfId="28676"/>
    <cellStyle name="Note 3 11 2" xfId="28677"/>
    <cellStyle name="Note 3 11 2 2" xfId="28678"/>
    <cellStyle name="Note 3 11 2 3" xfId="28679"/>
    <cellStyle name="Note 3 11 2 4" xfId="28680"/>
    <cellStyle name="Note 3 11 2 5" xfId="28681"/>
    <cellStyle name="Note 3 11 2 6" xfId="28682"/>
    <cellStyle name="Note 3 11 2 7" xfId="28683"/>
    <cellStyle name="Note 3 11 3" xfId="28684"/>
    <cellStyle name="Note 3 11 3 2" xfId="28685"/>
    <cellStyle name="Note 3 11 3 3" xfId="28686"/>
    <cellStyle name="Note 3 11 3 4" xfId="28687"/>
    <cellStyle name="Note 3 11 3 5" xfId="28688"/>
    <cellStyle name="Note 3 11 3 6" xfId="28689"/>
    <cellStyle name="Note 3 11 3 7" xfId="28690"/>
    <cellStyle name="Note 3 11 4" xfId="28691"/>
    <cellStyle name="Note 3 11 4 2" xfId="28692"/>
    <cellStyle name="Note 3 11 4 3" xfId="28693"/>
    <cellStyle name="Note 3 11 4 4" xfId="28694"/>
    <cellStyle name="Note 3 11 4 5" xfId="28695"/>
    <cellStyle name="Note 3 11 4 6" xfId="28696"/>
    <cellStyle name="Note 3 11 4 7" xfId="28697"/>
    <cellStyle name="Note 3 11 5" xfId="28698"/>
    <cellStyle name="Note 3 11 5 2" xfId="28699"/>
    <cellStyle name="Note 3 11 5 3" xfId="28700"/>
    <cellStyle name="Note 3 11 5 4" xfId="28701"/>
    <cellStyle name="Note 3 11 5 5" xfId="28702"/>
    <cellStyle name="Note 3 11 5 6" xfId="28703"/>
    <cellStyle name="Note 3 11 5 7" xfId="28704"/>
    <cellStyle name="Note 3 11 6" xfId="28705"/>
    <cellStyle name="Note 3 11 6 2" xfId="28706"/>
    <cellStyle name="Note 3 11 6 3" xfId="28707"/>
    <cellStyle name="Note 3 11 6 4" xfId="28708"/>
    <cellStyle name="Note 3 11 6 5" xfId="28709"/>
    <cellStyle name="Note 3 11 6 6" xfId="28710"/>
    <cellStyle name="Note 3 11 6 7" xfId="28711"/>
    <cellStyle name="Note 3 11 7" xfId="28712"/>
    <cellStyle name="Note 3 11 7 2" xfId="28713"/>
    <cellStyle name="Note 3 11 7 3" xfId="28714"/>
    <cellStyle name="Note 3 11 7 4" xfId="28715"/>
    <cellStyle name="Note 3 11 7 5" xfId="28716"/>
    <cellStyle name="Note 3 11 7 6" xfId="28717"/>
    <cellStyle name="Note 3 11 8" xfId="28718"/>
    <cellStyle name="Note 3 11 9" xfId="28719"/>
    <cellStyle name="Note 3 12" xfId="28720"/>
    <cellStyle name="Note 3 12 10" xfId="28721"/>
    <cellStyle name="Note 3 12 11" xfId="28722"/>
    <cellStyle name="Note 3 12 12" xfId="28723"/>
    <cellStyle name="Note 3 12 2" xfId="28724"/>
    <cellStyle name="Note 3 12 2 2" xfId="28725"/>
    <cellStyle name="Note 3 12 2 3" xfId="28726"/>
    <cellStyle name="Note 3 12 2 4" xfId="28727"/>
    <cellStyle name="Note 3 12 2 5" xfId="28728"/>
    <cellStyle name="Note 3 12 2 6" xfId="28729"/>
    <cellStyle name="Note 3 12 2 7" xfId="28730"/>
    <cellStyle name="Note 3 12 3" xfId="28731"/>
    <cellStyle name="Note 3 12 3 2" xfId="28732"/>
    <cellStyle name="Note 3 12 3 3" xfId="28733"/>
    <cellStyle name="Note 3 12 3 4" xfId="28734"/>
    <cellStyle name="Note 3 12 3 5" xfId="28735"/>
    <cellStyle name="Note 3 12 3 6" xfId="28736"/>
    <cellStyle name="Note 3 12 3 7" xfId="28737"/>
    <cellStyle name="Note 3 12 4" xfId="28738"/>
    <cellStyle name="Note 3 12 4 2" xfId="28739"/>
    <cellStyle name="Note 3 12 4 3" xfId="28740"/>
    <cellStyle name="Note 3 12 4 4" xfId="28741"/>
    <cellStyle name="Note 3 12 4 5" xfId="28742"/>
    <cellStyle name="Note 3 12 4 6" xfId="28743"/>
    <cellStyle name="Note 3 12 4 7" xfId="28744"/>
    <cellStyle name="Note 3 12 5" xfId="28745"/>
    <cellStyle name="Note 3 12 5 2" xfId="28746"/>
    <cellStyle name="Note 3 12 5 3" xfId="28747"/>
    <cellStyle name="Note 3 12 5 4" xfId="28748"/>
    <cellStyle name="Note 3 12 5 5" xfId="28749"/>
    <cellStyle name="Note 3 12 5 6" xfId="28750"/>
    <cellStyle name="Note 3 12 5 7" xfId="28751"/>
    <cellStyle name="Note 3 12 6" xfId="28752"/>
    <cellStyle name="Note 3 12 6 2" xfId="28753"/>
    <cellStyle name="Note 3 12 6 3" xfId="28754"/>
    <cellStyle name="Note 3 12 6 4" xfId="28755"/>
    <cellStyle name="Note 3 12 6 5" xfId="28756"/>
    <cellStyle name="Note 3 12 6 6" xfId="28757"/>
    <cellStyle name="Note 3 12 6 7" xfId="28758"/>
    <cellStyle name="Note 3 12 7" xfId="28759"/>
    <cellStyle name="Note 3 12 7 2" xfId="28760"/>
    <cellStyle name="Note 3 12 7 3" xfId="28761"/>
    <cellStyle name="Note 3 12 7 4" xfId="28762"/>
    <cellStyle name="Note 3 12 7 5" xfId="28763"/>
    <cellStyle name="Note 3 12 7 6" xfId="28764"/>
    <cellStyle name="Note 3 12 8" xfId="28765"/>
    <cellStyle name="Note 3 12 9" xfId="28766"/>
    <cellStyle name="Note 3 13" xfId="28767"/>
    <cellStyle name="Note 3 13 10" xfId="28768"/>
    <cellStyle name="Note 3 13 11" xfId="28769"/>
    <cellStyle name="Note 3 13 12" xfId="28770"/>
    <cellStyle name="Note 3 13 2" xfId="28771"/>
    <cellStyle name="Note 3 13 2 2" xfId="28772"/>
    <cellStyle name="Note 3 13 2 3" xfId="28773"/>
    <cellStyle name="Note 3 13 2 4" xfId="28774"/>
    <cellStyle name="Note 3 13 2 5" xfId="28775"/>
    <cellStyle name="Note 3 13 2 6" xfId="28776"/>
    <cellStyle name="Note 3 13 2 7" xfId="28777"/>
    <cellStyle name="Note 3 13 3" xfId="28778"/>
    <cellStyle name="Note 3 13 3 2" xfId="28779"/>
    <cellStyle name="Note 3 13 3 3" xfId="28780"/>
    <cellStyle name="Note 3 13 3 4" xfId="28781"/>
    <cellStyle name="Note 3 13 3 5" xfId="28782"/>
    <cellStyle name="Note 3 13 3 6" xfId="28783"/>
    <cellStyle name="Note 3 13 3 7" xfId="28784"/>
    <cellStyle name="Note 3 13 4" xfId="28785"/>
    <cellStyle name="Note 3 13 4 2" xfId="28786"/>
    <cellStyle name="Note 3 13 4 3" xfId="28787"/>
    <cellStyle name="Note 3 13 4 4" xfId="28788"/>
    <cellStyle name="Note 3 13 4 5" xfId="28789"/>
    <cellStyle name="Note 3 13 4 6" xfId="28790"/>
    <cellStyle name="Note 3 13 4 7" xfId="28791"/>
    <cellStyle name="Note 3 13 5" xfId="28792"/>
    <cellStyle name="Note 3 13 5 2" xfId="28793"/>
    <cellStyle name="Note 3 13 5 3" xfId="28794"/>
    <cellStyle name="Note 3 13 5 4" xfId="28795"/>
    <cellStyle name="Note 3 13 5 5" xfId="28796"/>
    <cellStyle name="Note 3 13 5 6" xfId="28797"/>
    <cellStyle name="Note 3 13 5 7" xfId="28798"/>
    <cellStyle name="Note 3 13 6" xfId="28799"/>
    <cellStyle name="Note 3 13 6 2" xfId="28800"/>
    <cellStyle name="Note 3 13 6 3" xfId="28801"/>
    <cellStyle name="Note 3 13 6 4" xfId="28802"/>
    <cellStyle name="Note 3 13 6 5" xfId="28803"/>
    <cellStyle name="Note 3 13 6 6" xfId="28804"/>
    <cellStyle name="Note 3 13 6 7" xfId="28805"/>
    <cellStyle name="Note 3 13 7" xfId="28806"/>
    <cellStyle name="Note 3 13 7 2" xfId="28807"/>
    <cellStyle name="Note 3 13 7 3" xfId="28808"/>
    <cellStyle name="Note 3 13 7 4" xfId="28809"/>
    <cellStyle name="Note 3 13 7 5" xfId="28810"/>
    <cellStyle name="Note 3 13 7 6" xfId="28811"/>
    <cellStyle name="Note 3 13 8" xfId="28812"/>
    <cellStyle name="Note 3 13 9" xfId="28813"/>
    <cellStyle name="Note 3 14" xfId="28814"/>
    <cellStyle name="Note 3 14 10" xfId="28815"/>
    <cellStyle name="Note 3 14 11" xfId="28816"/>
    <cellStyle name="Note 3 14 12" xfId="28817"/>
    <cellStyle name="Note 3 14 2" xfId="28818"/>
    <cellStyle name="Note 3 14 2 2" xfId="28819"/>
    <cellStyle name="Note 3 14 2 3" xfId="28820"/>
    <cellStyle name="Note 3 14 2 4" xfId="28821"/>
    <cellStyle name="Note 3 14 2 5" xfId="28822"/>
    <cellStyle name="Note 3 14 2 6" xfId="28823"/>
    <cellStyle name="Note 3 14 2 7" xfId="28824"/>
    <cellStyle name="Note 3 14 3" xfId="28825"/>
    <cellStyle name="Note 3 14 3 2" xfId="28826"/>
    <cellStyle name="Note 3 14 3 3" xfId="28827"/>
    <cellStyle name="Note 3 14 3 4" xfId="28828"/>
    <cellStyle name="Note 3 14 3 5" xfId="28829"/>
    <cellStyle name="Note 3 14 3 6" xfId="28830"/>
    <cellStyle name="Note 3 14 3 7" xfId="28831"/>
    <cellStyle name="Note 3 14 4" xfId="28832"/>
    <cellStyle name="Note 3 14 4 2" xfId="28833"/>
    <cellStyle name="Note 3 14 4 3" xfId="28834"/>
    <cellStyle name="Note 3 14 4 4" xfId="28835"/>
    <cellStyle name="Note 3 14 4 5" xfId="28836"/>
    <cellStyle name="Note 3 14 4 6" xfId="28837"/>
    <cellStyle name="Note 3 14 4 7" xfId="28838"/>
    <cellStyle name="Note 3 14 5" xfId="28839"/>
    <cellStyle name="Note 3 14 5 2" xfId="28840"/>
    <cellStyle name="Note 3 14 5 3" xfId="28841"/>
    <cellStyle name="Note 3 14 5 4" xfId="28842"/>
    <cellStyle name="Note 3 14 5 5" xfId="28843"/>
    <cellStyle name="Note 3 14 5 6" xfId="28844"/>
    <cellStyle name="Note 3 14 5 7" xfId="28845"/>
    <cellStyle name="Note 3 14 6" xfId="28846"/>
    <cellStyle name="Note 3 14 6 2" xfId="28847"/>
    <cellStyle name="Note 3 14 6 3" xfId="28848"/>
    <cellStyle name="Note 3 14 6 4" xfId="28849"/>
    <cellStyle name="Note 3 14 6 5" xfId="28850"/>
    <cellStyle name="Note 3 14 6 6" xfId="28851"/>
    <cellStyle name="Note 3 14 6 7" xfId="28852"/>
    <cellStyle name="Note 3 14 7" xfId="28853"/>
    <cellStyle name="Note 3 14 7 2" xfId="28854"/>
    <cellStyle name="Note 3 14 7 3" xfId="28855"/>
    <cellStyle name="Note 3 14 7 4" xfId="28856"/>
    <cellStyle name="Note 3 14 7 5" xfId="28857"/>
    <cellStyle name="Note 3 14 7 6" xfId="28858"/>
    <cellStyle name="Note 3 14 8" xfId="28859"/>
    <cellStyle name="Note 3 14 9" xfId="28860"/>
    <cellStyle name="Note 3 15" xfId="28861"/>
    <cellStyle name="Note 3 15 2" xfId="28862"/>
    <cellStyle name="Note 3 15 3" xfId="28863"/>
    <cellStyle name="Note 3 15 4" xfId="28864"/>
    <cellStyle name="Note 3 15 5" xfId="28865"/>
    <cellStyle name="Note 3 15 6" xfId="28866"/>
    <cellStyle name="Note 3 15 7" xfId="28867"/>
    <cellStyle name="Note 3 16" xfId="28868"/>
    <cellStyle name="Note 3 16 2" xfId="28869"/>
    <cellStyle name="Note 3 16 3" xfId="28870"/>
    <cellStyle name="Note 3 16 4" xfId="28871"/>
    <cellStyle name="Note 3 16 5" xfId="28872"/>
    <cellStyle name="Note 3 16 6" xfId="28873"/>
    <cellStyle name="Note 3 16 7" xfId="28874"/>
    <cellStyle name="Note 3 17" xfId="28875"/>
    <cellStyle name="Note 3 17 2" xfId="28876"/>
    <cellStyle name="Note 3 17 3" xfId="28877"/>
    <cellStyle name="Note 3 17 4" xfId="28878"/>
    <cellStyle name="Note 3 17 5" xfId="28879"/>
    <cellStyle name="Note 3 17 6" xfId="28880"/>
    <cellStyle name="Note 3 17 7" xfId="28881"/>
    <cellStyle name="Note 3 18" xfId="28882"/>
    <cellStyle name="Note 3 18 2" xfId="28883"/>
    <cellStyle name="Note 3 18 3" xfId="28884"/>
    <cellStyle name="Note 3 18 4" xfId="28885"/>
    <cellStyle name="Note 3 18 5" xfId="28886"/>
    <cellStyle name="Note 3 18 6" xfId="28887"/>
    <cellStyle name="Note 3 18 7" xfId="28888"/>
    <cellStyle name="Note 3 19" xfId="28889"/>
    <cellStyle name="Note 3 19 2" xfId="28890"/>
    <cellStyle name="Note 3 19 3" xfId="28891"/>
    <cellStyle name="Note 3 19 4" xfId="28892"/>
    <cellStyle name="Note 3 19 5" xfId="28893"/>
    <cellStyle name="Note 3 19 6" xfId="28894"/>
    <cellStyle name="Note 3 19 7" xfId="28895"/>
    <cellStyle name="Note 3 2" xfId="28896"/>
    <cellStyle name="Note 3 2 10" xfId="28897"/>
    <cellStyle name="Note 3 2 10 10" xfId="28898"/>
    <cellStyle name="Note 3 2 10 11" xfId="28899"/>
    <cellStyle name="Note 3 2 10 12" xfId="28900"/>
    <cellStyle name="Note 3 2 10 2" xfId="28901"/>
    <cellStyle name="Note 3 2 10 2 2" xfId="28902"/>
    <cellStyle name="Note 3 2 10 2 3" xfId="28903"/>
    <cellStyle name="Note 3 2 10 2 4" xfId="28904"/>
    <cellStyle name="Note 3 2 10 2 5" xfId="28905"/>
    <cellStyle name="Note 3 2 10 2 6" xfId="28906"/>
    <cellStyle name="Note 3 2 10 2 7" xfId="28907"/>
    <cellStyle name="Note 3 2 10 3" xfId="28908"/>
    <cellStyle name="Note 3 2 10 3 2" xfId="28909"/>
    <cellStyle name="Note 3 2 10 3 3" xfId="28910"/>
    <cellStyle name="Note 3 2 10 3 4" xfId="28911"/>
    <cellStyle name="Note 3 2 10 3 5" xfId="28912"/>
    <cellStyle name="Note 3 2 10 3 6" xfId="28913"/>
    <cellStyle name="Note 3 2 10 3 7" xfId="28914"/>
    <cellStyle name="Note 3 2 10 4" xfId="28915"/>
    <cellStyle name="Note 3 2 10 4 2" xfId="28916"/>
    <cellStyle name="Note 3 2 10 4 3" xfId="28917"/>
    <cellStyle name="Note 3 2 10 4 4" xfId="28918"/>
    <cellStyle name="Note 3 2 10 4 5" xfId="28919"/>
    <cellStyle name="Note 3 2 10 4 6" xfId="28920"/>
    <cellStyle name="Note 3 2 10 4 7" xfId="28921"/>
    <cellStyle name="Note 3 2 10 5" xfId="28922"/>
    <cellStyle name="Note 3 2 10 5 2" xfId="28923"/>
    <cellStyle name="Note 3 2 10 5 3" xfId="28924"/>
    <cellStyle name="Note 3 2 10 5 4" xfId="28925"/>
    <cellStyle name="Note 3 2 10 5 5" xfId="28926"/>
    <cellStyle name="Note 3 2 10 5 6" xfId="28927"/>
    <cellStyle name="Note 3 2 10 5 7" xfId="28928"/>
    <cellStyle name="Note 3 2 10 6" xfId="28929"/>
    <cellStyle name="Note 3 2 10 6 2" xfId="28930"/>
    <cellStyle name="Note 3 2 10 6 3" xfId="28931"/>
    <cellStyle name="Note 3 2 10 6 4" xfId="28932"/>
    <cellStyle name="Note 3 2 10 6 5" xfId="28933"/>
    <cellStyle name="Note 3 2 10 6 6" xfId="28934"/>
    <cellStyle name="Note 3 2 10 6 7" xfId="28935"/>
    <cellStyle name="Note 3 2 10 7" xfId="28936"/>
    <cellStyle name="Note 3 2 10 7 2" xfId="28937"/>
    <cellStyle name="Note 3 2 10 7 3" xfId="28938"/>
    <cellStyle name="Note 3 2 10 7 4" xfId="28939"/>
    <cellStyle name="Note 3 2 10 7 5" xfId="28940"/>
    <cellStyle name="Note 3 2 10 7 6" xfId="28941"/>
    <cellStyle name="Note 3 2 10 8" xfId="28942"/>
    <cellStyle name="Note 3 2 10 9" xfId="28943"/>
    <cellStyle name="Note 3 2 11" xfId="28944"/>
    <cellStyle name="Note 3 2 11 10" xfId="28945"/>
    <cellStyle name="Note 3 2 11 11" xfId="28946"/>
    <cellStyle name="Note 3 2 11 12" xfId="28947"/>
    <cellStyle name="Note 3 2 11 2" xfId="28948"/>
    <cellStyle name="Note 3 2 11 2 2" xfId="28949"/>
    <cellStyle name="Note 3 2 11 2 3" xfId="28950"/>
    <cellStyle name="Note 3 2 11 2 4" xfId="28951"/>
    <cellStyle name="Note 3 2 11 2 5" xfId="28952"/>
    <cellStyle name="Note 3 2 11 2 6" xfId="28953"/>
    <cellStyle name="Note 3 2 11 2 7" xfId="28954"/>
    <cellStyle name="Note 3 2 11 3" xfId="28955"/>
    <cellStyle name="Note 3 2 11 3 2" xfId="28956"/>
    <cellStyle name="Note 3 2 11 3 3" xfId="28957"/>
    <cellStyle name="Note 3 2 11 3 4" xfId="28958"/>
    <cellStyle name="Note 3 2 11 3 5" xfId="28959"/>
    <cellStyle name="Note 3 2 11 3 6" xfId="28960"/>
    <cellStyle name="Note 3 2 11 3 7" xfId="28961"/>
    <cellStyle name="Note 3 2 11 4" xfId="28962"/>
    <cellStyle name="Note 3 2 11 4 2" xfId="28963"/>
    <cellStyle name="Note 3 2 11 4 3" xfId="28964"/>
    <cellStyle name="Note 3 2 11 4 4" xfId="28965"/>
    <cellStyle name="Note 3 2 11 4 5" xfId="28966"/>
    <cellStyle name="Note 3 2 11 4 6" xfId="28967"/>
    <cellStyle name="Note 3 2 11 4 7" xfId="28968"/>
    <cellStyle name="Note 3 2 11 5" xfId="28969"/>
    <cellStyle name="Note 3 2 11 5 2" xfId="28970"/>
    <cellStyle name="Note 3 2 11 5 3" xfId="28971"/>
    <cellStyle name="Note 3 2 11 5 4" xfId="28972"/>
    <cellStyle name="Note 3 2 11 5 5" xfId="28973"/>
    <cellStyle name="Note 3 2 11 5 6" xfId="28974"/>
    <cellStyle name="Note 3 2 11 5 7" xfId="28975"/>
    <cellStyle name="Note 3 2 11 6" xfId="28976"/>
    <cellStyle name="Note 3 2 11 6 2" xfId="28977"/>
    <cellStyle name="Note 3 2 11 6 3" xfId="28978"/>
    <cellStyle name="Note 3 2 11 6 4" xfId="28979"/>
    <cellStyle name="Note 3 2 11 6 5" xfId="28980"/>
    <cellStyle name="Note 3 2 11 6 6" xfId="28981"/>
    <cellStyle name="Note 3 2 11 6 7" xfId="28982"/>
    <cellStyle name="Note 3 2 11 7" xfId="28983"/>
    <cellStyle name="Note 3 2 11 7 2" xfId="28984"/>
    <cellStyle name="Note 3 2 11 7 3" xfId="28985"/>
    <cellStyle name="Note 3 2 11 7 4" xfId="28986"/>
    <cellStyle name="Note 3 2 11 7 5" xfId="28987"/>
    <cellStyle name="Note 3 2 11 7 6" xfId="28988"/>
    <cellStyle name="Note 3 2 11 8" xfId="28989"/>
    <cellStyle name="Note 3 2 11 9" xfId="28990"/>
    <cellStyle name="Note 3 2 12" xfId="28991"/>
    <cellStyle name="Note 3 2 12 10" xfId="28992"/>
    <cellStyle name="Note 3 2 12 11" xfId="28993"/>
    <cellStyle name="Note 3 2 12 12" xfId="28994"/>
    <cellStyle name="Note 3 2 12 2" xfId="28995"/>
    <cellStyle name="Note 3 2 12 2 2" xfId="28996"/>
    <cellStyle name="Note 3 2 12 2 3" xfId="28997"/>
    <cellStyle name="Note 3 2 12 2 4" xfId="28998"/>
    <cellStyle name="Note 3 2 12 2 5" xfId="28999"/>
    <cellStyle name="Note 3 2 12 2 6" xfId="29000"/>
    <cellStyle name="Note 3 2 12 2 7" xfId="29001"/>
    <cellStyle name="Note 3 2 12 3" xfId="29002"/>
    <cellStyle name="Note 3 2 12 3 2" xfId="29003"/>
    <cellStyle name="Note 3 2 12 3 3" xfId="29004"/>
    <cellStyle name="Note 3 2 12 3 4" xfId="29005"/>
    <cellStyle name="Note 3 2 12 3 5" xfId="29006"/>
    <cellStyle name="Note 3 2 12 3 6" xfId="29007"/>
    <cellStyle name="Note 3 2 12 3 7" xfId="29008"/>
    <cellStyle name="Note 3 2 12 4" xfId="29009"/>
    <cellStyle name="Note 3 2 12 4 2" xfId="29010"/>
    <cellStyle name="Note 3 2 12 4 3" xfId="29011"/>
    <cellStyle name="Note 3 2 12 4 4" xfId="29012"/>
    <cellStyle name="Note 3 2 12 4 5" xfId="29013"/>
    <cellStyle name="Note 3 2 12 4 6" xfId="29014"/>
    <cellStyle name="Note 3 2 12 4 7" xfId="29015"/>
    <cellStyle name="Note 3 2 12 5" xfId="29016"/>
    <cellStyle name="Note 3 2 12 5 2" xfId="29017"/>
    <cellStyle name="Note 3 2 12 5 3" xfId="29018"/>
    <cellStyle name="Note 3 2 12 5 4" xfId="29019"/>
    <cellStyle name="Note 3 2 12 5 5" xfId="29020"/>
    <cellStyle name="Note 3 2 12 5 6" xfId="29021"/>
    <cellStyle name="Note 3 2 12 5 7" xfId="29022"/>
    <cellStyle name="Note 3 2 12 6" xfId="29023"/>
    <cellStyle name="Note 3 2 12 6 2" xfId="29024"/>
    <cellStyle name="Note 3 2 12 6 3" xfId="29025"/>
    <cellStyle name="Note 3 2 12 6 4" xfId="29026"/>
    <cellStyle name="Note 3 2 12 6 5" xfId="29027"/>
    <cellStyle name="Note 3 2 12 6 6" xfId="29028"/>
    <cellStyle name="Note 3 2 12 6 7" xfId="29029"/>
    <cellStyle name="Note 3 2 12 7" xfId="29030"/>
    <cellStyle name="Note 3 2 12 7 2" xfId="29031"/>
    <cellStyle name="Note 3 2 12 7 3" xfId="29032"/>
    <cellStyle name="Note 3 2 12 7 4" xfId="29033"/>
    <cellStyle name="Note 3 2 12 7 5" xfId="29034"/>
    <cellStyle name="Note 3 2 12 7 6" xfId="29035"/>
    <cellStyle name="Note 3 2 12 8" xfId="29036"/>
    <cellStyle name="Note 3 2 12 9" xfId="29037"/>
    <cellStyle name="Note 3 2 13" xfId="29038"/>
    <cellStyle name="Note 3 2 13 10" xfId="29039"/>
    <cellStyle name="Note 3 2 13 11" xfId="29040"/>
    <cellStyle name="Note 3 2 13 12" xfId="29041"/>
    <cellStyle name="Note 3 2 13 2" xfId="29042"/>
    <cellStyle name="Note 3 2 13 2 2" xfId="29043"/>
    <cellStyle name="Note 3 2 13 2 3" xfId="29044"/>
    <cellStyle name="Note 3 2 13 2 4" xfId="29045"/>
    <cellStyle name="Note 3 2 13 2 5" xfId="29046"/>
    <cellStyle name="Note 3 2 13 2 6" xfId="29047"/>
    <cellStyle name="Note 3 2 13 2 7" xfId="29048"/>
    <cellStyle name="Note 3 2 13 3" xfId="29049"/>
    <cellStyle name="Note 3 2 13 3 2" xfId="29050"/>
    <cellStyle name="Note 3 2 13 3 3" xfId="29051"/>
    <cellStyle name="Note 3 2 13 3 4" xfId="29052"/>
    <cellStyle name="Note 3 2 13 3 5" xfId="29053"/>
    <cellStyle name="Note 3 2 13 3 6" xfId="29054"/>
    <cellStyle name="Note 3 2 13 3 7" xfId="29055"/>
    <cellStyle name="Note 3 2 13 4" xfId="29056"/>
    <cellStyle name="Note 3 2 13 4 2" xfId="29057"/>
    <cellStyle name="Note 3 2 13 4 3" xfId="29058"/>
    <cellStyle name="Note 3 2 13 4 4" xfId="29059"/>
    <cellStyle name="Note 3 2 13 4 5" xfId="29060"/>
    <cellStyle name="Note 3 2 13 4 6" xfId="29061"/>
    <cellStyle name="Note 3 2 13 4 7" xfId="29062"/>
    <cellStyle name="Note 3 2 13 5" xfId="29063"/>
    <cellStyle name="Note 3 2 13 5 2" xfId="29064"/>
    <cellStyle name="Note 3 2 13 5 3" xfId="29065"/>
    <cellStyle name="Note 3 2 13 5 4" xfId="29066"/>
    <cellStyle name="Note 3 2 13 5 5" xfId="29067"/>
    <cellStyle name="Note 3 2 13 5 6" xfId="29068"/>
    <cellStyle name="Note 3 2 13 5 7" xfId="29069"/>
    <cellStyle name="Note 3 2 13 6" xfId="29070"/>
    <cellStyle name="Note 3 2 13 6 2" xfId="29071"/>
    <cellStyle name="Note 3 2 13 6 3" xfId="29072"/>
    <cellStyle name="Note 3 2 13 6 4" xfId="29073"/>
    <cellStyle name="Note 3 2 13 6 5" xfId="29074"/>
    <cellStyle name="Note 3 2 13 6 6" xfId="29075"/>
    <cellStyle name="Note 3 2 13 6 7" xfId="29076"/>
    <cellStyle name="Note 3 2 13 7" xfId="29077"/>
    <cellStyle name="Note 3 2 13 7 2" xfId="29078"/>
    <cellStyle name="Note 3 2 13 7 3" xfId="29079"/>
    <cellStyle name="Note 3 2 13 7 4" xfId="29080"/>
    <cellStyle name="Note 3 2 13 7 5" xfId="29081"/>
    <cellStyle name="Note 3 2 13 7 6" xfId="29082"/>
    <cellStyle name="Note 3 2 13 8" xfId="29083"/>
    <cellStyle name="Note 3 2 13 9" xfId="29084"/>
    <cellStyle name="Note 3 2 14" xfId="29085"/>
    <cellStyle name="Note 3 2 14 2" xfId="29086"/>
    <cellStyle name="Note 3 2 14 3" xfId="29087"/>
    <cellStyle name="Note 3 2 14 4" xfId="29088"/>
    <cellStyle name="Note 3 2 14 5" xfId="29089"/>
    <cellStyle name="Note 3 2 14 6" xfId="29090"/>
    <cellStyle name="Note 3 2 14 7" xfId="29091"/>
    <cellStyle name="Note 3 2 15" xfId="29092"/>
    <cellStyle name="Note 3 2 15 2" xfId="29093"/>
    <cellStyle name="Note 3 2 15 3" xfId="29094"/>
    <cellStyle name="Note 3 2 15 4" xfId="29095"/>
    <cellStyle name="Note 3 2 15 5" xfId="29096"/>
    <cellStyle name="Note 3 2 15 6" xfId="29097"/>
    <cellStyle name="Note 3 2 15 7" xfId="29098"/>
    <cellStyle name="Note 3 2 16" xfId="29099"/>
    <cellStyle name="Note 3 2 16 2" xfId="29100"/>
    <cellStyle name="Note 3 2 16 3" xfId="29101"/>
    <cellStyle name="Note 3 2 16 4" xfId="29102"/>
    <cellStyle name="Note 3 2 16 5" xfId="29103"/>
    <cellStyle name="Note 3 2 16 6" xfId="29104"/>
    <cellStyle name="Note 3 2 16 7" xfId="29105"/>
    <cellStyle name="Note 3 2 17" xfId="29106"/>
    <cellStyle name="Note 3 2 17 2" xfId="29107"/>
    <cellStyle name="Note 3 2 17 3" xfId="29108"/>
    <cellStyle name="Note 3 2 17 4" xfId="29109"/>
    <cellStyle name="Note 3 2 17 5" xfId="29110"/>
    <cellStyle name="Note 3 2 17 6" xfId="29111"/>
    <cellStyle name="Note 3 2 17 7" xfId="29112"/>
    <cellStyle name="Note 3 2 18" xfId="29113"/>
    <cellStyle name="Note 3 2 18 2" xfId="29114"/>
    <cellStyle name="Note 3 2 18 3" xfId="29115"/>
    <cellStyle name="Note 3 2 18 4" xfId="29116"/>
    <cellStyle name="Note 3 2 18 5" xfId="29117"/>
    <cellStyle name="Note 3 2 18 6" xfId="29118"/>
    <cellStyle name="Note 3 2 18 7" xfId="29119"/>
    <cellStyle name="Note 3 2 19" xfId="29120"/>
    <cellStyle name="Note 3 2 2" xfId="29121"/>
    <cellStyle name="Note 3 2 2 10" xfId="29122"/>
    <cellStyle name="Note 3 2 2 11" xfId="29123"/>
    <cellStyle name="Note 3 2 2 12" xfId="29124"/>
    <cellStyle name="Note 3 2 2 2" xfId="29125"/>
    <cellStyle name="Note 3 2 2 2 2" xfId="29126"/>
    <cellStyle name="Note 3 2 2 2 3" xfId="29127"/>
    <cellStyle name="Note 3 2 2 2 4" xfId="29128"/>
    <cellStyle name="Note 3 2 2 2 5" xfId="29129"/>
    <cellStyle name="Note 3 2 2 2 6" xfId="29130"/>
    <cellStyle name="Note 3 2 2 2 7" xfId="29131"/>
    <cellStyle name="Note 3 2 2 3" xfId="29132"/>
    <cellStyle name="Note 3 2 2 3 2" xfId="29133"/>
    <cellStyle name="Note 3 2 2 3 3" xfId="29134"/>
    <cellStyle name="Note 3 2 2 3 4" xfId="29135"/>
    <cellStyle name="Note 3 2 2 3 5" xfId="29136"/>
    <cellStyle name="Note 3 2 2 3 6" xfId="29137"/>
    <cellStyle name="Note 3 2 2 3 7" xfId="29138"/>
    <cellStyle name="Note 3 2 2 4" xfId="29139"/>
    <cellStyle name="Note 3 2 2 4 2" xfId="29140"/>
    <cellStyle name="Note 3 2 2 4 3" xfId="29141"/>
    <cellStyle name="Note 3 2 2 4 4" xfId="29142"/>
    <cellStyle name="Note 3 2 2 4 5" xfId="29143"/>
    <cellStyle name="Note 3 2 2 4 6" xfId="29144"/>
    <cellStyle name="Note 3 2 2 4 7" xfId="29145"/>
    <cellStyle name="Note 3 2 2 5" xfId="29146"/>
    <cellStyle name="Note 3 2 2 5 2" xfId="29147"/>
    <cellStyle name="Note 3 2 2 5 3" xfId="29148"/>
    <cellStyle name="Note 3 2 2 5 4" xfId="29149"/>
    <cellStyle name="Note 3 2 2 5 5" xfId="29150"/>
    <cellStyle name="Note 3 2 2 5 6" xfId="29151"/>
    <cellStyle name="Note 3 2 2 5 7" xfId="29152"/>
    <cellStyle name="Note 3 2 2 6" xfId="29153"/>
    <cellStyle name="Note 3 2 2 6 2" xfId="29154"/>
    <cellStyle name="Note 3 2 2 6 3" xfId="29155"/>
    <cellStyle name="Note 3 2 2 6 4" xfId="29156"/>
    <cellStyle name="Note 3 2 2 6 5" xfId="29157"/>
    <cellStyle name="Note 3 2 2 6 6" xfId="29158"/>
    <cellStyle name="Note 3 2 2 6 7" xfId="29159"/>
    <cellStyle name="Note 3 2 2 7" xfId="29160"/>
    <cellStyle name="Note 3 2 2 8" xfId="29161"/>
    <cellStyle name="Note 3 2 2 9" xfId="29162"/>
    <cellStyle name="Note 3 2 20" xfId="29163"/>
    <cellStyle name="Note 3 2 21" xfId="29164"/>
    <cellStyle name="Note 3 2 22" xfId="29165"/>
    <cellStyle name="Note 3 2 23" xfId="29166"/>
    <cellStyle name="Note 3 2 3" xfId="29167"/>
    <cellStyle name="Note 3 2 3 10" xfId="29168"/>
    <cellStyle name="Note 3 2 3 11" xfId="29169"/>
    <cellStyle name="Note 3 2 3 12" xfId="29170"/>
    <cellStyle name="Note 3 2 3 2" xfId="29171"/>
    <cellStyle name="Note 3 2 3 2 2" xfId="29172"/>
    <cellStyle name="Note 3 2 3 2 3" xfId="29173"/>
    <cellStyle name="Note 3 2 3 2 4" xfId="29174"/>
    <cellStyle name="Note 3 2 3 2 5" xfId="29175"/>
    <cellStyle name="Note 3 2 3 2 6" xfId="29176"/>
    <cellStyle name="Note 3 2 3 2 7" xfId="29177"/>
    <cellStyle name="Note 3 2 3 3" xfId="29178"/>
    <cellStyle name="Note 3 2 3 3 2" xfId="29179"/>
    <cellStyle name="Note 3 2 3 3 3" xfId="29180"/>
    <cellStyle name="Note 3 2 3 3 4" xfId="29181"/>
    <cellStyle name="Note 3 2 3 3 5" xfId="29182"/>
    <cellStyle name="Note 3 2 3 3 6" xfId="29183"/>
    <cellStyle name="Note 3 2 3 3 7" xfId="29184"/>
    <cellStyle name="Note 3 2 3 4" xfId="29185"/>
    <cellStyle name="Note 3 2 3 4 2" xfId="29186"/>
    <cellStyle name="Note 3 2 3 4 3" xfId="29187"/>
    <cellStyle name="Note 3 2 3 4 4" xfId="29188"/>
    <cellStyle name="Note 3 2 3 4 5" xfId="29189"/>
    <cellStyle name="Note 3 2 3 4 6" xfId="29190"/>
    <cellStyle name="Note 3 2 3 4 7" xfId="29191"/>
    <cellStyle name="Note 3 2 3 5" xfId="29192"/>
    <cellStyle name="Note 3 2 3 5 2" xfId="29193"/>
    <cellStyle name="Note 3 2 3 5 3" xfId="29194"/>
    <cellStyle name="Note 3 2 3 5 4" xfId="29195"/>
    <cellStyle name="Note 3 2 3 5 5" xfId="29196"/>
    <cellStyle name="Note 3 2 3 5 6" xfId="29197"/>
    <cellStyle name="Note 3 2 3 5 7" xfId="29198"/>
    <cellStyle name="Note 3 2 3 6" xfId="29199"/>
    <cellStyle name="Note 3 2 3 6 2" xfId="29200"/>
    <cellStyle name="Note 3 2 3 6 3" xfId="29201"/>
    <cellStyle name="Note 3 2 3 6 4" xfId="29202"/>
    <cellStyle name="Note 3 2 3 6 5" xfId="29203"/>
    <cellStyle name="Note 3 2 3 6 6" xfId="29204"/>
    <cellStyle name="Note 3 2 3 6 7" xfId="29205"/>
    <cellStyle name="Note 3 2 3 7" xfId="29206"/>
    <cellStyle name="Note 3 2 3 8" xfId="29207"/>
    <cellStyle name="Note 3 2 3 9" xfId="29208"/>
    <cellStyle name="Note 3 2 4" xfId="29209"/>
    <cellStyle name="Note 3 2 4 10" xfId="29210"/>
    <cellStyle name="Note 3 2 4 11" xfId="29211"/>
    <cellStyle name="Note 3 2 4 12" xfId="29212"/>
    <cellStyle name="Note 3 2 4 2" xfId="29213"/>
    <cellStyle name="Note 3 2 4 2 2" xfId="29214"/>
    <cellStyle name="Note 3 2 4 2 3" xfId="29215"/>
    <cellStyle name="Note 3 2 4 2 4" xfId="29216"/>
    <cellStyle name="Note 3 2 4 2 5" xfId="29217"/>
    <cellStyle name="Note 3 2 4 2 6" xfId="29218"/>
    <cellStyle name="Note 3 2 4 2 7" xfId="29219"/>
    <cellStyle name="Note 3 2 4 3" xfId="29220"/>
    <cellStyle name="Note 3 2 4 3 2" xfId="29221"/>
    <cellStyle name="Note 3 2 4 3 3" xfId="29222"/>
    <cellStyle name="Note 3 2 4 3 4" xfId="29223"/>
    <cellStyle name="Note 3 2 4 3 5" xfId="29224"/>
    <cellStyle name="Note 3 2 4 3 6" xfId="29225"/>
    <cellStyle name="Note 3 2 4 3 7" xfId="29226"/>
    <cellStyle name="Note 3 2 4 4" xfId="29227"/>
    <cellStyle name="Note 3 2 4 4 2" xfId="29228"/>
    <cellStyle name="Note 3 2 4 4 3" xfId="29229"/>
    <cellStyle name="Note 3 2 4 4 4" xfId="29230"/>
    <cellStyle name="Note 3 2 4 4 5" xfId="29231"/>
    <cellStyle name="Note 3 2 4 4 6" xfId="29232"/>
    <cellStyle name="Note 3 2 4 4 7" xfId="29233"/>
    <cellStyle name="Note 3 2 4 5" xfId="29234"/>
    <cellStyle name="Note 3 2 4 5 2" xfId="29235"/>
    <cellStyle name="Note 3 2 4 5 3" xfId="29236"/>
    <cellStyle name="Note 3 2 4 5 4" xfId="29237"/>
    <cellStyle name="Note 3 2 4 5 5" xfId="29238"/>
    <cellStyle name="Note 3 2 4 5 6" xfId="29239"/>
    <cellStyle name="Note 3 2 4 5 7" xfId="29240"/>
    <cellStyle name="Note 3 2 4 6" xfId="29241"/>
    <cellStyle name="Note 3 2 4 6 2" xfId="29242"/>
    <cellStyle name="Note 3 2 4 6 3" xfId="29243"/>
    <cellStyle name="Note 3 2 4 6 4" xfId="29244"/>
    <cellStyle name="Note 3 2 4 6 5" xfId="29245"/>
    <cellStyle name="Note 3 2 4 6 6" xfId="29246"/>
    <cellStyle name="Note 3 2 4 6 7" xfId="29247"/>
    <cellStyle name="Note 3 2 4 7" xfId="29248"/>
    <cellStyle name="Note 3 2 4 8" xfId="29249"/>
    <cellStyle name="Note 3 2 4 9" xfId="29250"/>
    <cellStyle name="Note 3 2 5" xfId="29251"/>
    <cellStyle name="Note 3 2 5 10" xfId="29252"/>
    <cellStyle name="Note 3 2 5 11" xfId="29253"/>
    <cellStyle name="Note 3 2 5 12" xfId="29254"/>
    <cellStyle name="Note 3 2 5 2" xfId="29255"/>
    <cellStyle name="Note 3 2 5 2 2" xfId="29256"/>
    <cellStyle name="Note 3 2 5 2 3" xfId="29257"/>
    <cellStyle name="Note 3 2 5 2 4" xfId="29258"/>
    <cellStyle name="Note 3 2 5 2 5" xfId="29259"/>
    <cellStyle name="Note 3 2 5 2 6" xfId="29260"/>
    <cellStyle name="Note 3 2 5 2 7" xfId="29261"/>
    <cellStyle name="Note 3 2 5 3" xfId="29262"/>
    <cellStyle name="Note 3 2 5 3 2" xfId="29263"/>
    <cellStyle name="Note 3 2 5 3 3" xfId="29264"/>
    <cellStyle name="Note 3 2 5 3 4" xfId="29265"/>
    <cellStyle name="Note 3 2 5 3 5" xfId="29266"/>
    <cellStyle name="Note 3 2 5 3 6" xfId="29267"/>
    <cellStyle name="Note 3 2 5 3 7" xfId="29268"/>
    <cellStyle name="Note 3 2 5 4" xfId="29269"/>
    <cellStyle name="Note 3 2 5 4 2" xfId="29270"/>
    <cellStyle name="Note 3 2 5 4 3" xfId="29271"/>
    <cellStyle name="Note 3 2 5 4 4" xfId="29272"/>
    <cellStyle name="Note 3 2 5 4 5" xfId="29273"/>
    <cellStyle name="Note 3 2 5 4 6" xfId="29274"/>
    <cellStyle name="Note 3 2 5 4 7" xfId="29275"/>
    <cellStyle name="Note 3 2 5 5" xfId="29276"/>
    <cellStyle name="Note 3 2 5 5 2" xfId="29277"/>
    <cellStyle name="Note 3 2 5 5 3" xfId="29278"/>
    <cellStyle name="Note 3 2 5 5 4" xfId="29279"/>
    <cellStyle name="Note 3 2 5 5 5" xfId="29280"/>
    <cellStyle name="Note 3 2 5 5 6" xfId="29281"/>
    <cellStyle name="Note 3 2 5 5 7" xfId="29282"/>
    <cellStyle name="Note 3 2 5 6" xfId="29283"/>
    <cellStyle name="Note 3 2 5 6 2" xfId="29284"/>
    <cellStyle name="Note 3 2 5 6 3" xfId="29285"/>
    <cellStyle name="Note 3 2 5 6 4" xfId="29286"/>
    <cellStyle name="Note 3 2 5 6 5" xfId="29287"/>
    <cellStyle name="Note 3 2 5 6 6" xfId="29288"/>
    <cellStyle name="Note 3 2 5 6 7" xfId="29289"/>
    <cellStyle name="Note 3 2 5 7" xfId="29290"/>
    <cellStyle name="Note 3 2 5 7 2" xfId="29291"/>
    <cellStyle name="Note 3 2 5 7 3" xfId="29292"/>
    <cellStyle name="Note 3 2 5 7 4" xfId="29293"/>
    <cellStyle name="Note 3 2 5 7 5" xfId="29294"/>
    <cellStyle name="Note 3 2 5 7 6" xfId="29295"/>
    <cellStyle name="Note 3 2 5 8" xfId="29296"/>
    <cellStyle name="Note 3 2 5 9" xfId="29297"/>
    <cellStyle name="Note 3 2 6" xfId="29298"/>
    <cellStyle name="Note 3 2 6 10" xfId="29299"/>
    <cellStyle name="Note 3 2 6 11" xfId="29300"/>
    <cellStyle name="Note 3 2 6 12" xfId="29301"/>
    <cellStyle name="Note 3 2 6 2" xfId="29302"/>
    <cellStyle name="Note 3 2 6 2 2" xfId="29303"/>
    <cellStyle name="Note 3 2 6 2 3" xfId="29304"/>
    <cellStyle name="Note 3 2 6 2 4" xfId="29305"/>
    <cellStyle name="Note 3 2 6 2 5" xfId="29306"/>
    <cellStyle name="Note 3 2 6 2 6" xfId="29307"/>
    <cellStyle name="Note 3 2 6 2 7" xfId="29308"/>
    <cellStyle name="Note 3 2 6 3" xfId="29309"/>
    <cellStyle name="Note 3 2 6 3 2" xfId="29310"/>
    <cellStyle name="Note 3 2 6 3 3" xfId="29311"/>
    <cellStyle name="Note 3 2 6 3 4" xfId="29312"/>
    <cellStyle name="Note 3 2 6 3 5" xfId="29313"/>
    <cellStyle name="Note 3 2 6 3 6" xfId="29314"/>
    <cellStyle name="Note 3 2 6 3 7" xfId="29315"/>
    <cellStyle name="Note 3 2 6 4" xfId="29316"/>
    <cellStyle name="Note 3 2 6 4 2" xfId="29317"/>
    <cellStyle name="Note 3 2 6 4 3" xfId="29318"/>
    <cellStyle name="Note 3 2 6 4 4" xfId="29319"/>
    <cellStyle name="Note 3 2 6 4 5" xfId="29320"/>
    <cellStyle name="Note 3 2 6 4 6" xfId="29321"/>
    <cellStyle name="Note 3 2 6 4 7" xfId="29322"/>
    <cellStyle name="Note 3 2 6 5" xfId="29323"/>
    <cellStyle name="Note 3 2 6 5 2" xfId="29324"/>
    <cellStyle name="Note 3 2 6 5 3" xfId="29325"/>
    <cellStyle name="Note 3 2 6 5 4" xfId="29326"/>
    <cellStyle name="Note 3 2 6 5 5" xfId="29327"/>
    <cellStyle name="Note 3 2 6 5 6" xfId="29328"/>
    <cellStyle name="Note 3 2 6 5 7" xfId="29329"/>
    <cellStyle name="Note 3 2 6 6" xfId="29330"/>
    <cellStyle name="Note 3 2 6 6 2" xfId="29331"/>
    <cellStyle name="Note 3 2 6 6 3" xfId="29332"/>
    <cellStyle name="Note 3 2 6 6 4" xfId="29333"/>
    <cellStyle name="Note 3 2 6 6 5" xfId="29334"/>
    <cellStyle name="Note 3 2 6 6 6" xfId="29335"/>
    <cellStyle name="Note 3 2 6 6 7" xfId="29336"/>
    <cellStyle name="Note 3 2 6 7" xfId="29337"/>
    <cellStyle name="Note 3 2 6 7 2" xfId="29338"/>
    <cellStyle name="Note 3 2 6 7 3" xfId="29339"/>
    <cellStyle name="Note 3 2 6 7 4" xfId="29340"/>
    <cellStyle name="Note 3 2 6 7 5" xfId="29341"/>
    <cellStyle name="Note 3 2 6 7 6" xfId="29342"/>
    <cellStyle name="Note 3 2 6 8" xfId="29343"/>
    <cellStyle name="Note 3 2 6 9" xfId="29344"/>
    <cellStyle name="Note 3 2 7" xfId="29345"/>
    <cellStyle name="Note 3 2 7 10" xfId="29346"/>
    <cellStyle name="Note 3 2 7 11" xfId="29347"/>
    <cellStyle name="Note 3 2 7 12" xfId="29348"/>
    <cellStyle name="Note 3 2 7 2" xfId="29349"/>
    <cellStyle name="Note 3 2 7 2 2" xfId="29350"/>
    <cellStyle name="Note 3 2 7 2 3" xfId="29351"/>
    <cellStyle name="Note 3 2 7 2 4" xfId="29352"/>
    <cellStyle name="Note 3 2 7 2 5" xfId="29353"/>
    <cellStyle name="Note 3 2 7 2 6" xfId="29354"/>
    <cellStyle name="Note 3 2 7 2 7" xfId="29355"/>
    <cellStyle name="Note 3 2 7 3" xfId="29356"/>
    <cellStyle name="Note 3 2 7 3 2" xfId="29357"/>
    <cellStyle name="Note 3 2 7 3 3" xfId="29358"/>
    <cellStyle name="Note 3 2 7 3 4" xfId="29359"/>
    <cellStyle name="Note 3 2 7 3 5" xfId="29360"/>
    <cellStyle name="Note 3 2 7 3 6" xfId="29361"/>
    <cellStyle name="Note 3 2 7 3 7" xfId="29362"/>
    <cellStyle name="Note 3 2 7 4" xfId="29363"/>
    <cellStyle name="Note 3 2 7 4 2" xfId="29364"/>
    <cellStyle name="Note 3 2 7 4 3" xfId="29365"/>
    <cellStyle name="Note 3 2 7 4 4" xfId="29366"/>
    <cellStyle name="Note 3 2 7 4 5" xfId="29367"/>
    <cellStyle name="Note 3 2 7 4 6" xfId="29368"/>
    <cellStyle name="Note 3 2 7 4 7" xfId="29369"/>
    <cellStyle name="Note 3 2 7 5" xfId="29370"/>
    <cellStyle name="Note 3 2 7 5 2" xfId="29371"/>
    <cellStyle name="Note 3 2 7 5 3" xfId="29372"/>
    <cellStyle name="Note 3 2 7 5 4" xfId="29373"/>
    <cellStyle name="Note 3 2 7 5 5" xfId="29374"/>
    <cellStyle name="Note 3 2 7 5 6" xfId="29375"/>
    <cellStyle name="Note 3 2 7 5 7" xfId="29376"/>
    <cellStyle name="Note 3 2 7 6" xfId="29377"/>
    <cellStyle name="Note 3 2 7 6 2" xfId="29378"/>
    <cellStyle name="Note 3 2 7 6 3" xfId="29379"/>
    <cellStyle name="Note 3 2 7 6 4" xfId="29380"/>
    <cellStyle name="Note 3 2 7 6 5" xfId="29381"/>
    <cellStyle name="Note 3 2 7 6 6" xfId="29382"/>
    <cellStyle name="Note 3 2 7 6 7" xfId="29383"/>
    <cellStyle name="Note 3 2 7 7" xfId="29384"/>
    <cellStyle name="Note 3 2 7 7 2" xfId="29385"/>
    <cellStyle name="Note 3 2 7 7 3" xfId="29386"/>
    <cellStyle name="Note 3 2 7 7 4" xfId="29387"/>
    <cellStyle name="Note 3 2 7 7 5" xfId="29388"/>
    <cellStyle name="Note 3 2 7 7 6" xfId="29389"/>
    <cellStyle name="Note 3 2 7 8" xfId="29390"/>
    <cellStyle name="Note 3 2 7 9" xfId="29391"/>
    <cellStyle name="Note 3 2 8" xfId="29392"/>
    <cellStyle name="Note 3 2 8 10" xfId="29393"/>
    <cellStyle name="Note 3 2 8 11" xfId="29394"/>
    <cellStyle name="Note 3 2 8 12" xfId="29395"/>
    <cellStyle name="Note 3 2 8 2" xfId="29396"/>
    <cellStyle name="Note 3 2 8 2 2" xfId="29397"/>
    <cellStyle name="Note 3 2 8 2 3" xfId="29398"/>
    <cellStyle name="Note 3 2 8 2 4" xfId="29399"/>
    <cellStyle name="Note 3 2 8 2 5" xfId="29400"/>
    <cellStyle name="Note 3 2 8 2 6" xfId="29401"/>
    <cellStyle name="Note 3 2 8 2 7" xfId="29402"/>
    <cellStyle name="Note 3 2 8 3" xfId="29403"/>
    <cellStyle name="Note 3 2 8 3 2" xfId="29404"/>
    <cellStyle name="Note 3 2 8 3 3" xfId="29405"/>
    <cellStyle name="Note 3 2 8 3 4" xfId="29406"/>
    <cellStyle name="Note 3 2 8 3 5" xfId="29407"/>
    <cellStyle name="Note 3 2 8 3 6" xfId="29408"/>
    <cellStyle name="Note 3 2 8 3 7" xfId="29409"/>
    <cellStyle name="Note 3 2 8 4" xfId="29410"/>
    <cellStyle name="Note 3 2 8 4 2" xfId="29411"/>
    <cellStyle name="Note 3 2 8 4 3" xfId="29412"/>
    <cellStyle name="Note 3 2 8 4 4" xfId="29413"/>
    <cellStyle name="Note 3 2 8 4 5" xfId="29414"/>
    <cellStyle name="Note 3 2 8 4 6" xfId="29415"/>
    <cellStyle name="Note 3 2 8 4 7" xfId="29416"/>
    <cellStyle name="Note 3 2 8 5" xfId="29417"/>
    <cellStyle name="Note 3 2 8 5 2" xfId="29418"/>
    <cellStyle name="Note 3 2 8 5 3" xfId="29419"/>
    <cellStyle name="Note 3 2 8 5 4" xfId="29420"/>
    <cellStyle name="Note 3 2 8 5 5" xfId="29421"/>
    <cellStyle name="Note 3 2 8 5 6" xfId="29422"/>
    <cellStyle name="Note 3 2 8 5 7" xfId="29423"/>
    <cellStyle name="Note 3 2 8 6" xfId="29424"/>
    <cellStyle name="Note 3 2 8 6 2" xfId="29425"/>
    <cellStyle name="Note 3 2 8 6 3" xfId="29426"/>
    <cellStyle name="Note 3 2 8 6 4" xfId="29427"/>
    <cellStyle name="Note 3 2 8 6 5" xfId="29428"/>
    <cellStyle name="Note 3 2 8 6 6" xfId="29429"/>
    <cellStyle name="Note 3 2 8 6 7" xfId="29430"/>
    <cellStyle name="Note 3 2 8 7" xfId="29431"/>
    <cellStyle name="Note 3 2 8 7 2" xfId="29432"/>
    <cellStyle name="Note 3 2 8 7 3" xfId="29433"/>
    <cellStyle name="Note 3 2 8 7 4" xfId="29434"/>
    <cellStyle name="Note 3 2 8 7 5" xfId="29435"/>
    <cellStyle name="Note 3 2 8 7 6" xfId="29436"/>
    <cellStyle name="Note 3 2 8 8" xfId="29437"/>
    <cellStyle name="Note 3 2 8 9" xfId="29438"/>
    <cellStyle name="Note 3 2 9" xfId="29439"/>
    <cellStyle name="Note 3 2 9 10" xfId="29440"/>
    <cellStyle name="Note 3 2 9 11" xfId="29441"/>
    <cellStyle name="Note 3 2 9 12" xfId="29442"/>
    <cellStyle name="Note 3 2 9 2" xfId="29443"/>
    <cellStyle name="Note 3 2 9 2 2" xfId="29444"/>
    <cellStyle name="Note 3 2 9 2 3" xfId="29445"/>
    <cellStyle name="Note 3 2 9 2 4" xfId="29446"/>
    <cellStyle name="Note 3 2 9 2 5" xfId="29447"/>
    <cellStyle name="Note 3 2 9 2 6" xfId="29448"/>
    <cellStyle name="Note 3 2 9 2 7" xfId="29449"/>
    <cellStyle name="Note 3 2 9 3" xfId="29450"/>
    <cellStyle name="Note 3 2 9 3 2" xfId="29451"/>
    <cellStyle name="Note 3 2 9 3 3" xfId="29452"/>
    <cellStyle name="Note 3 2 9 3 4" xfId="29453"/>
    <cellStyle name="Note 3 2 9 3 5" xfId="29454"/>
    <cellStyle name="Note 3 2 9 3 6" xfId="29455"/>
    <cellStyle name="Note 3 2 9 3 7" xfId="29456"/>
    <cellStyle name="Note 3 2 9 4" xfId="29457"/>
    <cellStyle name="Note 3 2 9 4 2" xfId="29458"/>
    <cellStyle name="Note 3 2 9 4 3" xfId="29459"/>
    <cellStyle name="Note 3 2 9 4 4" xfId="29460"/>
    <cellStyle name="Note 3 2 9 4 5" xfId="29461"/>
    <cellStyle name="Note 3 2 9 4 6" xfId="29462"/>
    <cellStyle name="Note 3 2 9 4 7" xfId="29463"/>
    <cellStyle name="Note 3 2 9 5" xfId="29464"/>
    <cellStyle name="Note 3 2 9 5 2" xfId="29465"/>
    <cellStyle name="Note 3 2 9 5 3" xfId="29466"/>
    <cellStyle name="Note 3 2 9 5 4" xfId="29467"/>
    <cellStyle name="Note 3 2 9 5 5" xfId="29468"/>
    <cellStyle name="Note 3 2 9 5 6" xfId="29469"/>
    <cellStyle name="Note 3 2 9 5 7" xfId="29470"/>
    <cellStyle name="Note 3 2 9 6" xfId="29471"/>
    <cellStyle name="Note 3 2 9 6 2" xfId="29472"/>
    <cellStyle name="Note 3 2 9 6 3" xfId="29473"/>
    <cellStyle name="Note 3 2 9 6 4" xfId="29474"/>
    <cellStyle name="Note 3 2 9 6 5" xfId="29475"/>
    <cellStyle name="Note 3 2 9 6 6" xfId="29476"/>
    <cellStyle name="Note 3 2 9 6 7" xfId="29477"/>
    <cellStyle name="Note 3 2 9 7" xfId="29478"/>
    <cellStyle name="Note 3 2 9 7 2" xfId="29479"/>
    <cellStyle name="Note 3 2 9 7 3" xfId="29480"/>
    <cellStyle name="Note 3 2 9 7 4" xfId="29481"/>
    <cellStyle name="Note 3 2 9 7 5" xfId="29482"/>
    <cellStyle name="Note 3 2 9 7 6" xfId="29483"/>
    <cellStyle name="Note 3 2 9 8" xfId="29484"/>
    <cellStyle name="Note 3 2 9 9" xfId="29485"/>
    <cellStyle name="Note 3 20" xfId="29486"/>
    <cellStyle name="Note 3 20 2" xfId="29487"/>
    <cellStyle name="Note 3 20 3" xfId="29488"/>
    <cellStyle name="Note 3 20 4" xfId="29489"/>
    <cellStyle name="Note 3 20 5" xfId="29490"/>
    <cellStyle name="Note 3 20 6" xfId="29491"/>
    <cellStyle name="Note 3 20 7" xfId="29492"/>
    <cellStyle name="Note 3 21" xfId="29493"/>
    <cellStyle name="Note 3 22" xfId="29494"/>
    <cellStyle name="Note 3 23" xfId="29495"/>
    <cellStyle name="Note 3 24" xfId="29496"/>
    <cellStyle name="Note 3 25" xfId="29497"/>
    <cellStyle name="Note 3 3" xfId="29498"/>
    <cellStyle name="Note 3 3 10" xfId="29499"/>
    <cellStyle name="Note 3 3 11" xfId="29500"/>
    <cellStyle name="Note 3 3 12" xfId="29501"/>
    <cellStyle name="Note 3 3 2" xfId="29502"/>
    <cellStyle name="Note 3 3 2 2" xfId="29503"/>
    <cellStyle name="Note 3 3 2 3" xfId="29504"/>
    <cellStyle name="Note 3 3 2 4" xfId="29505"/>
    <cellStyle name="Note 3 3 2 5" xfId="29506"/>
    <cellStyle name="Note 3 3 2 6" xfId="29507"/>
    <cellStyle name="Note 3 3 2 7" xfId="29508"/>
    <cellStyle name="Note 3 3 3" xfId="29509"/>
    <cellStyle name="Note 3 3 3 2" xfId="29510"/>
    <cellStyle name="Note 3 3 3 3" xfId="29511"/>
    <cellStyle name="Note 3 3 3 4" xfId="29512"/>
    <cellStyle name="Note 3 3 3 5" xfId="29513"/>
    <cellStyle name="Note 3 3 3 6" xfId="29514"/>
    <cellStyle name="Note 3 3 3 7" xfId="29515"/>
    <cellStyle name="Note 3 3 4" xfId="29516"/>
    <cellStyle name="Note 3 3 4 2" xfId="29517"/>
    <cellStyle name="Note 3 3 4 3" xfId="29518"/>
    <cellStyle name="Note 3 3 4 4" xfId="29519"/>
    <cellStyle name="Note 3 3 4 5" xfId="29520"/>
    <cellStyle name="Note 3 3 4 6" xfId="29521"/>
    <cellStyle name="Note 3 3 4 7" xfId="29522"/>
    <cellStyle name="Note 3 3 5" xfId="29523"/>
    <cellStyle name="Note 3 3 5 2" xfId="29524"/>
    <cellStyle name="Note 3 3 5 3" xfId="29525"/>
    <cellStyle name="Note 3 3 5 4" xfId="29526"/>
    <cellStyle name="Note 3 3 5 5" xfId="29527"/>
    <cellStyle name="Note 3 3 5 6" xfId="29528"/>
    <cellStyle name="Note 3 3 5 7" xfId="29529"/>
    <cellStyle name="Note 3 3 6" xfId="29530"/>
    <cellStyle name="Note 3 3 6 2" xfId="29531"/>
    <cellStyle name="Note 3 3 6 3" xfId="29532"/>
    <cellStyle name="Note 3 3 6 4" xfId="29533"/>
    <cellStyle name="Note 3 3 6 5" xfId="29534"/>
    <cellStyle name="Note 3 3 6 6" xfId="29535"/>
    <cellStyle name="Note 3 3 6 7" xfId="29536"/>
    <cellStyle name="Note 3 3 7" xfId="29537"/>
    <cellStyle name="Note 3 3 8" xfId="29538"/>
    <cellStyle name="Note 3 3 9" xfId="29539"/>
    <cellStyle name="Note 3 4" xfId="29540"/>
    <cellStyle name="Note 3 4 10" xfId="29541"/>
    <cellStyle name="Note 3 4 11" xfId="29542"/>
    <cellStyle name="Note 3 4 12" xfId="29543"/>
    <cellStyle name="Note 3 4 2" xfId="29544"/>
    <cellStyle name="Note 3 4 2 2" xfId="29545"/>
    <cellStyle name="Note 3 4 2 3" xfId="29546"/>
    <cellStyle name="Note 3 4 2 4" xfId="29547"/>
    <cellStyle name="Note 3 4 2 5" xfId="29548"/>
    <cellStyle name="Note 3 4 2 6" xfId="29549"/>
    <cellStyle name="Note 3 4 2 7" xfId="29550"/>
    <cellStyle name="Note 3 4 3" xfId="29551"/>
    <cellStyle name="Note 3 4 3 2" xfId="29552"/>
    <cellStyle name="Note 3 4 3 3" xfId="29553"/>
    <cellStyle name="Note 3 4 3 4" xfId="29554"/>
    <cellStyle name="Note 3 4 3 5" xfId="29555"/>
    <cellStyle name="Note 3 4 3 6" xfId="29556"/>
    <cellStyle name="Note 3 4 3 7" xfId="29557"/>
    <cellStyle name="Note 3 4 4" xfId="29558"/>
    <cellStyle name="Note 3 4 4 2" xfId="29559"/>
    <cellStyle name="Note 3 4 4 3" xfId="29560"/>
    <cellStyle name="Note 3 4 4 4" xfId="29561"/>
    <cellStyle name="Note 3 4 4 5" xfId="29562"/>
    <cellStyle name="Note 3 4 4 6" xfId="29563"/>
    <cellStyle name="Note 3 4 4 7" xfId="29564"/>
    <cellStyle name="Note 3 4 5" xfId="29565"/>
    <cellStyle name="Note 3 4 5 2" xfId="29566"/>
    <cellStyle name="Note 3 4 5 3" xfId="29567"/>
    <cellStyle name="Note 3 4 5 4" xfId="29568"/>
    <cellStyle name="Note 3 4 5 5" xfId="29569"/>
    <cellStyle name="Note 3 4 5 6" xfId="29570"/>
    <cellStyle name="Note 3 4 5 7" xfId="29571"/>
    <cellStyle name="Note 3 4 6" xfId="29572"/>
    <cellStyle name="Note 3 4 6 2" xfId="29573"/>
    <cellStyle name="Note 3 4 6 3" xfId="29574"/>
    <cellStyle name="Note 3 4 6 4" xfId="29575"/>
    <cellStyle name="Note 3 4 6 5" xfId="29576"/>
    <cellStyle name="Note 3 4 6 6" xfId="29577"/>
    <cellStyle name="Note 3 4 6 7" xfId="29578"/>
    <cellStyle name="Note 3 4 7" xfId="29579"/>
    <cellStyle name="Note 3 4 8" xfId="29580"/>
    <cellStyle name="Note 3 4 9" xfId="29581"/>
    <cellStyle name="Note 3 5" xfId="29582"/>
    <cellStyle name="Note 3 5 10" xfId="29583"/>
    <cellStyle name="Note 3 5 11" xfId="29584"/>
    <cellStyle name="Note 3 5 12" xfId="29585"/>
    <cellStyle name="Note 3 5 2" xfId="29586"/>
    <cellStyle name="Note 3 5 2 2" xfId="29587"/>
    <cellStyle name="Note 3 5 2 3" xfId="29588"/>
    <cellStyle name="Note 3 5 2 4" xfId="29589"/>
    <cellStyle name="Note 3 5 2 5" xfId="29590"/>
    <cellStyle name="Note 3 5 2 6" xfId="29591"/>
    <cellStyle name="Note 3 5 2 7" xfId="29592"/>
    <cellStyle name="Note 3 5 3" xfId="29593"/>
    <cellStyle name="Note 3 5 3 2" xfId="29594"/>
    <cellStyle name="Note 3 5 3 3" xfId="29595"/>
    <cellStyle name="Note 3 5 3 4" xfId="29596"/>
    <cellStyle name="Note 3 5 3 5" xfId="29597"/>
    <cellStyle name="Note 3 5 3 6" xfId="29598"/>
    <cellStyle name="Note 3 5 3 7" xfId="29599"/>
    <cellStyle name="Note 3 5 4" xfId="29600"/>
    <cellStyle name="Note 3 5 4 2" xfId="29601"/>
    <cellStyle name="Note 3 5 4 3" xfId="29602"/>
    <cellStyle name="Note 3 5 4 4" xfId="29603"/>
    <cellStyle name="Note 3 5 4 5" xfId="29604"/>
    <cellStyle name="Note 3 5 4 6" xfId="29605"/>
    <cellStyle name="Note 3 5 4 7" xfId="29606"/>
    <cellStyle name="Note 3 5 5" xfId="29607"/>
    <cellStyle name="Note 3 5 5 2" xfId="29608"/>
    <cellStyle name="Note 3 5 5 3" xfId="29609"/>
    <cellStyle name="Note 3 5 5 4" xfId="29610"/>
    <cellStyle name="Note 3 5 5 5" xfId="29611"/>
    <cellStyle name="Note 3 5 5 6" xfId="29612"/>
    <cellStyle name="Note 3 5 5 7" xfId="29613"/>
    <cellStyle name="Note 3 5 6" xfId="29614"/>
    <cellStyle name="Note 3 5 6 2" xfId="29615"/>
    <cellStyle name="Note 3 5 6 3" xfId="29616"/>
    <cellStyle name="Note 3 5 6 4" xfId="29617"/>
    <cellStyle name="Note 3 5 6 5" xfId="29618"/>
    <cellStyle name="Note 3 5 6 6" xfId="29619"/>
    <cellStyle name="Note 3 5 6 7" xfId="29620"/>
    <cellStyle name="Note 3 5 7" xfId="29621"/>
    <cellStyle name="Note 3 5 8" xfId="29622"/>
    <cellStyle name="Note 3 5 9" xfId="29623"/>
    <cellStyle name="Note 3 6" xfId="29624"/>
    <cellStyle name="Note 3 6 10" xfId="29625"/>
    <cellStyle name="Note 3 6 11" xfId="29626"/>
    <cellStyle name="Note 3 6 12" xfId="29627"/>
    <cellStyle name="Note 3 6 2" xfId="29628"/>
    <cellStyle name="Note 3 6 2 2" xfId="29629"/>
    <cellStyle name="Note 3 6 2 3" xfId="29630"/>
    <cellStyle name="Note 3 6 2 4" xfId="29631"/>
    <cellStyle name="Note 3 6 2 5" xfId="29632"/>
    <cellStyle name="Note 3 6 2 6" xfId="29633"/>
    <cellStyle name="Note 3 6 2 7" xfId="29634"/>
    <cellStyle name="Note 3 6 3" xfId="29635"/>
    <cellStyle name="Note 3 6 3 2" xfId="29636"/>
    <cellStyle name="Note 3 6 3 3" xfId="29637"/>
    <cellStyle name="Note 3 6 3 4" xfId="29638"/>
    <cellStyle name="Note 3 6 3 5" xfId="29639"/>
    <cellStyle name="Note 3 6 3 6" xfId="29640"/>
    <cellStyle name="Note 3 6 3 7" xfId="29641"/>
    <cellStyle name="Note 3 6 4" xfId="29642"/>
    <cellStyle name="Note 3 6 4 2" xfId="29643"/>
    <cellStyle name="Note 3 6 4 3" xfId="29644"/>
    <cellStyle name="Note 3 6 4 4" xfId="29645"/>
    <cellStyle name="Note 3 6 4 5" xfId="29646"/>
    <cellStyle name="Note 3 6 4 6" xfId="29647"/>
    <cellStyle name="Note 3 6 4 7" xfId="29648"/>
    <cellStyle name="Note 3 6 5" xfId="29649"/>
    <cellStyle name="Note 3 6 5 2" xfId="29650"/>
    <cellStyle name="Note 3 6 5 3" xfId="29651"/>
    <cellStyle name="Note 3 6 5 4" xfId="29652"/>
    <cellStyle name="Note 3 6 5 5" xfId="29653"/>
    <cellStyle name="Note 3 6 5 6" xfId="29654"/>
    <cellStyle name="Note 3 6 5 7" xfId="29655"/>
    <cellStyle name="Note 3 6 6" xfId="29656"/>
    <cellStyle name="Note 3 6 6 2" xfId="29657"/>
    <cellStyle name="Note 3 6 6 3" xfId="29658"/>
    <cellStyle name="Note 3 6 6 4" xfId="29659"/>
    <cellStyle name="Note 3 6 6 5" xfId="29660"/>
    <cellStyle name="Note 3 6 6 6" xfId="29661"/>
    <cellStyle name="Note 3 6 6 7" xfId="29662"/>
    <cellStyle name="Note 3 6 7" xfId="29663"/>
    <cellStyle name="Note 3 6 7 2" xfId="29664"/>
    <cellStyle name="Note 3 6 7 3" xfId="29665"/>
    <cellStyle name="Note 3 6 7 4" xfId="29666"/>
    <cellStyle name="Note 3 6 7 5" xfId="29667"/>
    <cellStyle name="Note 3 6 7 6" xfId="29668"/>
    <cellStyle name="Note 3 6 8" xfId="29669"/>
    <cellStyle name="Note 3 6 9" xfId="29670"/>
    <cellStyle name="Note 3 7" xfId="29671"/>
    <cellStyle name="Note 3 7 10" xfId="29672"/>
    <cellStyle name="Note 3 7 11" xfId="29673"/>
    <cellStyle name="Note 3 7 12" xfId="29674"/>
    <cellStyle name="Note 3 7 2" xfId="29675"/>
    <cellStyle name="Note 3 7 2 2" xfId="29676"/>
    <cellStyle name="Note 3 7 2 3" xfId="29677"/>
    <cellStyle name="Note 3 7 2 4" xfId="29678"/>
    <cellStyle name="Note 3 7 2 5" xfId="29679"/>
    <cellStyle name="Note 3 7 2 6" xfId="29680"/>
    <cellStyle name="Note 3 7 2 7" xfId="29681"/>
    <cellStyle name="Note 3 7 3" xfId="29682"/>
    <cellStyle name="Note 3 7 3 2" xfId="29683"/>
    <cellStyle name="Note 3 7 3 3" xfId="29684"/>
    <cellStyle name="Note 3 7 3 4" xfId="29685"/>
    <cellStyle name="Note 3 7 3 5" xfId="29686"/>
    <cellStyle name="Note 3 7 3 6" xfId="29687"/>
    <cellStyle name="Note 3 7 3 7" xfId="29688"/>
    <cellStyle name="Note 3 7 4" xfId="29689"/>
    <cellStyle name="Note 3 7 4 2" xfId="29690"/>
    <cellStyle name="Note 3 7 4 3" xfId="29691"/>
    <cellStyle name="Note 3 7 4 4" xfId="29692"/>
    <cellStyle name="Note 3 7 4 5" xfId="29693"/>
    <cellStyle name="Note 3 7 4 6" xfId="29694"/>
    <cellStyle name="Note 3 7 4 7" xfId="29695"/>
    <cellStyle name="Note 3 7 5" xfId="29696"/>
    <cellStyle name="Note 3 7 5 2" xfId="29697"/>
    <cellStyle name="Note 3 7 5 3" xfId="29698"/>
    <cellStyle name="Note 3 7 5 4" xfId="29699"/>
    <cellStyle name="Note 3 7 5 5" xfId="29700"/>
    <cellStyle name="Note 3 7 5 6" xfId="29701"/>
    <cellStyle name="Note 3 7 5 7" xfId="29702"/>
    <cellStyle name="Note 3 7 6" xfId="29703"/>
    <cellStyle name="Note 3 7 6 2" xfId="29704"/>
    <cellStyle name="Note 3 7 6 3" xfId="29705"/>
    <cellStyle name="Note 3 7 6 4" xfId="29706"/>
    <cellStyle name="Note 3 7 6 5" xfId="29707"/>
    <cellStyle name="Note 3 7 6 6" xfId="29708"/>
    <cellStyle name="Note 3 7 6 7" xfId="29709"/>
    <cellStyle name="Note 3 7 7" xfId="29710"/>
    <cellStyle name="Note 3 7 7 2" xfId="29711"/>
    <cellStyle name="Note 3 7 7 3" xfId="29712"/>
    <cellStyle name="Note 3 7 7 4" xfId="29713"/>
    <cellStyle name="Note 3 7 7 5" xfId="29714"/>
    <cellStyle name="Note 3 7 7 6" xfId="29715"/>
    <cellStyle name="Note 3 7 8" xfId="29716"/>
    <cellStyle name="Note 3 7 9" xfId="29717"/>
    <cellStyle name="Note 3 8" xfId="29718"/>
    <cellStyle name="Note 3 8 10" xfId="29719"/>
    <cellStyle name="Note 3 8 11" xfId="29720"/>
    <cellStyle name="Note 3 8 12" xfId="29721"/>
    <cellStyle name="Note 3 8 2" xfId="29722"/>
    <cellStyle name="Note 3 8 2 2" xfId="29723"/>
    <cellStyle name="Note 3 8 2 3" xfId="29724"/>
    <cellStyle name="Note 3 8 2 4" xfId="29725"/>
    <cellStyle name="Note 3 8 2 5" xfId="29726"/>
    <cellStyle name="Note 3 8 2 6" xfId="29727"/>
    <cellStyle name="Note 3 8 2 7" xfId="29728"/>
    <cellStyle name="Note 3 8 3" xfId="29729"/>
    <cellStyle name="Note 3 8 3 2" xfId="29730"/>
    <cellStyle name="Note 3 8 3 3" xfId="29731"/>
    <cellStyle name="Note 3 8 3 4" xfId="29732"/>
    <cellStyle name="Note 3 8 3 5" xfId="29733"/>
    <cellStyle name="Note 3 8 3 6" xfId="29734"/>
    <cellStyle name="Note 3 8 3 7" xfId="29735"/>
    <cellStyle name="Note 3 8 4" xfId="29736"/>
    <cellStyle name="Note 3 8 4 2" xfId="29737"/>
    <cellStyle name="Note 3 8 4 3" xfId="29738"/>
    <cellStyle name="Note 3 8 4 4" xfId="29739"/>
    <cellStyle name="Note 3 8 4 5" xfId="29740"/>
    <cellStyle name="Note 3 8 4 6" xfId="29741"/>
    <cellStyle name="Note 3 8 4 7" xfId="29742"/>
    <cellStyle name="Note 3 8 5" xfId="29743"/>
    <cellStyle name="Note 3 8 5 2" xfId="29744"/>
    <cellStyle name="Note 3 8 5 3" xfId="29745"/>
    <cellStyle name="Note 3 8 5 4" xfId="29746"/>
    <cellStyle name="Note 3 8 5 5" xfId="29747"/>
    <cellStyle name="Note 3 8 5 6" xfId="29748"/>
    <cellStyle name="Note 3 8 5 7" xfId="29749"/>
    <cellStyle name="Note 3 8 6" xfId="29750"/>
    <cellStyle name="Note 3 8 6 2" xfId="29751"/>
    <cellStyle name="Note 3 8 6 3" xfId="29752"/>
    <cellStyle name="Note 3 8 6 4" xfId="29753"/>
    <cellStyle name="Note 3 8 6 5" xfId="29754"/>
    <cellStyle name="Note 3 8 6 6" xfId="29755"/>
    <cellStyle name="Note 3 8 6 7" xfId="29756"/>
    <cellStyle name="Note 3 8 7" xfId="29757"/>
    <cellStyle name="Note 3 8 7 2" xfId="29758"/>
    <cellStyle name="Note 3 8 7 3" xfId="29759"/>
    <cellStyle name="Note 3 8 7 4" xfId="29760"/>
    <cellStyle name="Note 3 8 7 5" xfId="29761"/>
    <cellStyle name="Note 3 8 7 6" xfId="29762"/>
    <cellStyle name="Note 3 8 8" xfId="29763"/>
    <cellStyle name="Note 3 8 9" xfId="29764"/>
    <cellStyle name="Note 3 9" xfId="29765"/>
    <cellStyle name="Note 3 9 10" xfId="29766"/>
    <cellStyle name="Note 3 9 11" xfId="29767"/>
    <cellStyle name="Note 3 9 12" xfId="29768"/>
    <cellStyle name="Note 3 9 2" xfId="29769"/>
    <cellStyle name="Note 3 9 2 2" xfId="29770"/>
    <cellStyle name="Note 3 9 2 3" xfId="29771"/>
    <cellStyle name="Note 3 9 2 4" xfId="29772"/>
    <cellStyle name="Note 3 9 2 5" xfId="29773"/>
    <cellStyle name="Note 3 9 2 6" xfId="29774"/>
    <cellStyle name="Note 3 9 2 7" xfId="29775"/>
    <cellStyle name="Note 3 9 3" xfId="29776"/>
    <cellStyle name="Note 3 9 3 2" xfId="29777"/>
    <cellStyle name="Note 3 9 3 3" xfId="29778"/>
    <cellStyle name="Note 3 9 3 4" xfId="29779"/>
    <cellStyle name="Note 3 9 3 5" xfId="29780"/>
    <cellStyle name="Note 3 9 3 6" xfId="29781"/>
    <cellStyle name="Note 3 9 3 7" xfId="29782"/>
    <cellStyle name="Note 3 9 4" xfId="29783"/>
    <cellStyle name="Note 3 9 4 2" xfId="29784"/>
    <cellStyle name="Note 3 9 4 3" xfId="29785"/>
    <cellStyle name="Note 3 9 4 4" xfId="29786"/>
    <cellStyle name="Note 3 9 4 5" xfId="29787"/>
    <cellStyle name="Note 3 9 4 6" xfId="29788"/>
    <cellStyle name="Note 3 9 4 7" xfId="29789"/>
    <cellStyle name="Note 3 9 5" xfId="29790"/>
    <cellStyle name="Note 3 9 5 2" xfId="29791"/>
    <cellStyle name="Note 3 9 5 3" xfId="29792"/>
    <cellStyle name="Note 3 9 5 4" xfId="29793"/>
    <cellStyle name="Note 3 9 5 5" xfId="29794"/>
    <cellStyle name="Note 3 9 5 6" xfId="29795"/>
    <cellStyle name="Note 3 9 5 7" xfId="29796"/>
    <cellStyle name="Note 3 9 6" xfId="29797"/>
    <cellStyle name="Note 3 9 6 2" xfId="29798"/>
    <cellStyle name="Note 3 9 6 3" xfId="29799"/>
    <cellStyle name="Note 3 9 6 4" xfId="29800"/>
    <cellStyle name="Note 3 9 6 5" xfId="29801"/>
    <cellStyle name="Note 3 9 6 6" xfId="29802"/>
    <cellStyle name="Note 3 9 6 7" xfId="29803"/>
    <cellStyle name="Note 3 9 7" xfId="29804"/>
    <cellStyle name="Note 3 9 7 2" xfId="29805"/>
    <cellStyle name="Note 3 9 7 3" xfId="29806"/>
    <cellStyle name="Note 3 9 7 4" xfId="29807"/>
    <cellStyle name="Note 3 9 7 5" xfId="29808"/>
    <cellStyle name="Note 3 9 7 6" xfId="29809"/>
    <cellStyle name="Note 3 9 8" xfId="29810"/>
    <cellStyle name="Note 3 9 9" xfId="29811"/>
    <cellStyle name="Note 4" xfId="29812"/>
    <cellStyle name="Note 4 10" xfId="29813"/>
    <cellStyle name="Note 4 10 10" xfId="29814"/>
    <cellStyle name="Note 4 10 11" xfId="29815"/>
    <cellStyle name="Note 4 10 12" xfId="29816"/>
    <cellStyle name="Note 4 10 2" xfId="29817"/>
    <cellStyle name="Note 4 10 2 2" xfId="29818"/>
    <cellStyle name="Note 4 10 2 3" xfId="29819"/>
    <cellStyle name="Note 4 10 2 4" xfId="29820"/>
    <cellStyle name="Note 4 10 2 5" xfId="29821"/>
    <cellStyle name="Note 4 10 2 6" xfId="29822"/>
    <cellStyle name="Note 4 10 2 7" xfId="29823"/>
    <cellStyle name="Note 4 10 3" xfId="29824"/>
    <cellStyle name="Note 4 10 3 2" xfId="29825"/>
    <cellStyle name="Note 4 10 3 3" xfId="29826"/>
    <cellStyle name="Note 4 10 3 4" xfId="29827"/>
    <cellStyle name="Note 4 10 3 5" xfId="29828"/>
    <cellStyle name="Note 4 10 3 6" xfId="29829"/>
    <cellStyle name="Note 4 10 3 7" xfId="29830"/>
    <cellStyle name="Note 4 10 4" xfId="29831"/>
    <cellStyle name="Note 4 10 4 2" xfId="29832"/>
    <cellStyle name="Note 4 10 4 3" xfId="29833"/>
    <cellStyle name="Note 4 10 4 4" xfId="29834"/>
    <cellStyle name="Note 4 10 4 5" xfId="29835"/>
    <cellStyle name="Note 4 10 4 6" xfId="29836"/>
    <cellStyle name="Note 4 10 4 7" xfId="29837"/>
    <cellStyle name="Note 4 10 5" xfId="29838"/>
    <cellStyle name="Note 4 10 5 2" xfId="29839"/>
    <cellStyle name="Note 4 10 5 3" xfId="29840"/>
    <cellStyle name="Note 4 10 5 4" xfId="29841"/>
    <cellStyle name="Note 4 10 5 5" xfId="29842"/>
    <cellStyle name="Note 4 10 5 6" xfId="29843"/>
    <cellStyle name="Note 4 10 5 7" xfId="29844"/>
    <cellStyle name="Note 4 10 6" xfId="29845"/>
    <cellStyle name="Note 4 10 6 2" xfId="29846"/>
    <cellStyle name="Note 4 10 6 3" xfId="29847"/>
    <cellStyle name="Note 4 10 6 4" xfId="29848"/>
    <cellStyle name="Note 4 10 6 5" xfId="29849"/>
    <cellStyle name="Note 4 10 6 6" xfId="29850"/>
    <cellStyle name="Note 4 10 6 7" xfId="29851"/>
    <cellStyle name="Note 4 10 7" xfId="29852"/>
    <cellStyle name="Note 4 10 7 2" xfId="29853"/>
    <cellStyle name="Note 4 10 7 3" xfId="29854"/>
    <cellStyle name="Note 4 10 7 4" xfId="29855"/>
    <cellStyle name="Note 4 10 7 5" xfId="29856"/>
    <cellStyle name="Note 4 10 7 6" xfId="29857"/>
    <cellStyle name="Note 4 10 8" xfId="29858"/>
    <cellStyle name="Note 4 10 9" xfId="29859"/>
    <cellStyle name="Note 4 11" xfId="29860"/>
    <cellStyle name="Note 4 11 10" xfId="29861"/>
    <cellStyle name="Note 4 11 11" xfId="29862"/>
    <cellStyle name="Note 4 11 12" xfId="29863"/>
    <cellStyle name="Note 4 11 2" xfId="29864"/>
    <cellStyle name="Note 4 11 2 2" xfId="29865"/>
    <cellStyle name="Note 4 11 2 3" xfId="29866"/>
    <cellStyle name="Note 4 11 2 4" xfId="29867"/>
    <cellStyle name="Note 4 11 2 5" xfId="29868"/>
    <cellStyle name="Note 4 11 2 6" xfId="29869"/>
    <cellStyle name="Note 4 11 2 7" xfId="29870"/>
    <cellStyle name="Note 4 11 3" xfId="29871"/>
    <cellStyle name="Note 4 11 3 2" xfId="29872"/>
    <cellStyle name="Note 4 11 3 3" xfId="29873"/>
    <cellStyle name="Note 4 11 3 4" xfId="29874"/>
    <cellStyle name="Note 4 11 3 5" xfId="29875"/>
    <cellStyle name="Note 4 11 3 6" xfId="29876"/>
    <cellStyle name="Note 4 11 3 7" xfId="29877"/>
    <cellStyle name="Note 4 11 4" xfId="29878"/>
    <cellStyle name="Note 4 11 4 2" xfId="29879"/>
    <cellStyle name="Note 4 11 4 3" xfId="29880"/>
    <cellStyle name="Note 4 11 4 4" xfId="29881"/>
    <cellStyle name="Note 4 11 4 5" xfId="29882"/>
    <cellStyle name="Note 4 11 4 6" xfId="29883"/>
    <cellStyle name="Note 4 11 4 7" xfId="29884"/>
    <cellStyle name="Note 4 11 5" xfId="29885"/>
    <cellStyle name="Note 4 11 5 2" xfId="29886"/>
    <cellStyle name="Note 4 11 5 3" xfId="29887"/>
    <cellStyle name="Note 4 11 5 4" xfId="29888"/>
    <cellStyle name="Note 4 11 5 5" xfId="29889"/>
    <cellStyle name="Note 4 11 5 6" xfId="29890"/>
    <cellStyle name="Note 4 11 5 7" xfId="29891"/>
    <cellStyle name="Note 4 11 6" xfId="29892"/>
    <cellStyle name="Note 4 11 6 2" xfId="29893"/>
    <cellStyle name="Note 4 11 6 3" xfId="29894"/>
    <cellStyle name="Note 4 11 6 4" xfId="29895"/>
    <cellStyle name="Note 4 11 6 5" xfId="29896"/>
    <cellStyle name="Note 4 11 6 6" xfId="29897"/>
    <cellStyle name="Note 4 11 6 7" xfId="29898"/>
    <cellStyle name="Note 4 11 7" xfId="29899"/>
    <cellStyle name="Note 4 11 7 2" xfId="29900"/>
    <cellStyle name="Note 4 11 7 3" xfId="29901"/>
    <cellStyle name="Note 4 11 7 4" xfId="29902"/>
    <cellStyle name="Note 4 11 7 5" xfId="29903"/>
    <cellStyle name="Note 4 11 7 6" xfId="29904"/>
    <cellStyle name="Note 4 11 8" xfId="29905"/>
    <cellStyle name="Note 4 11 9" xfId="29906"/>
    <cellStyle name="Note 4 12" xfId="29907"/>
    <cellStyle name="Note 4 12 10" xfId="29908"/>
    <cellStyle name="Note 4 12 11" xfId="29909"/>
    <cellStyle name="Note 4 12 12" xfId="29910"/>
    <cellStyle name="Note 4 12 2" xfId="29911"/>
    <cellStyle name="Note 4 12 2 2" xfId="29912"/>
    <cellStyle name="Note 4 12 2 3" xfId="29913"/>
    <cellStyle name="Note 4 12 2 4" xfId="29914"/>
    <cellStyle name="Note 4 12 2 5" xfId="29915"/>
    <cellStyle name="Note 4 12 2 6" xfId="29916"/>
    <cellStyle name="Note 4 12 2 7" xfId="29917"/>
    <cellStyle name="Note 4 12 3" xfId="29918"/>
    <cellStyle name="Note 4 12 3 2" xfId="29919"/>
    <cellStyle name="Note 4 12 3 3" xfId="29920"/>
    <cellStyle name="Note 4 12 3 4" xfId="29921"/>
    <cellStyle name="Note 4 12 3 5" xfId="29922"/>
    <cellStyle name="Note 4 12 3 6" xfId="29923"/>
    <cellStyle name="Note 4 12 3 7" xfId="29924"/>
    <cellStyle name="Note 4 12 4" xfId="29925"/>
    <cellStyle name="Note 4 12 4 2" xfId="29926"/>
    <cellStyle name="Note 4 12 4 3" xfId="29927"/>
    <cellStyle name="Note 4 12 4 4" xfId="29928"/>
    <cellStyle name="Note 4 12 4 5" xfId="29929"/>
    <cellStyle name="Note 4 12 4 6" xfId="29930"/>
    <cellStyle name="Note 4 12 4 7" xfId="29931"/>
    <cellStyle name="Note 4 12 5" xfId="29932"/>
    <cellStyle name="Note 4 12 5 2" xfId="29933"/>
    <cellStyle name="Note 4 12 5 3" xfId="29934"/>
    <cellStyle name="Note 4 12 5 4" xfId="29935"/>
    <cellStyle name="Note 4 12 5 5" xfId="29936"/>
    <cellStyle name="Note 4 12 5 6" xfId="29937"/>
    <cellStyle name="Note 4 12 5 7" xfId="29938"/>
    <cellStyle name="Note 4 12 6" xfId="29939"/>
    <cellStyle name="Note 4 12 6 2" xfId="29940"/>
    <cellStyle name="Note 4 12 6 3" xfId="29941"/>
    <cellStyle name="Note 4 12 6 4" xfId="29942"/>
    <cellStyle name="Note 4 12 6 5" xfId="29943"/>
    <cellStyle name="Note 4 12 6 6" xfId="29944"/>
    <cellStyle name="Note 4 12 6 7" xfId="29945"/>
    <cellStyle name="Note 4 12 7" xfId="29946"/>
    <cellStyle name="Note 4 12 7 2" xfId="29947"/>
    <cellStyle name="Note 4 12 7 3" xfId="29948"/>
    <cellStyle name="Note 4 12 7 4" xfId="29949"/>
    <cellStyle name="Note 4 12 7 5" xfId="29950"/>
    <cellStyle name="Note 4 12 7 6" xfId="29951"/>
    <cellStyle name="Note 4 12 8" xfId="29952"/>
    <cellStyle name="Note 4 12 9" xfId="29953"/>
    <cellStyle name="Note 4 13" xfId="29954"/>
    <cellStyle name="Note 4 13 10" xfId="29955"/>
    <cellStyle name="Note 4 13 11" xfId="29956"/>
    <cellStyle name="Note 4 13 12" xfId="29957"/>
    <cellStyle name="Note 4 13 2" xfId="29958"/>
    <cellStyle name="Note 4 13 2 2" xfId="29959"/>
    <cellStyle name="Note 4 13 2 3" xfId="29960"/>
    <cellStyle name="Note 4 13 2 4" xfId="29961"/>
    <cellStyle name="Note 4 13 2 5" xfId="29962"/>
    <cellStyle name="Note 4 13 2 6" xfId="29963"/>
    <cellStyle name="Note 4 13 2 7" xfId="29964"/>
    <cellStyle name="Note 4 13 3" xfId="29965"/>
    <cellStyle name="Note 4 13 3 2" xfId="29966"/>
    <cellStyle name="Note 4 13 3 3" xfId="29967"/>
    <cellStyle name="Note 4 13 3 4" xfId="29968"/>
    <cellStyle name="Note 4 13 3 5" xfId="29969"/>
    <cellStyle name="Note 4 13 3 6" xfId="29970"/>
    <cellStyle name="Note 4 13 3 7" xfId="29971"/>
    <cellStyle name="Note 4 13 4" xfId="29972"/>
    <cellStyle name="Note 4 13 4 2" xfId="29973"/>
    <cellStyle name="Note 4 13 4 3" xfId="29974"/>
    <cellStyle name="Note 4 13 4 4" xfId="29975"/>
    <cellStyle name="Note 4 13 4 5" xfId="29976"/>
    <cellStyle name="Note 4 13 4 6" xfId="29977"/>
    <cellStyle name="Note 4 13 4 7" xfId="29978"/>
    <cellStyle name="Note 4 13 5" xfId="29979"/>
    <cellStyle name="Note 4 13 5 2" xfId="29980"/>
    <cellStyle name="Note 4 13 5 3" xfId="29981"/>
    <cellStyle name="Note 4 13 5 4" xfId="29982"/>
    <cellStyle name="Note 4 13 5 5" xfId="29983"/>
    <cellStyle name="Note 4 13 5 6" xfId="29984"/>
    <cellStyle name="Note 4 13 5 7" xfId="29985"/>
    <cellStyle name="Note 4 13 6" xfId="29986"/>
    <cellStyle name="Note 4 13 6 2" xfId="29987"/>
    <cellStyle name="Note 4 13 6 3" xfId="29988"/>
    <cellStyle name="Note 4 13 6 4" xfId="29989"/>
    <cellStyle name="Note 4 13 6 5" xfId="29990"/>
    <cellStyle name="Note 4 13 6 6" xfId="29991"/>
    <cellStyle name="Note 4 13 6 7" xfId="29992"/>
    <cellStyle name="Note 4 13 7" xfId="29993"/>
    <cellStyle name="Note 4 13 7 2" xfId="29994"/>
    <cellStyle name="Note 4 13 7 3" xfId="29995"/>
    <cellStyle name="Note 4 13 7 4" xfId="29996"/>
    <cellStyle name="Note 4 13 7 5" xfId="29997"/>
    <cellStyle name="Note 4 13 7 6" xfId="29998"/>
    <cellStyle name="Note 4 13 8" xfId="29999"/>
    <cellStyle name="Note 4 13 9" xfId="30000"/>
    <cellStyle name="Note 4 14" xfId="30001"/>
    <cellStyle name="Note 4 14 10" xfId="30002"/>
    <cellStyle name="Note 4 14 11" xfId="30003"/>
    <cellStyle name="Note 4 14 12" xfId="30004"/>
    <cellStyle name="Note 4 14 2" xfId="30005"/>
    <cellStyle name="Note 4 14 2 2" xfId="30006"/>
    <cellStyle name="Note 4 14 2 3" xfId="30007"/>
    <cellStyle name="Note 4 14 2 4" xfId="30008"/>
    <cellStyle name="Note 4 14 2 5" xfId="30009"/>
    <cellStyle name="Note 4 14 2 6" xfId="30010"/>
    <cellStyle name="Note 4 14 2 7" xfId="30011"/>
    <cellStyle name="Note 4 14 3" xfId="30012"/>
    <cellStyle name="Note 4 14 3 2" xfId="30013"/>
    <cellStyle name="Note 4 14 3 3" xfId="30014"/>
    <cellStyle name="Note 4 14 3 4" xfId="30015"/>
    <cellStyle name="Note 4 14 3 5" xfId="30016"/>
    <cellStyle name="Note 4 14 3 6" xfId="30017"/>
    <cellStyle name="Note 4 14 3 7" xfId="30018"/>
    <cellStyle name="Note 4 14 4" xfId="30019"/>
    <cellStyle name="Note 4 14 4 2" xfId="30020"/>
    <cellStyle name="Note 4 14 4 3" xfId="30021"/>
    <cellStyle name="Note 4 14 4 4" xfId="30022"/>
    <cellStyle name="Note 4 14 4 5" xfId="30023"/>
    <cellStyle name="Note 4 14 4 6" xfId="30024"/>
    <cellStyle name="Note 4 14 4 7" xfId="30025"/>
    <cellStyle name="Note 4 14 5" xfId="30026"/>
    <cellStyle name="Note 4 14 5 2" xfId="30027"/>
    <cellStyle name="Note 4 14 5 3" xfId="30028"/>
    <cellStyle name="Note 4 14 5 4" xfId="30029"/>
    <cellStyle name="Note 4 14 5 5" xfId="30030"/>
    <cellStyle name="Note 4 14 5 6" xfId="30031"/>
    <cellStyle name="Note 4 14 5 7" xfId="30032"/>
    <cellStyle name="Note 4 14 6" xfId="30033"/>
    <cellStyle name="Note 4 14 6 2" xfId="30034"/>
    <cellStyle name="Note 4 14 6 3" xfId="30035"/>
    <cellStyle name="Note 4 14 6 4" xfId="30036"/>
    <cellStyle name="Note 4 14 6 5" xfId="30037"/>
    <cellStyle name="Note 4 14 6 6" xfId="30038"/>
    <cellStyle name="Note 4 14 6 7" xfId="30039"/>
    <cellStyle name="Note 4 14 7" xfId="30040"/>
    <cellStyle name="Note 4 14 7 2" xfId="30041"/>
    <cellStyle name="Note 4 14 7 3" xfId="30042"/>
    <cellStyle name="Note 4 14 7 4" xfId="30043"/>
    <cellStyle name="Note 4 14 7 5" xfId="30044"/>
    <cellStyle name="Note 4 14 7 6" xfId="30045"/>
    <cellStyle name="Note 4 14 8" xfId="30046"/>
    <cellStyle name="Note 4 14 9" xfId="30047"/>
    <cellStyle name="Note 4 15" xfId="30048"/>
    <cellStyle name="Note 4 15 2" xfId="30049"/>
    <cellStyle name="Note 4 15 3" xfId="30050"/>
    <cellStyle name="Note 4 15 4" xfId="30051"/>
    <cellStyle name="Note 4 15 5" xfId="30052"/>
    <cellStyle name="Note 4 15 6" xfId="30053"/>
    <cellStyle name="Note 4 15 7" xfId="30054"/>
    <cellStyle name="Note 4 16" xfId="30055"/>
    <cellStyle name="Note 4 16 2" xfId="30056"/>
    <cellStyle name="Note 4 16 3" xfId="30057"/>
    <cellStyle name="Note 4 16 4" xfId="30058"/>
    <cellStyle name="Note 4 16 5" xfId="30059"/>
    <cellStyle name="Note 4 16 6" xfId="30060"/>
    <cellStyle name="Note 4 16 7" xfId="30061"/>
    <cellStyle name="Note 4 17" xfId="30062"/>
    <cellStyle name="Note 4 17 2" xfId="30063"/>
    <cellStyle name="Note 4 17 3" xfId="30064"/>
    <cellStyle name="Note 4 17 4" xfId="30065"/>
    <cellStyle name="Note 4 17 5" xfId="30066"/>
    <cellStyle name="Note 4 17 6" xfId="30067"/>
    <cellStyle name="Note 4 17 7" xfId="30068"/>
    <cellStyle name="Note 4 18" xfId="30069"/>
    <cellStyle name="Note 4 18 2" xfId="30070"/>
    <cellStyle name="Note 4 18 3" xfId="30071"/>
    <cellStyle name="Note 4 18 4" xfId="30072"/>
    <cellStyle name="Note 4 18 5" xfId="30073"/>
    <cellStyle name="Note 4 18 6" xfId="30074"/>
    <cellStyle name="Note 4 18 7" xfId="30075"/>
    <cellStyle name="Note 4 19" xfId="30076"/>
    <cellStyle name="Note 4 19 2" xfId="30077"/>
    <cellStyle name="Note 4 19 3" xfId="30078"/>
    <cellStyle name="Note 4 19 4" xfId="30079"/>
    <cellStyle name="Note 4 19 5" xfId="30080"/>
    <cellStyle name="Note 4 19 6" xfId="30081"/>
    <cellStyle name="Note 4 19 7" xfId="30082"/>
    <cellStyle name="Note 4 2" xfId="30083"/>
    <cellStyle name="Note 4 2 10" xfId="30084"/>
    <cellStyle name="Note 4 2 10 10" xfId="30085"/>
    <cellStyle name="Note 4 2 10 11" xfId="30086"/>
    <cellStyle name="Note 4 2 10 12" xfId="30087"/>
    <cellStyle name="Note 4 2 10 2" xfId="30088"/>
    <cellStyle name="Note 4 2 10 2 2" xfId="30089"/>
    <cellStyle name="Note 4 2 10 2 3" xfId="30090"/>
    <cellStyle name="Note 4 2 10 2 4" xfId="30091"/>
    <cellStyle name="Note 4 2 10 2 5" xfId="30092"/>
    <cellStyle name="Note 4 2 10 2 6" xfId="30093"/>
    <cellStyle name="Note 4 2 10 2 7" xfId="30094"/>
    <cellStyle name="Note 4 2 10 3" xfId="30095"/>
    <cellStyle name="Note 4 2 10 3 2" xfId="30096"/>
    <cellStyle name="Note 4 2 10 3 3" xfId="30097"/>
    <cellStyle name="Note 4 2 10 3 4" xfId="30098"/>
    <cellStyle name="Note 4 2 10 3 5" xfId="30099"/>
    <cellStyle name="Note 4 2 10 3 6" xfId="30100"/>
    <cellStyle name="Note 4 2 10 3 7" xfId="30101"/>
    <cellStyle name="Note 4 2 10 4" xfId="30102"/>
    <cellStyle name="Note 4 2 10 4 2" xfId="30103"/>
    <cellStyle name="Note 4 2 10 4 3" xfId="30104"/>
    <cellStyle name="Note 4 2 10 4 4" xfId="30105"/>
    <cellStyle name="Note 4 2 10 4 5" xfId="30106"/>
    <cellStyle name="Note 4 2 10 4 6" xfId="30107"/>
    <cellStyle name="Note 4 2 10 4 7" xfId="30108"/>
    <cellStyle name="Note 4 2 10 5" xfId="30109"/>
    <cellStyle name="Note 4 2 10 5 2" xfId="30110"/>
    <cellStyle name="Note 4 2 10 5 3" xfId="30111"/>
    <cellStyle name="Note 4 2 10 5 4" xfId="30112"/>
    <cellStyle name="Note 4 2 10 5 5" xfId="30113"/>
    <cellStyle name="Note 4 2 10 5 6" xfId="30114"/>
    <cellStyle name="Note 4 2 10 5 7" xfId="30115"/>
    <cellStyle name="Note 4 2 10 6" xfId="30116"/>
    <cellStyle name="Note 4 2 10 6 2" xfId="30117"/>
    <cellStyle name="Note 4 2 10 6 3" xfId="30118"/>
    <cellStyle name="Note 4 2 10 6 4" xfId="30119"/>
    <cellStyle name="Note 4 2 10 6 5" xfId="30120"/>
    <cellStyle name="Note 4 2 10 6 6" xfId="30121"/>
    <cellStyle name="Note 4 2 10 6 7" xfId="30122"/>
    <cellStyle name="Note 4 2 10 7" xfId="30123"/>
    <cellStyle name="Note 4 2 10 7 2" xfId="30124"/>
    <cellStyle name="Note 4 2 10 7 3" xfId="30125"/>
    <cellStyle name="Note 4 2 10 7 4" xfId="30126"/>
    <cellStyle name="Note 4 2 10 7 5" xfId="30127"/>
    <cellStyle name="Note 4 2 10 7 6" xfId="30128"/>
    <cellStyle name="Note 4 2 10 8" xfId="30129"/>
    <cellStyle name="Note 4 2 10 9" xfId="30130"/>
    <cellStyle name="Note 4 2 11" xfId="30131"/>
    <cellStyle name="Note 4 2 11 10" xfId="30132"/>
    <cellStyle name="Note 4 2 11 11" xfId="30133"/>
    <cellStyle name="Note 4 2 11 12" xfId="30134"/>
    <cellStyle name="Note 4 2 11 2" xfId="30135"/>
    <cellStyle name="Note 4 2 11 2 2" xfId="30136"/>
    <cellStyle name="Note 4 2 11 2 3" xfId="30137"/>
    <cellStyle name="Note 4 2 11 2 4" xfId="30138"/>
    <cellStyle name="Note 4 2 11 2 5" xfId="30139"/>
    <cellStyle name="Note 4 2 11 2 6" xfId="30140"/>
    <cellStyle name="Note 4 2 11 2 7" xfId="30141"/>
    <cellStyle name="Note 4 2 11 3" xfId="30142"/>
    <cellStyle name="Note 4 2 11 3 2" xfId="30143"/>
    <cellStyle name="Note 4 2 11 3 3" xfId="30144"/>
    <cellStyle name="Note 4 2 11 3 4" xfId="30145"/>
    <cellStyle name="Note 4 2 11 3 5" xfId="30146"/>
    <cellStyle name="Note 4 2 11 3 6" xfId="30147"/>
    <cellStyle name="Note 4 2 11 3 7" xfId="30148"/>
    <cellStyle name="Note 4 2 11 4" xfId="30149"/>
    <cellStyle name="Note 4 2 11 4 2" xfId="30150"/>
    <cellStyle name="Note 4 2 11 4 3" xfId="30151"/>
    <cellStyle name="Note 4 2 11 4 4" xfId="30152"/>
    <cellStyle name="Note 4 2 11 4 5" xfId="30153"/>
    <cellStyle name="Note 4 2 11 4 6" xfId="30154"/>
    <cellStyle name="Note 4 2 11 4 7" xfId="30155"/>
    <cellStyle name="Note 4 2 11 5" xfId="30156"/>
    <cellStyle name="Note 4 2 11 5 2" xfId="30157"/>
    <cellStyle name="Note 4 2 11 5 3" xfId="30158"/>
    <cellStyle name="Note 4 2 11 5 4" xfId="30159"/>
    <cellStyle name="Note 4 2 11 5 5" xfId="30160"/>
    <cellStyle name="Note 4 2 11 5 6" xfId="30161"/>
    <cellStyle name="Note 4 2 11 5 7" xfId="30162"/>
    <cellStyle name="Note 4 2 11 6" xfId="30163"/>
    <cellStyle name="Note 4 2 11 6 2" xfId="30164"/>
    <cellStyle name="Note 4 2 11 6 3" xfId="30165"/>
    <cellStyle name="Note 4 2 11 6 4" xfId="30166"/>
    <cellStyle name="Note 4 2 11 6 5" xfId="30167"/>
    <cellStyle name="Note 4 2 11 6 6" xfId="30168"/>
    <cellStyle name="Note 4 2 11 6 7" xfId="30169"/>
    <cellStyle name="Note 4 2 11 7" xfId="30170"/>
    <cellStyle name="Note 4 2 11 7 2" xfId="30171"/>
    <cellStyle name="Note 4 2 11 7 3" xfId="30172"/>
    <cellStyle name="Note 4 2 11 7 4" xfId="30173"/>
    <cellStyle name="Note 4 2 11 7 5" xfId="30174"/>
    <cellStyle name="Note 4 2 11 7 6" xfId="30175"/>
    <cellStyle name="Note 4 2 11 8" xfId="30176"/>
    <cellStyle name="Note 4 2 11 9" xfId="30177"/>
    <cellStyle name="Note 4 2 12" xfId="30178"/>
    <cellStyle name="Note 4 2 12 10" xfId="30179"/>
    <cellStyle name="Note 4 2 12 11" xfId="30180"/>
    <cellStyle name="Note 4 2 12 12" xfId="30181"/>
    <cellStyle name="Note 4 2 12 2" xfId="30182"/>
    <cellStyle name="Note 4 2 12 2 2" xfId="30183"/>
    <cellStyle name="Note 4 2 12 2 3" xfId="30184"/>
    <cellStyle name="Note 4 2 12 2 4" xfId="30185"/>
    <cellStyle name="Note 4 2 12 2 5" xfId="30186"/>
    <cellStyle name="Note 4 2 12 2 6" xfId="30187"/>
    <cellStyle name="Note 4 2 12 2 7" xfId="30188"/>
    <cellStyle name="Note 4 2 12 3" xfId="30189"/>
    <cellStyle name="Note 4 2 12 3 2" xfId="30190"/>
    <cellStyle name="Note 4 2 12 3 3" xfId="30191"/>
    <cellStyle name="Note 4 2 12 3 4" xfId="30192"/>
    <cellStyle name="Note 4 2 12 3 5" xfId="30193"/>
    <cellStyle name="Note 4 2 12 3 6" xfId="30194"/>
    <cellStyle name="Note 4 2 12 3 7" xfId="30195"/>
    <cellStyle name="Note 4 2 12 4" xfId="30196"/>
    <cellStyle name="Note 4 2 12 4 2" xfId="30197"/>
    <cellStyle name="Note 4 2 12 4 3" xfId="30198"/>
    <cellStyle name="Note 4 2 12 4 4" xfId="30199"/>
    <cellStyle name="Note 4 2 12 4 5" xfId="30200"/>
    <cellStyle name="Note 4 2 12 4 6" xfId="30201"/>
    <cellStyle name="Note 4 2 12 4 7" xfId="30202"/>
    <cellStyle name="Note 4 2 12 5" xfId="30203"/>
    <cellStyle name="Note 4 2 12 5 2" xfId="30204"/>
    <cellStyle name="Note 4 2 12 5 3" xfId="30205"/>
    <cellStyle name="Note 4 2 12 5 4" xfId="30206"/>
    <cellStyle name="Note 4 2 12 5 5" xfId="30207"/>
    <cellStyle name="Note 4 2 12 5 6" xfId="30208"/>
    <cellStyle name="Note 4 2 12 5 7" xfId="30209"/>
    <cellStyle name="Note 4 2 12 6" xfId="30210"/>
    <cellStyle name="Note 4 2 12 6 2" xfId="30211"/>
    <cellStyle name="Note 4 2 12 6 3" xfId="30212"/>
    <cellStyle name="Note 4 2 12 6 4" xfId="30213"/>
    <cellStyle name="Note 4 2 12 6 5" xfId="30214"/>
    <cellStyle name="Note 4 2 12 6 6" xfId="30215"/>
    <cellStyle name="Note 4 2 12 6 7" xfId="30216"/>
    <cellStyle name="Note 4 2 12 7" xfId="30217"/>
    <cellStyle name="Note 4 2 12 7 2" xfId="30218"/>
    <cellStyle name="Note 4 2 12 7 3" xfId="30219"/>
    <cellStyle name="Note 4 2 12 7 4" xfId="30220"/>
    <cellStyle name="Note 4 2 12 7 5" xfId="30221"/>
    <cellStyle name="Note 4 2 12 7 6" xfId="30222"/>
    <cellStyle name="Note 4 2 12 8" xfId="30223"/>
    <cellStyle name="Note 4 2 12 9" xfId="30224"/>
    <cellStyle name="Note 4 2 13" xfId="30225"/>
    <cellStyle name="Note 4 2 13 10" xfId="30226"/>
    <cellStyle name="Note 4 2 13 11" xfId="30227"/>
    <cellStyle name="Note 4 2 13 12" xfId="30228"/>
    <cellStyle name="Note 4 2 13 2" xfId="30229"/>
    <cellStyle name="Note 4 2 13 2 2" xfId="30230"/>
    <cellStyle name="Note 4 2 13 2 3" xfId="30231"/>
    <cellStyle name="Note 4 2 13 2 4" xfId="30232"/>
    <cellStyle name="Note 4 2 13 2 5" xfId="30233"/>
    <cellStyle name="Note 4 2 13 2 6" xfId="30234"/>
    <cellStyle name="Note 4 2 13 2 7" xfId="30235"/>
    <cellStyle name="Note 4 2 13 3" xfId="30236"/>
    <cellStyle name="Note 4 2 13 3 2" xfId="30237"/>
    <cellStyle name="Note 4 2 13 3 3" xfId="30238"/>
    <cellStyle name="Note 4 2 13 3 4" xfId="30239"/>
    <cellStyle name="Note 4 2 13 3 5" xfId="30240"/>
    <cellStyle name="Note 4 2 13 3 6" xfId="30241"/>
    <cellStyle name="Note 4 2 13 3 7" xfId="30242"/>
    <cellStyle name="Note 4 2 13 4" xfId="30243"/>
    <cellStyle name="Note 4 2 13 4 2" xfId="30244"/>
    <cellStyle name="Note 4 2 13 4 3" xfId="30245"/>
    <cellStyle name="Note 4 2 13 4 4" xfId="30246"/>
    <cellStyle name="Note 4 2 13 4 5" xfId="30247"/>
    <cellStyle name="Note 4 2 13 4 6" xfId="30248"/>
    <cellStyle name="Note 4 2 13 4 7" xfId="30249"/>
    <cellStyle name="Note 4 2 13 5" xfId="30250"/>
    <cellStyle name="Note 4 2 13 5 2" xfId="30251"/>
    <cellStyle name="Note 4 2 13 5 3" xfId="30252"/>
    <cellStyle name="Note 4 2 13 5 4" xfId="30253"/>
    <cellStyle name="Note 4 2 13 5 5" xfId="30254"/>
    <cellStyle name="Note 4 2 13 5 6" xfId="30255"/>
    <cellStyle name="Note 4 2 13 5 7" xfId="30256"/>
    <cellStyle name="Note 4 2 13 6" xfId="30257"/>
    <cellStyle name="Note 4 2 13 6 2" xfId="30258"/>
    <cellStyle name="Note 4 2 13 6 3" xfId="30259"/>
    <cellStyle name="Note 4 2 13 6 4" xfId="30260"/>
    <cellStyle name="Note 4 2 13 6 5" xfId="30261"/>
    <cellStyle name="Note 4 2 13 6 6" xfId="30262"/>
    <cellStyle name="Note 4 2 13 6 7" xfId="30263"/>
    <cellStyle name="Note 4 2 13 7" xfId="30264"/>
    <cellStyle name="Note 4 2 13 7 2" xfId="30265"/>
    <cellStyle name="Note 4 2 13 7 3" xfId="30266"/>
    <cellStyle name="Note 4 2 13 7 4" xfId="30267"/>
    <cellStyle name="Note 4 2 13 7 5" xfId="30268"/>
    <cellStyle name="Note 4 2 13 7 6" xfId="30269"/>
    <cellStyle name="Note 4 2 13 8" xfId="30270"/>
    <cellStyle name="Note 4 2 13 9" xfId="30271"/>
    <cellStyle name="Note 4 2 14" xfId="30272"/>
    <cellStyle name="Note 4 2 14 2" xfId="30273"/>
    <cellStyle name="Note 4 2 14 3" xfId="30274"/>
    <cellStyle name="Note 4 2 14 4" xfId="30275"/>
    <cellStyle name="Note 4 2 14 5" xfId="30276"/>
    <cellStyle name="Note 4 2 14 6" xfId="30277"/>
    <cellStyle name="Note 4 2 14 7" xfId="30278"/>
    <cellStyle name="Note 4 2 15" xfId="30279"/>
    <cellStyle name="Note 4 2 15 2" xfId="30280"/>
    <cellStyle name="Note 4 2 15 3" xfId="30281"/>
    <cellStyle name="Note 4 2 15 4" xfId="30282"/>
    <cellStyle name="Note 4 2 15 5" xfId="30283"/>
    <cellStyle name="Note 4 2 15 6" xfId="30284"/>
    <cellStyle name="Note 4 2 15 7" xfId="30285"/>
    <cellStyle name="Note 4 2 16" xfId="30286"/>
    <cellStyle name="Note 4 2 16 2" xfId="30287"/>
    <cellStyle name="Note 4 2 16 3" xfId="30288"/>
    <cellStyle name="Note 4 2 16 4" xfId="30289"/>
    <cellStyle name="Note 4 2 16 5" xfId="30290"/>
    <cellStyle name="Note 4 2 16 6" xfId="30291"/>
    <cellStyle name="Note 4 2 16 7" xfId="30292"/>
    <cellStyle name="Note 4 2 17" xfId="30293"/>
    <cellStyle name="Note 4 2 17 2" xfId="30294"/>
    <cellStyle name="Note 4 2 17 3" xfId="30295"/>
    <cellStyle name="Note 4 2 17 4" xfId="30296"/>
    <cellStyle name="Note 4 2 17 5" xfId="30297"/>
    <cellStyle name="Note 4 2 17 6" xfId="30298"/>
    <cellStyle name="Note 4 2 17 7" xfId="30299"/>
    <cellStyle name="Note 4 2 18" xfId="30300"/>
    <cellStyle name="Note 4 2 18 2" xfId="30301"/>
    <cellStyle name="Note 4 2 18 3" xfId="30302"/>
    <cellStyle name="Note 4 2 18 4" xfId="30303"/>
    <cellStyle name="Note 4 2 18 5" xfId="30304"/>
    <cellStyle name="Note 4 2 18 6" xfId="30305"/>
    <cellStyle name="Note 4 2 18 7" xfId="30306"/>
    <cellStyle name="Note 4 2 19" xfId="30307"/>
    <cellStyle name="Note 4 2 2" xfId="30308"/>
    <cellStyle name="Note 4 2 2 10" xfId="30309"/>
    <cellStyle name="Note 4 2 2 11" xfId="30310"/>
    <cellStyle name="Note 4 2 2 12" xfId="30311"/>
    <cellStyle name="Note 4 2 2 2" xfId="30312"/>
    <cellStyle name="Note 4 2 2 2 2" xfId="30313"/>
    <cellStyle name="Note 4 2 2 2 3" xfId="30314"/>
    <cellStyle name="Note 4 2 2 2 4" xfId="30315"/>
    <cellStyle name="Note 4 2 2 2 5" xfId="30316"/>
    <cellStyle name="Note 4 2 2 2 6" xfId="30317"/>
    <cellStyle name="Note 4 2 2 2 7" xfId="30318"/>
    <cellStyle name="Note 4 2 2 3" xfId="30319"/>
    <cellStyle name="Note 4 2 2 3 2" xfId="30320"/>
    <cellStyle name="Note 4 2 2 3 3" xfId="30321"/>
    <cellStyle name="Note 4 2 2 3 4" xfId="30322"/>
    <cellStyle name="Note 4 2 2 3 5" xfId="30323"/>
    <cellStyle name="Note 4 2 2 3 6" xfId="30324"/>
    <cellStyle name="Note 4 2 2 3 7" xfId="30325"/>
    <cellStyle name="Note 4 2 2 4" xfId="30326"/>
    <cellStyle name="Note 4 2 2 4 2" xfId="30327"/>
    <cellStyle name="Note 4 2 2 4 3" xfId="30328"/>
    <cellStyle name="Note 4 2 2 4 4" xfId="30329"/>
    <cellStyle name="Note 4 2 2 4 5" xfId="30330"/>
    <cellStyle name="Note 4 2 2 4 6" xfId="30331"/>
    <cellStyle name="Note 4 2 2 4 7" xfId="30332"/>
    <cellStyle name="Note 4 2 2 5" xfId="30333"/>
    <cellStyle name="Note 4 2 2 5 2" xfId="30334"/>
    <cellStyle name="Note 4 2 2 5 3" xfId="30335"/>
    <cellStyle name="Note 4 2 2 5 4" xfId="30336"/>
    <cellStyle name="Note 4 2 2 5 5" xfId="30337"/>
    <cellStyle name="Note 4 2 2 5 6" xfId="30338"/>
    <cellStyle name="Note 4 2 2 5 7" xfId="30339"/>
    <cellStyle name="Note 4 2 2 6" xfId="30340"/>
    <cellStyle name="Note 4 2 2 6 2" xfId="30341"/>
    <cellStyle name="Note 4 2 2 6 3" xfId="30342"/>
    <cellStyle name="Note 4 2 2 6 4" xfId="30343"/>
    <cellStyle name="Note 4 2 2 6 5" xfId="30344"/>
    <cellStyle name="Note 4 2 2 6 6" xfId="30345"/>
    <cellStyle name="Note 4 2 2 6 7" xfId="30346"/>
    <cellStyle name="Note 4 2 2 7" xfId="30347"/>
    <cellStyle name="Note 4 2 2 8" xfId="30348"/>
    <cellStyle name="Note 4 2 2 9" xfId="30349"/>
    <cellStyle name="Note 4 2 20" xfId="30350"/>
    <cellStyle name="Note 4 2 21" xfId="30351"/>
    <cellStyle name="Note 4 2 22" xfId="30352"/>
    <cellStyle name="Note 4 2 23" xfId="30353"/>
    <cellStyle name="Note 4 2 3" xfId="30354"/>
    <cellStyle name="Note 4 2 3 10" xfId="30355"/>
    <cellStyle name="Note 4 2 3 11" xfId="30356"/>
    <cellStyle name="Note 4 2 3 12" xfId="30357"/>
    <cellStyle name="Note 4 2 3 2" xfId="30358"/>
    <cellStyle name="Note 4 2 3 2 2" xfId="30359"/>
    <cellStyle name="Note 4 2 3 2 3" xfId="30360"/>
    <cellStyle name="Note 4 2 3 2 4" xfId="30361"/>
    <cellStyle name="Note 4 2 3 2 5" xfId="30362"/>
    <cellStyle name="Note 4 2 3 2 6" xfId="30363"/>
    <cellStyle name="Note 4 2 3 2 7" xfId="30364"/>
    <cellStyle name="Note 4 2 3 3" xfId="30365"/>
    <cellStyle name="Note 4 2 3 3 2" xfId="30366"/>
    <cellStyle name="Note 4 2 3 3 3" xfId="30367"/>
    <cellStyle name="Note 4 2 3 3 4" xfId="30368"/>
    <cellStyle name="Note 4 2 3 3 5" xfId="30369"/>
    <cellStyle name="Note 4 2 3 3 6" xfId="30370"/>
    <cellStyle name="Note 4 2 3 3 7" xfId="30371"/>
    <cellStyle name="Note 4 2 3 4" xfId="30372"/>
    <cellStyle name="Note 4 2 3 4 2" xfId="30373"/>
    <cellStyle name="Note 4 2 3 4 3" xfId="30374"/>
    <cellStyle name="Note 4 2 3 4 4" xfId="30375"/>
    <cellStyle name="Note 4 2 3 4 5" xfId="30376"/>
    <cellStyle name="Note 4 2 3 4 6" xfId="30377"/>
    <cellStyle name="Note 4 2 3 4 7" xfId="30378"/>
    <cellStyle name="Note 4 2 3 5" xfId="30379"/>
    <cellStyle name="Note 4 2 3 5 2" xfId="30380"/>
    <cellStyle name="Note 4 2 3 5 3" xfId="30381"/>
    <cellStyle name="Note 4 2 3 5 4" xfId="30382"/>
    <cellStyle name="Note 4 2 3 5 5" xfId="30383"/>
    <cellStyle name="Note 4 2 3 5 6" xfId="30384"/>
    <cellStyle name="Note 4 2 3 5 7" xfId="30385"/>
    <cellStyle name="Note 4 2 3 6" xfId="30386"/>
    <cellStyle name="Note 4 2 3 6 2" xfId="30387"/>
    <cellStyle name="Note 4 2 3 6 3" xfId="30388"/>
    <cellStyle name="Note 4 2 3 6 4" xfId="30389"/>
    <cellStyle name="Note 4 2 3 6 5" xfId="30390"/>
    <cellStyle name="Note 4 2 3 6 6" xfId="30391"/>
    <cellStyle name="Note 4 2 3 6 7" xfId="30392"/>
    <cellStyle name="Note 4 2 3 7" xfId="30393"/>
    <cellStyle name="Note 4 2 3 8" xfId="30394"/>
    <cellStyle name="Note 4 2 3 9" xfId="30395"/>
    <cellStyle name="Note 4 2 4" xfId="30396"/>
    <cellStyle name="Note 4 2 4 10" xfId="30397"/>
    <cellStyle name="Note 4 2 4 11" xfId="30398"/>
    <cellStyle name="Note 4 2 4 12" xfId="30399"/>
    <cellStyle name="Note 4 2 4 2" xfId="30400"/>
    <cellStyle name="Note 4 2 4 2 2" xfId="30401"/>
    <cellStyle name="Note 4 2 4 2 3" xfId="30402"/>
    <cellStyle name="Note 4 2 4 2 4" xfId="30403"/>
    <cellStyle name="Note 4 2 4 2 5" xfId="30404"/>
    <cellStyle name="Note 4 2 4 2 6" xfId="30405"/>
    <cellStyle name="Note 4 2 4 2 7" xfId="30406"/>
    <cellStyle name="Note 4 2 4 3" xfId="30407"/>
    <cellStyle name="Note 4 2 4 3 2" xfId="30408"/>
    <cellStyle name="Note 4 2 4 3 3" xfId="30409"/>
    <cellStyle name="Note 4 2 4 3 4" xfId="30410"/>
    <cellStyle name="Note 4 2 4 3 5" xfId="30411"/>
    <cellStyle name="Note 4 2 4 3 6" xfId="30412"/>
    <cellStyle name="Note 4 2 4 3 7" xfId="30413"/>
    <cellStyle name="Note 4 2 4 4" xfId="30414"/>
    <cellStyle name="Note 4 2 4 4 2" xfId="30415"/>
    <cellStyle name="Note 4 2 4 4 3" xfId="30416"/>
    <cellStyle name="Note 4 2 4 4 4" xfId="30417"/>
    <cellStyle name="Note 4 2 4 4 5" xfId="30418"/>
    <cellStyle name="Note 4 2 4 4 6" xfId="30419"/>
    <cellStyle name="Note 4 2 4 4 7" xfId="30420"/>
    <cellStyle name="Note 4 2 4 5" xfId="30421"/>
    <cellStyle name="Note 4 2 4 5 2" xfId="30422"/>
    <cellStyle name="Note 4 2 4 5 3" xfId="30423"/>
    <cellStyle name="Note 4 2 4 5 4" xfId="30424"/>
    <cellStyle name="Note 4 2 4 5 5" xfId="30425"/>
    <cellStyle name="Note 4 2 4 5 6" xfId="30426"/>
    <cellStyle name="Note 4 2 4 5 7" xfId="30427"/>
    <cellStyle name="Note 4 2 4 6" xfId="30428"/>
    <cellStyle name="Note 4 2 4 6 2" xfId="30429"/>
    <cellStyle name="Note 4 2 4 6 3" xfId="30430"/>
    <cellStyle name="Note 4 2 4 6 4" xfId="30431"/>
    <cellStyle name="Note 4 2 4 6 5" xfId="30432"/>
    <cellStyle name="Note 4 2 4 6 6" xfId="30433"/>
    <cellStyle name="Note 4 2 4 6 7" xfId="30434"/>
    <cellStyle name="Note 4 2 4 7" xfId="30435"/>
    <cellStyle name="Note 4 2 4 8" xfId="30436"/>
    <cellStyle name="Note 4 2 4 9" xfId="30437"/>
    <cellStyle name="Note 4 2 5" xfId="30438"/>
    <cellStyle name="Note 4 2 5 10" xfId="30439"/>
    <cellStyle name="Note 4 2 5 11" xfId="30440"/>
    <cellStyle name="Note 4 2 5 12" xfId="30441"/>
    <cellStyle name="Note 4 2 5 2" xfId="30442"/>
    <cellStyle name="Note 4 2 5 2 2" xfId="30443"/>
    <cellStyle name="Note 4 2 5 2 3" xfId="30444"/>
    <cellStyle name="Note 4 2 5 2 4" xfId="30445"/>
    <cellStyle name="Note 4 2 5 2 5" xfId="30446"/>
    <cellStyle name="Note 4 2 5 2 6" xfId="30447"/>
    <cellStyle name="Note 4 2 5 2 7" xfId="30448"/>
    <cellStyle name="Note 4 2 5 3" xfId="30449"/>
    <cellStyle name="Note 4 2 5 3 2" xfId="30450"/>
    <cellStyle name="Note 4 2 5 3 3" xfId="30451"/>
    <cellStyle name="Note 4 2 5 3 4" xfId="30452"/>
    <cellStyle name="Note 4 2 5 3 5" xfId="30453"/>
    <cellStyle name="Note 4 2 5 3 6" xfId="30454"/>
    <cellStyle name="Note 4 2 5 3 7" xfId="30455"/>
    <cellStyle name="Note 4 2 5 4" xfId="30456"/>
    <cellStyle name="Note 4 2 5 4 2" xfId="30457"/>
    <cellStyle name="Note 4 2 5 4 3" xfId="30458"/>
    <cellStyle name="Note 4 2 5 4 4" xfId="30459"/>
    <cellStyle name="Note 4 2 5 4 5" xfId="30460"/>
    <cellStyle name="Note 4 2 5 4 6" xfId="30461"/>
    <cellStyle name="Note 4 2 5 4 7" xfId="30462"/>
    <cellStyle name="Note 4 2 5 5" xfId="30463"/>
    <cellStyle name="Note 4 2 5 5 2" xfId="30464"/>
    <cellStyle name="Note 4 2 5 5 3" xfId="30465"/>
    <cellStyle name="Note 4 2 5 5 4" xfId="30466"/>
    <cellStyle name="Note 4 2 5 5 5" xfId="30467"/>
    <cellStyle name="Note 4 2 5 5 6" xfId="30468"/>
    <cellStyle name="Note 4 2 5 5 7" xfId="30469"/>
    <cellStyle name="Note 4 2 5 6" xfId="30470"/>
    <cellStyle name="Note 4 2 5 6 2" xfId="30471"/>
    <cellStyle name="Note 4 2 5 6 3" xfId="30472"/>
    <cellStyle name="Note 4 2 5 6 4" xfId="30473"/>
    <cellStyle name="Note 4 2 5 6 5" xfId="30474"/>
    <cellStyle name="Note 4 2 5 6 6" xfId="30475"/>
    <cellStyle name="Note 4 2 5 6 7" xfId="30476"/>
    <cellStyle name="Note 4 2 5 7" xfId="30477"/>
    <cellStyle name="Note 4 2 5 7 2" xfId="30478"/>
    <cellStyle name="Note 4 2 5 7 3" xfId="30479"/>
    <cellStyle name="Note 4 2 5 7 4" xfId="30480"/>
    <cellStyle name="Note 4 2 5 7 5" xfId="30481"/>
    <cellStyle name="Note 4 2 5 7 6" xfId="30482"/>
    <cellStyle name="Note 4 2 5 8" xfId="30483"/>
    <cellStyle name="Note 4 2 5 9" xfId="30484"/>
    <cellStyle name="Note 4 2 6" xfId="30485"/>
    <cellStyle name="Note 4 2 6 10" xfId="30486"/>
    <cellStyle name="Note 4 2 6 11" xfId="30487"/>
    <cellStyle name="Note 4 2 6 12" xfId="30488"/>
    <cellStyle name="Note 4 2 6 2" xfId="30489"/>
    <cellStyle name="Note 4 2 6 2 2" xfId="30490"/>
    <cellStyle name="Note 4 2 6 2 3" xfId="30491"/>
    <cellStyle name="Note 4 2 6 2 4" xfId="30492"/>
    <cellStyle name="Note 4 2 6 2 5" xfId="30493"/>
    <cellStyle name="Note 4 2 6 2 6" xfId="30494"/>
    <cellStyle name="Note 4 2 6 2 7" xfId="30495"/>
    <cellStyle name="Note 4 2 6 3" xfId="30496"/>
    <cellStyle name="Note 4 2 6 3 2" xfId="30497"/>
    <cellStyle name="Note 4 2 6 3 3" xfId="30498"/>
    <cellStyle name="Note 4 2 6 3 4" xfId="30499"/>
    <cellStyle name="Note 4 2 6 3 5" xfId="30500"/>
    <cellStyle name="Note 4 2 6 3 6" xfId="30501"/>
    <cellStyle name="Note 4 2 6 3 7" xfId="30502"/>
    <cellStyle name="Note 4 2 6 4" xfId="30503"/>
    <cellStyle name="Note 4 2 6 4 2" xfId="30504"/>
    <cellStyle name="Note 4 2 6 4 3" xfId="30505"/>
    <cellStyle name="Note 4 2 6 4 4" xfId="30506"/>
    <cellStyle name="Note 4 2 6 4 5" xfId="30507"/>
    <cellStyle name="Note 4 2 6 4 6" xfId="30508"/>
    <cellStyle name="Note 4 2 6 4 7" xfId="30509"/>
    <cellStyle name="Note 4 2 6 5" xfId="30510"/>
    <cellStyle name="Note 4 2 6 5 2" xfId="30511"/>
    <cellStyle name="Note 4 2 6 5 3" xfId="30512"/>
    <cellStyle name="Note 4 2 6 5 4" xfId="30513"/>
    <cellStyle name="Note 4 2 6 5 5" xfId="30514"/>
    <cellStyle name="Note 4 2 6 5 6" xfId="30515"/>
    <cellStyle name="Note 4 2 6 5 7" xfId="30516"/>
    <cellStyle name="Note 4 2 6 6" xfId="30517"/>
    <cellStyle name="Note 4 2 6 6 2" xfId="30518"/>
    <cellStyle name="Note 4 2 6 6 3" xfId="30519"/>
    <cellStyle name="Note 4 2 6 6 4" xfId="30520"/>
    <cellStyle name="Note 4 2 6 6 5" xfId="30521"/>
    <cellStyle name="Note 4 2 6 6 6" xfId="30522"/>
    <cellStyle name="Note 4 2 6 6 7" xfId="30523"/>
    <cellStyle name="Note 4 2 6 7" xfId="30524"/>
    <cellStyle name="Note 4 2 6 7 2" xfId="30525"/>
    <cellStyle name="Note 4 2 6 7 3" xfId="30526"/>
    <cellStyle name="Note 4 2 6 7 4" xfId="30527"/>
    <cellStyle name="Note 4 2 6 7 5" xfId="30528"/>
    <cellStyle name="Note 4 2 6 7 6" xfId="30529"/>
    <cellStyle name="Note 4 2 6 8" xfId="30530"/>
    <cellStyle name="Note 4 2 6 9" xfId="30531"/>
    <cellStyle name="Note 4 2 7" xfId="30532"/>
    <cellStyle name="Note 4 2 7 10" xfId="30533"/>
    <cellStyle name="Note 4 2 7 11" xfId="30534"/>
    <cellStyle name="Note 4 2 7 12" xfId="30535"/>
    <cellStyle name="Note 4 2 7 2" xfId="30536"/>
    <cellStyle name="Note 4 2 7 2 2" xfId="30537"/>
    <cellStyle name="Note 4 2 7 2 3" xfId="30538"/>
    <cellStyle name="Note 4 2 7 2 4" xfId="30539"/>
    <cellStyle name="Note 4 2 7 2 5" xfId="30540"/>
    <cellStyle name="Note 4 2 7 2 6" xfId="30541"/>
    <cellStyle name="Note 4 2 7 2 7" xfId="30542"/>
    <cellStyle name="Note 4 2 7 3" xfId="30543"/>
    <cellStyle name="Note 4 2 7 3 2" xfId="30544"/>
    <cellStyle name="Note 4 2 7 3 3" xfId="30545"/>
    <cellStyle name="Note 4 2 7 3 4" xfId="30546"/>
    <cellStyle name="Note 4 2 7 3 5" xfId="30547"/>
    <cellStyle name="Note 4 2 7 3 6" xfId="30548"/>
    <cellStyle name="Note 4 2 7 3 7" xfId="30549"/>
    <cellStyle name="Note 4 2 7 4" xfId="30550"/>
    <cellStyle name="Note 4 2 7 4 2" xfId="30551"/>
    <cellStyle name="Note 4 2 7 4 3" xfId="30552"/>
    <cellStyle name="Note 4 2 7 4 4" xfId="30553"/>
    <cellStyle name="Note 4 2 7 4 5" xfId="30554"/>
    <cellStyle name="Note 4 2 7 4 6" xfId="30555"/>
    <cellStyle name="Note 4 2 7 4 7" xfId="30556"/>
    <cellStyle name="Note 4 2 7 5" xfId="30557"/>
    <cellStyle name="Note 4 2 7 5 2" xfId="30558"/>
    <cellStyle name="Note 4 2 7 5 3" xfId="30559"/>
    <cellStyle name="Note 4 2 7 5 4" xfId="30560"/>
    <cellStyle name="Note 4 2 7 5 5" xfId="30561"/>
    <cellStyle name="Note 4 2 7 5 6" xfId="30562"/>
    <cellStyle name="Note 4 2 7 5 7" xfId="30563"/>
    <cellStyle name="Note 4 2 7 6" xfId="30564"/>
    <cellStyle name="Note 4 2 7 6 2" xfId="30565"/>
    <cellStyle name="Note 4 2 7 6 3" xfId="30566"/>
    <cellStyle name="Note 4 2 7 6 4" xfId="30567"/>
    <cellStyle name="Note 4 2 7 6 5" xfId="30568"/>
    <cellStyle name="Note 4 2 7 6 6" xfId="30569"/>
    <cellStyle name="Note 4 2 7 6 7" xfId="30570"/>
    <cellStyle name="Note 4 2 7 7" xfId="30571"/>
    <cellStyle name="Note 4 2 7 7 2" xfId="30572"/>
    <cellStyle name="Note 4 2 7 7 3" xfId="30573"/>
    <cellStyle name="Note 4 2 7 7 4" xfId="30574"/>
    <cellStyle name="Note 4 2 7 7 5" xfId="30575"/>
    <cellStyle name="Note 4 2 7 7 6" xfId="30576"/>
    <cellStyle name="Note 4 2 7 8" xfId="30577"/>
    <cellStyle name="Note 4 2 7 9" xfId="30578"/>
    <cellStyle name="Note 4 2 8" xfId="30579"/>
    <cellStyle name="Note 4 2 8 10" xfId="30580"/>
    <cellStyle name="Note 4 2 8 11" xfId="30581"/>
    <cellStyle name="Note 4 2 8 12" xfId="30582"/>
    <cellStyle name="Note 4 2 8 2" xfId="30583"/>
    <cellStyle name="Note 4 2 8 2 2" xfId="30584"/>
    <cellStyle name="Note 4 2 8 2 3" xfId="30585"/>
    <cellStyle name="Note 4 2 8 2 4" xfId="30586"/>
    <cellStyle name="Note 4 2 8 2 5" xfId="30587"/>
    <cellStyle name="Note 4 2 8 2 6" xfId="30588"/>
    <cellStyle name="Note 4 2 8 2 7" xfId="30589"/>
    <cellStyle name="Note 4 2 8 3" xfId="30590"/>
    <cellStyle name="Note 4 2 8 3 2" xfId="30591"/>
    <cellStyle name="Note 4 2 8 3 3" xfId="30592"/>
    <cellStyle name="Note 4 2 8 3 4" xfId="30593"/>
    <cellStyle name="Note 4 2 8 3 5" xfId="30594"/>
    <cellStyle name="Note 4 2 8 3 6" xfId="30595"/>
    <cellStyle name="Note 4 2 8 3 7" xfId="30596"/>
    <cellStyle name="Note 4 2 8 4" xfId="30597"/>
    <cellStyle name="Note 4 2 8 4 2" xfId="30598"/>
    <cellStyle name="Note 4 2 8 4 3" xfId="30599"/>
    <cellStyle name="Note 4 2 8 4 4" xfId="30600"/>
    <cellStyle name="Note 4 2 8 4 5" xfId="30601"/>
    <cellStyle name="Note 4 2 8 4 6" xfId="30602"/>
    <cellStyle name="Note 4 2 8 4 7" xfId="30603"/>
    <cellStyle name="Note 4 2 8 5" xfId="30604"/>
    <cellStyle name="Note 4 2 8 5 2" xfId="30605"/>
    <cellStyle name="Note 4 2 8 5 3" xfId="30606"/>
    <cellStyle name="Note 4 2 8 5 4" xfId="30607"/>
    <cellStyle name="Note 4 2 8 5 5" xfId="30608"/>
    <cellStyle name="Note 4 2 8 5 6" xfId="30609"/>
    <cellStyle name="Note 4 2 8 5 7" xfId="30610"/>
    <cellStyle name="Note 4 2 8 6" xfId="30611"/>
    <cellStyle name="Note 4 2 8 6 2" xfId="30612"/>
    <cellStyle name="Note 4 2 8 6 3" xfId="30613"/>
    <cellStyle name="Note 4 2 8 6 4" xfId="30614"/>
    <cellStyle name="Note 4 2 8 6 5" xfId="30615"/>
    <cellStyle name="Note 4 2 8 6 6" xfId="30616"/>
    <cellStyle name="Note 4 2 8 6 7" xfId="30617"/>
    <cellStyle name="Note 4 2 8 7" xfId="30618"/>
    <cellStyle name="Note 4 2 8 7 2" xfId="30619"/>
    <cellStyle name="Note 4 2 8 7 3" xfId="30620"/>
    <cellStyle name="Note 4 2 8 7 4" xfId="30621"/>
    <cellStyle name="Note 4 2 8 7 5" xfId="30622"/>
    <cellStyle name="Note 4 2 8 7 6" xfId="30623"/>
    <cellStyle name="Note 4 2 8 8" xfId="30624"/>
    <cellStyle name="Note 4 2 8 9" xfId="30625"/>
    <cellStyle name="Note 4 2 9" xfId="30626"/>
    <cellStyle name="Note 4 2 9 10" xfId="30627"/>
    <cellStyle name="Note 4 2 9 11" xfId="30628"/>
    <cellStyle name="Note 4 2 9 12" xfId="30629"/>
    <cellStyle name="Note 4 2 9 2" xfId="30630"/>
    <cellStyle name="Note 4 2 9 2 2" xfId="30631"/>
    <cellStyle name="Note 4 2 9 2 3" xfId="30632"/>
    <cellStyle name="Note 4 2 9 2 4" xfId="30633"/>
    <cellStyle name="Note 4 2 9 2 5" xfId="30634"/>
    <cellStyle name="Note 4 2 9 2 6" xfId="30635"/>
    <cellStyle name="Note 4 2 9 2 7" xfId="30636"/>
    <cellStyle name="Note 4 2 9 3" xfId="30637"/>
    <cellStyle name="Note 4 2 9 3 2" xfId="30638"/>
    <cellStyle name="Note 4 2 9 3 3" xfId="30639"/>
    <cellStyle name="Note 4 2 9 3 4" xfId="30640"/>
    <cellStyle name="Note 4 2 9 3 5" xfId="30641"/>
    <cellStyle name="Note 4 2 9 3 6" xfId="30642"/>
    <cellStyle name="Note 4 2 9 3 7" xfId="30643"/>
    <cellStyle name="Note 4 2 9 4" xfId="30644"/>
    <cellStyle name="Note 4 2 9 4 2" xfId="30645"/>
    <cellStyle name="Note 4 2 9 4 3" xfId="30646"/>
    <cellStyle name="Note 4 2 9 4 4" xfId="30647"/>
    <cellStyle name="Note 4 2 9 4 5" xfId="30648"/>
    <cellStyle name="Note 4 2 9 4 6" xfId="30649"/>
    <cellStyle name="Note 4 2 9 4 7" xfId="30650"/>
    <cellStyle name="Note 4 2 9 5" xfId="30651"/>
    <cellStyle name="Note 4 2 9 5 2" xfId="30652"/>
    <cellStyle name="Note 4 2 9 5 3" xfId="30653"/>
    <cellStyle name="Note 4 2 9 5 4" xfId="30654"/>
    <cellStyle name="Note 4 2 9 5 5" xfId="30655"/>
    <cellStyle name="Note 4 2 9 5 6" xfId="30656"/>
    <cellStyle name="Note 4 2 9 5 7" xfId="30657"/>
    <cellStyle name="Note 4 2 9 6" xfId="30658"/>
    <cellStyle name="Note 4 2 9 6 2" xfId="30659"/>
    <cellStyle name="Note 4 2 9 6 3" xfId="30660"/>
    <cellStyle name="Note 4 2 9 6 4" xfId="30661"/>
    <cellStyle name="Note 4 2 9 6 5" xfId="30662"/>
    <cellStyle name="Note 4 2 9 6 6" xfId="30663"/>
    <cellStyle name="Note 4 2 9 6 7" xfId="30664"/>
    <cellStyle name="Note 4 2 9 7" xfId="30665"/>
    <cellStyle name="Note 4 2 9 7 2" xfId="30666"/>
    <cellStyle name="Note 4 2 9 7 3" xfId="30667"/>
    <cellStyle name="Note 4 2 9 7 4" xfId="30668"/>
    <cellStyle name="Note 4 2 9 7 5" xfId="30669"/>
    <cellStyle name="Note 4 2 9 7 6" xfId="30670"/>
    <cellStyle name="Note 4 2 9 8" xfId="30671"/>
    <cellStyle name="Note 4 2 9 9" xfId="30672"/>
    <cellStyle name="Note 4 20" xfId="30673"/>
    <cellStyle name="Note 4 20 2" xfId="30674"/>
    <cellStyle name="Note 4 20 3" xfId="30675"/>
    <cellStyle name="Note 4 20 4" xfId="30676"/>
    <cellStyle name="Note 4 20 5" xfId="30677"/>
    <cellStyle name="Note 4 20 6" xfId="30678"/>
    <cellStyle name="Note 4 20 7" xfId="30679"/>
    <cellStyle name="Note 4 21" xfId="30680"/>
    <cellStyle name="Note 4 22" xfId="30681"/>
    <cellStyle name="Note 4 23" xfId="30682"/>
    <cellStyle name="Note 4 24" xfId="30683"/>
    <cellStyle name="Note 4 25" xfId="30684"/>
    <cellStyle name="Note 4 3" xfId="30685"/>
    <cellStyle name="Note 4 3 10" xfId="30686"/>
    <cellStyle name="Note 4 3 11" xfId="30687"/>
    <cellStyle name="Note 4 3 12" xfId="30688"/>
    <cellStyle name="Note 4 3 2" xfId="30689"/>
    <cellStyle name="Note 4 3 2 2" xfId="30690"/>
    <cellStyle name="Note 4 3 2 3" xfId="30691"/>
    <cellStyle name="Note 4 3 2 4" xfId="30692"/>
    <cellStyle name="Note 4 3 2 5" xfId="30693"/>
    <cellStyle name="Note 4 3 2 6" xfId="30694"/>
    <cellStyle name="Note 4 3 2 7" xfId="30695"/>
    <cellStyle name="Note 4 3 3" xfId="30696"/>
    <cellStyle name="Note 4 3 3 2" xfId="30697"/>
    <cellStyle name="Note 4 3 3 3" xfId="30698"/>
    <cellStyle name="Note 4 3 3 4" xfId="30699"/>
    <cellStyle name="Note 4 3 3 5" xfId="30700"/>
    <cellStyle name="Note 4 3 3 6" xfId="30701"/>
    <cellStyle name="Note 4 3 3 7" xfId="30702"/>
    <cellStyle name="Note 4 3 4" xfId="30703"/>
    <cellStyle name="Note 4 3 4 2" xfId="30704"/>
    <cellStyle name="Note 4 3 4 3" xfId="30705"/>
    <cellStyle name="Note 4 3 4 4" xfId="30706"/>
    <cellStyle name="Note 4 3 4 5" xfId="30707"/>
    <cellStyle name="Note 4 3 4 6" xfId="30708"/>
    <cellStyle name="Note 4 3 4 7" xfId="30709"/>
    <cellStyle name="Note 4 3 5" xfId="30710"/>
    <cellStyle name="Note 4 3 5 2" xfId="30711"/>
    <cellStyle name="Note 4 3 5 3" xfId="30712"/>
    <cellStyle name="Note 4 3 5 4" xfId="30713"/>
    <cellStyle name="Note 4 3 5 5" xfId="30714"/>
    <cellStyle name="Note 4 3 5 6" xfId="30715"/>
    <cellStyle name="Note 4 3 5 7" xfId="30716"/>
    <cellStyle name="Note 4 3 6" xfId="30717"/>
    <cellStyle name="Note 4 3 6 2" xfId="30718"/>
    <cellStyle name="Note 4 3 6 3" xfId="30719"/>
    <cellStyle name="Note 4 3 6 4" xfId="30720"/>
    <cellStyle name="Note 4 3 6 5" xfId="30721"/>
    <cellStyle name="Note 4 3 6 6" xfId="30722"/>
    <cellStyle name="Note 4 3 6 7" xfId="30723"/>
    <cellStyle name="Note 4 3 7" xfId="30724"/>
    <cellStyle name="Note 4 3 8" xfId="30725"/>
    <cellStyle name="Note 4 3 9" xfId="30726"/>
    <cellStyle name="Note 4 4" xfId="30727"/>
    <cellStyle name="Note 4 4 10" xfId="30728"/>
    <cellStyle name="Note 4 4 11" xfId="30729"/>
    <cellStyle name="Note 4 4 12" xfId="30730"/>
    <cellStyle name="Note 4 4 2" xfId="30731"/>
    <cellStyle name="Note 4 4 2 2" xfId="30732"/>
    <cellStyle name="Note 4 4 2 3" xfId="30733"/>
    <cellStyle name="Note 4 4 2 4" xfId="30734"/>
    <cellStyle name="Note 4 4 2 5" xfId="30735"/>
    <cellStyle name="Note 4 4 2 6" xfId="30736"/>
    <cellStyle name="Note 4 4 2 7" xfId="30737"/>
    <cellStyle name="Note 4 4 3" xfId="30738"/>
    <cellStyle name="Note 4 4 3 2" xfId="30739"/>
    <cellStyle name="Note 4 4 3 3" xfId="30740"/>
    <cellStyle name="Note 4 4 3 4" xfId="30741"/>
    <cellStyle name="Note 4 4 3 5" xfId="30742"/>
    <cellStyle name="Note 4 4 3 6" xfId="30743"/>
    <cellStyle name="Note 4 4 3 7" xfId="30744"/>
    <cellStyle name="Note 4 4 4" xfId="30745"/>
    <cellStyle name="Note 4 4 4 2" xfId="30746"/>
    <cellStyle name="Note 4 4 4 3" xfId="30747"/>
    <cellStyle name="Note 4 4 4 4" xfId="30748"/>
    <cellStyle name="Note 4 4 4 5" xfId="30749"/>
    <cellStyle name="Note 4 4 4 6" xfId="30750"/>
    <cellStyle name="Note 4 4 4 7" xfId="30751"/>
    <cellStyle name="Note 4 4 5" xfId="30752"/>
    <cellStyle name="Note 4 4 5 2" xfId="30753"/>
    <cellStyle name="Note 4 4 5 3" xfId="30754"/>
    <cellStyle name="Note 4 4 5 4" xfId="30755"/>
    <cellStyle name="Note 4 4 5 5" xfId="30756"/>
    <cellStyle name="Note 4 4 5 6" xfId="30757"/>
    <cellStyle name="Note 4 4 5 7" xfId="30758"/>
    <cellStyle name="Note 4 4 6" xfId="30759"/>
    <cellStyle name="Note 4 4 6 2" xfId="30760"/>
    <cellStyle name="Note 4 4 6 3" xfId="30761"/>
    <cellStyle name="Note 4 4 6 4" xfId="30762"/>
    <cellStyle name="Note 4 4 6 5" xfId="30763"/>
    <cellStyle name="Note 4 4 6 6" xfId="30764"/>
    <cellStyle name="Note 4 4 6 7" xfId="30765"/>
    <cellStyle name="Note 4 4 7" xfId="30766"/>
    <cellStyle name="Note 4 4 8" xfId="30767"/>
    <cellStyle name="Note 4 4 9" xfId="30768"/>
    <cellStyle name="Note 4 5" xfId="30769"/>
    <cellStyle name="Note 4 5 10" xfId="30770"/>
    <cellStyle name="Note 4 5 11" xfId="30771"/>
    <cellStyle name="Note 4 5 12" xfId="30772"/>
    <cellStyle name="Note 4 5 2" xfId="30773"/>
    <cellStyle name="Note 4 5 2 2" xfId="30774"/>
    <cellStyle name="Note 4 5 2 3" xfId="30775"/>
    <cellStyle name="Note 4 5 2 4" xfId="30776"/>
    <cellStyle name="Note 4 5 2 5" xfId="30777"/>
    <cellStyle name="Note 4 5 2 6" xfId="30778"/>
    <cellStyle name="Note 4 5 2 7" xfId="30779"/>
    <cellStyle name="Note 4 5 3" xfId="30780"/>
    <cellStyle name="Note 4 5 3 2" xfId="30781"/>
    <cellStyle name="Note 4 5 3 3" xfId="30782"/>
    <cellStyle name="Note 4 5 3 4" xfId="30783"/>
    <cellStyle name="Note 4 5 3 5" xfId="30784"/>
    <cellStyle name="Note 4 5 3 6" xfId="30785"/>
    <cellStyle name="Note 4 5 3 7" xfId="30786"/>
    <cellStyle name="Note 4 5 4" xfId="30787"/>
    <cellStyle name="Note 4 5 4 2" xfId="30788"/>
    <cellStyle name="Note 4 5 4 3" xfId="30789"/>
    <cellStyle name="Note 4 5 4 4" xfId="30790"/>
    <cellStyle name="Note 4 5 4 5" xfId="30791"/>
    <cellStyle name="Note 4 5 4 6" xfId="30792"/>
    <cellStyle name="Note 4 5 4 7" xfId="30793"/>
    <cellStyle name="Note 4 5 5" xfId="30794"/>
    <cellStyle name="Note 4 5 5 2" xfId="30795"/>
    <cellStyle name="Note 4 5 5 3" xfId="30796"/>
    <cellStyle name="Note 4 5 5 4" xfId="30797"/>
    <cellStyle name="Note 4 5 5 5" xfId="30798"/>
    <cellStyle name="Note 4 5 5 6" xfId="30799"/>
    <cellStyle name="Note 4 5 5 7" xfId="30800"/>
    <cellStyle name="Note 4 5 6" xfId="30801"/>
    <cellStyle name="Note 4 5 6 2" xfId="30802"/>
    <cellStyle name="Note 4 5 6 3" xfId="30803"/>
    <cellStyle name="Note 4 5 6 4" xfId="30804"/>
    <cellStyle name="Note 4 5 6 5" xfId="30805"/>
    <cellStyle name="Note 4 5 6 6" xfId="30806"/>
    <cellStyle name="Note 4 5 6 7" xfId="30807"/>
    <cellStyle name="Note 4 5 7" xfId="30808"/>
    <cellStyle name="Note 4 5 8" xfId="30809"/>
    <cellStyle name="Note 4 5 9" xfId="30810"/>
    <cellStyle name="Note 4 6" xfId="30811"/>
    <cellStyle name="Note 4 6 10" xfId="30812"/>
    <cellStyle name="Note 4 6 11" xfId="30813"/>
    <cellStyle name="Note 4 6 12" xfId="30814"/>
    <cellStyle name="Note 4 6 2" xfId="30815"/>
    <cellStyle name="Note 4 6 2 2" xfId="30816"/>
    <cellStyle name="Note 4 6 2 3" xfId="30817"/>
    <cellStyle name="Note 4 6 2 4" xfId="30818"/>
    <cellStyle name="Note 4 6 2 5" xfId="30819"/>
    <cellStyle name="Note 4 6 2 6" xfId="30820"/>
    <cellStyle name="Note 4 6 2 7" xfId="30821"/>
    <cellStyle name="Note 4 6 3" xfId="30822"/>
    <cellStyle name="Note 4 6 3 2" xfId="30823"/>
    <cellStyle name="Note 4 6 3 3" xfId="30824"/>
    <cellStyle name="Note 4 6 3 4" xfId="30825"/>
    <cellStyle name="Note 4 6 3 5" xfId="30826"/>
    <cellStyle name="Note 4 6 3 6" xfId="30827"/>
    <cellStyle name="Note 4 6 3 7" xfId="30828"/>
    <cellStyle name="Note 4 6 4" xfId="30829"/>
    <cellStyle name="Note 4 6 4 2" xfId="30830"/>
    <cellStyle name="Note 4 6 4 3" xfId="30831"/>
    <cellStyle name="Note 4 6 4 4" xfId="30832"/>
    <cellStyle name="Note 4 6 4 5" xfId="30833"/>
    <cellStyle name="Note 4 6 4 6" xfId="30834"/>
    <cellStyle name="Note 4 6 4 7" xfId="30835"/>
    <cellStyle name="Note 4 6 5" xfId="30836"/>
    <cellStyle name="Note 4 6 5 2" xfId="30837"/>
    <cellStyle name="Note 4 6 5 3" xfId="30838"/>
    <cellStyle name="Note 4 6 5 4" xfId="30839"/>
    <cellStyle name="Note 4 6 5 5" xfId="30840"/>
    <cellStyle name="Note 4 6 5 6" xfId="30841"/>
    <cellStyle name="Note 4 6 5 7" xfId="30842"/>
    <cellStyle name="Note 4 6 6" xfId="30843"/>
    <cellStyle name="Note 4 6 6 2" xfId="30844"/>
    <cellStyle name="Note 4 6 6 3" xfId="30845"/>
    <cellStyle name="Note 4 6 6 4" xfId="30846"/>
    <cellStyle name="Note 4 6 6 5" xfId="30847"/>
    <cellStyle name="Note 4 6 6 6" xfId="30848"/>
    <cellStyle name="Note 4 6 6 7" xfId="30849"/>
    <cellStyle name="Note 4 6 7" xfId="30850"/>
    <cellStyle name="Note 4 6 7 2" xfId="30851"/>
    <cellStyle name="Note 4 6 7 3" xfId="30852"/>
    <cellStyle name="Note 4 6 7 4" xfId="30853"/>
    <cellStyle name="Note 4 6 7 5" xfId="30854"/>
    <cellStyle name="Note 4 6 7 6" xfId="30855"/>
    <cellStyle name="Note 4 6 8" xfId="30856"/>
    <cellStyle name="Note 4 6 9" xfId="30857"/>
    <cellStyle name="Note 4 7" xfId="30858"/>
    <cellStyle name="Note 4 7 10" xfId="30859"/>
    <cellStyle name="Note 4 7 11" xfId="30860"/>
    <cellStyle name="Note 4 7 12" xfId="30861"/>
    <cellStyle name="Note 4 7 2" xfId="30862"/>
    <cellStyle name="Note 4 7 2 2" xfId="30863"/>
    <cellStyle name="Note 4 7 2 3" xfId="30864"/>
    <cellStyle name="Note 4 7 2 4" xfId="30865"/>
    <cellStyle name="Note 4 7 2 5" xfId="30866"/>
    <cellStyle name="Note 4 7 2 6" xfId="30867"/>
    <cellStyle name="Note 4 7 2 7" xfId="30868"/>
    <cellStyle name="Note 4 7 3" xfId="30869"/>
    <cellStyle name="Note 4 7 3 2" xfId="30870"/>
    <cellStyle name="Note 4 7 3 3" xfId="30871"/>
    <cellStyle name="Note 4 7 3 4" xfId="30872"/>
    <cellStyle name="Note 4 7 3 5" xfId="30873"/>
    <cellStyle name="Note 4 7 3 6" xfId="30874"/>
    <cellStyle name="Note 4 7 3 7" xfId="30875"/>
    <cellStyle name="Note 4 7 4" xfId="30876"/>
    <cellStyle name="Note 4 7 4 2" xfId="30877"/>
    <cellStyle name="Note 4 7 4 3" xfId="30878"/>
    <cellStyle name="Note 4 7 4 4" xfId="30879"/>
    <cellStyle name="Note 4 7 4 5" xfId="30880"/>
    <cellStyle name="Note 4 7 4 6" xfId="30881"/>
    <cellStyle name="Note 4 7 4 7" xfId="30882"/>
    <cellStyle name="Note 4 7 5" xfId="30883"/>
    <cellStyle name="Note 4 7 5 2" xfId="30884"/>
    <cellStyle name="Note 4 7 5 3" xfId="30885"/>
    <cellStyle name="Note 4 7 5 4" xfId="30886"/>
    <cellStyle name="Note 4 7 5 5" xfId="30887"/>
    <cellStyle name="Note 4 7 5 6" xfId="30888"/>
    <cellStyle name="Note 4 7 5 7" xfId="30889"/>
    <cellStyle name="Note 4 7 6" xfId="30890"/>
    <cellStyle name="Note 4 7 6 2" xfId="30891"/>
    <cellStyle name="Note 4 7 6 3" xfId="30892"/>
    <cellStyle name="Note 4 7 6 4" xfId="30893"/>
    <cellStyle name="Note 4 7 6 5" xfId="30894"/>
    <cellStyle name="Note 4 7 6 6" xfId="30895"/>
    <cellStyle name="Note 4 7 6 7" xfId="30896"/>
    <cellStyle name="Note 4 7 7" xfId="30897"/>
    <cellStyle name="Note 4 7 7 2" xfId="30898"/>
    <cellStyle name="Note 4 7 7 3" xfId="30899"/>
    <cellStyle name="Note 4 7 7 4" xfId="30900"/>
    <cellStyle name="Note 4 7 7 5" xfId="30901"/>
    <cellStyle name="Note 4 7 7 6" xfId="30902"/>
    <cellStyle name="Note 4 7 8" xfId="30903"/>
    <cellStyle name="Note 4 7 9" xfId="30904"/>
    <cellStyle name="Note 4 8" xfId="30905"/>
    <cellStyle name="Note 4 8 10" xfId="30906"/>
    <cellStyle name="Note 4 8 11" xfId="30907"/>
    <cellStyle name="Note 4 8 12" xfId="30908"/>
    <cellStyle name="Note 4 8 2" xfId="30909"/>
    <cellStyle name="Note 4 8 2 2" xfId="30910"/>
    <cellStyle name="Note 4 8 2 3" xfId="30911"/>
    <cellStyle name="Note 4 8 2 4" xfId="30912"/>
    <cellStyle name="Note 4 8 2 5" xfId="30913"/>
    <cellStyle name="Note 4 8 2 6" xfId="30914"/>
    <cellStyle name="Note 4 8 2 7" xfId="30915"/>
    <cellStyle name="Note 4 8 3" xfId="30916"/>
    <cellStyle name="Note 4 8 3 2" xfId="30917"/>
    <cellStyle name="Note 4 8 3 3" xfId="30918"/>
    <cellStyle name="Note 4 8 3 4" xfId="30919"/>
    <cellStyle name="Note 4 8 3 5" xfId="30920"/>
    <cellStyle name="Note 4 8 3 6" xfId="30921"/>
    <cellStyle name="Note 4 8 3 7" xfId="30922"/>
    <cellStyle name="Note 4 8 4" xfId="30923"/>
    <cellStyle name="Note 4 8 4 2" xfId="30924"/>
    <cellStyle name="Note 4 8 4 3" xfId="30925"/>
    <cellStyle name="Note 4 8 4 4" xfId="30926"/>
    <cellStyle name="Note 4 8 4 5" xfId="30927"/>
    <cellStyle name="Note 4 8 4 6" xfId="30928"/>
    <cellStyle name="Note 4 8 4 7" xfId="30929"/>
    <cellStyle name="Note 4 8 5" xfId="30930"/>
    <cellStyle name="Note 4 8 5 2" xfId="30931"/>
    <cellStyle name="Note 4 8 5 3" xfId="30932"/>
    <cellStyle name="Note 4 8 5 4" xfId="30933"/>
    <cellStyle name="Note 4 8 5 5" xfId="30934"/>
    <cellStyle name="Note 4 8 5 6" xfId="30935"/>
    <cellStyle name="Note 4 8 5 7" xfId="30936"/>
    <cellStyle name="Note 4 8 6" xfId="30937"/>
    <cellStyle name="Note 4 8 6 2" xfId="30938"/>
    <cellStyle name="Note 4 8 6 3" xfId="30939"/>
    <cellStyle name="Note 4 8 6 4" xfId="30940"/>
    <cellStyle name="Note 4 8 6 5" xfId="30941"/>
    <cellStyle name="Note 4 8 6 6" xfId="30942"/>
    <cellStyle name="Note 4 8 6 7" xfId="30943"/>
    <cellStyle name="Note 4 8 7" xfId="30944"/>
    <cellStyle name="Note 4 8 7 2" xfId="30945"/>
    <cellStyle name="Note 4 8 7 3" xfId="30946"/>
    <cellStyle name="Note 4 8 7 4" xfId="30947"/>
    <cellStyle name="Note 4 8 7 5" xfId="30948"/>
    <cellStyle name="Note 4 8 7 6" xfId="30949"/>
    <cellStyle name="Note 4 8 8" xfId="30950"/>
    <cellStyle name="Note 4 8 9" xfId="30951"/>
    <cellStyle name="Note 4 9" xfId="30952"/>
    <cellStyle name="Note 4 9 10" xfId="30953"/>
    <cellStyle name="Note 4 9 11" xfId="30954"/>
    <cellStyle name="Note 4 9 12" xfId="30955"/>
    <cellStyle name="Note 4 9 2" xfId="30956"/>
    <cellStyle name="Note 4 9 2 2" xfId="30957"/>
    <cellStyle name="Note 4 9 2 3" xfId="30958"/>
    <cellStyle name="Note 4 9 2 4" xfId="30959"/>
    <cellStyle name="Note 4 9 2 5" xfId="30960"/>
    <cellStyle name="Note 4 9 2 6" xfId="30961"/>
    <cellStyle name="Note 4 9 2 7" xfId="30962"/>
    <cellStyle name="Note 4 9 3" xfId="30963"/>
    <cellStyle name="Note 4 9 3 2" xfId="30964"/>
    <cellStyle name="Note 4 9 3 3" xfId="30965"/>
    <cellStyle name="Note 4 9 3 4" xfId="30966"/>
    <cellStyle name="Note 4 9 3 5" xfId="30967"/>
    <cellStyle name="Note 4 9 3 6" xfId="30968"/>
    <cellStyle name="Note 4 9 3 7" xfId="30969"/>
    <cellStyle name="Note 4 9 4" xfId="30970"/>
    <cellStyle name="Note 4 9 4 2" xfId="30971"/>
    <cellStyle name="Note 4 9 4 3" xfId="30972"/>
    <cellStyle name="Note 4 9 4 4" xfId="30973"/>
    <cellStyle name="Note 4 9 4 5" xfId="30974"/>
    <cellStyle name="Note 4 9 4 6" xfId="30975"/>
    <cellStyle name="Note 4 9 4 7" xfId="30976"/>
    <cellStyle name="Note 4 9 5" xfId="30977"/>
    <cellStyle name="Note 4 9 5 2" xfId="30978"/>
    <cellStyle name="Note 4 9 5 3" xfId="30979"/>
    <cellStyle name="Note 4 9 5 4" xfId="30980"/>
    <cellStyle name="Note 4 9 5 5" xfId="30981"/>
    <cellStyle name="Note 4 9 5 6" xfId="30982"/>
    <cellStyle name="Note 4 9 5 7" xfId="30983"/>
    <cellStyle name="Note 4 9 6" xfId="30984"/>
    <cellStyle name="Note 4 9 6 2" xfId="30985"/>
    <cellStyle name="Note 4 9 6 3" xfId="30986"/>
    <cellStyle name="Note 4 9 6 4" xfId="30987"/>
    <cellStyle name="Note 4 9 6 5" xfId="30988"/>
    <cellStyle name="Note 4 9 6 6" xfId="30989"/>
    <cellStyle name="Note 4 9 6 7" xfId="30990"/>
    <cellStyle name="Note 4 9 7" xfId="30991"/>
    <cellStyle name="Note 4 9 7 2" xfId="30992"/>
    <cellStyle name="Note 4 9 7 3" xfId="30993"/>
    <cellStyle name="Note 4 9 7 4" xfId="30994"/>
    <cellStyle name="Note 4 9 7 5" xfId="30995"/>
    <cellStyle name="Note 4 9 7 6" xfId="30996"/>
    <cellStyle name="Note 4 9 8" xfId="30997"/>
    <cellStyle name="Note 4 9 9" xfId="30998"/>
    <cellStyle name="Note 5" xfId="30999"/>
    <cellStyle name="Note 5 10" xfId="31000"/>
    <cellStyle name="Note 5 10 10" xfId="31001"/>
    <cellStyle name="Note 5 10 11" xfId="31002"/>
    <cellStyle name="Note 5 10 12" xfId="31003"/>
    <cellStyle name="Note 5 10 2" xfId="31004"/>
    <cellStyle name="Note 5 10 2 2" xfId="31005"/>
    <cellStyle name="Note 5 10 2 3" xfId="31006"/>
    <cellStyle name="Note 5 10 2 4" xfId="31007"/>
    <cellStyle name="Note 5 10 2 5" xfId="31008"/>
    <cellStyle name="Note 5 10 2 6" xfId="31009"/>
    <cellStyle name="Note 5 10 2 7" xfId="31010"/>
    <cellStyle name="Note 5 10 3" xfId="31011"/>
    <cellStyle name="Note 5 10 3 2" xfId="31012"/>
    <cellStyle name="Note 5 10 3 3" xfId="31013"/>
    <cellStyle name="Note 5 10 3 4" xfId="31014"/>
    <cellStyle name="Note 5 10 3 5" xfId="31015"/>
    <cellStyle name="Note 5 10 3 6" xfId="31016"/>
    <cellStyle name="Note 5 10 3 7" xfId="31017"/>
    <cellStyle name="Note 5 10 4" xfId="31018"/>
    <cellStyle name="Note 5 10 4 2" xfId="31019"/>
    <cellStyle name="Note 5 10 4 3" xfId="31020"/>
    <cellStyle name="Note 5 10 4 4" xfId="31021"/>
    <cellStyle name="Note 5 10 4 5" xfId="31022"/>
    <cellStyle name="Note 5 10 4 6" xfId="31023"/>
    <cellStyle name="Note 5 10 4 7" xfId="31024"/>
    <cellStyle name="Note 5 10 5" xfId="31025"/>
    <cellStyle name="Note 5 10 5 2" xfId="31026"/>
    <cellStyle name="Note 5 10 5 3" xfId="31027"/>
    <cellStyle name="Note 5 10 5 4" xfId="31028"/>
    <cellStyle name="Note 5 10 5 5" xfId="31029"/>
    <cellStyle name="Note 5 10 5 6" xfId="31030"/>
    <cellStyle name="Note 5 10 5 7" xfId="31031"/>
    <cellStyle name="Note 5 10 6" xfId="31032"/>
    <cellStyle name="Note 5 10 6 2" xfId="31033"/>
    <cellStyle name="Note 5 10 6 3" xfId="31034"/>
    <cellStyle name="Note 5 10 6 4" xfId="31035"/>
    <cellStyle name="Note 5 10 6 5" xfId="31036"/>
    <cellStyle name="Note 5 10 6 6" xfId="31037"/>
    <cellStyle name="Note 5 10 6 7" xfId="31038"/>
    <cellStyle name="Note 5 10 7" xfId="31039"/>
    <cellStyle name="Note 5 10 7 2" xfId="31040"/>
    <cellStyle name="Note 5 10 7 3" xfId="31041"/>
    <cellStyle name="Note 5 10 7 4" xfId="31042"/>
    <cellStyle name="Note 5 10 7 5" xfId="31043"/>
    <cellStyle name="Note 5 10 7 6" xfId="31044"/>
    <cellStyle name="Note 5 10 8" xfId="31045"/>
    <cellStyle name="Note 5 10 9" xfId="31046"/>
    <cellStyle name="Note 5 11" xfId="31047"/>
    <cellStyle name="Note 5 11 10" xfId="31048"/>
    <cellStyle name="Note 5 11 11" xfId="31049"/>
    <cellStyle name="Note 5 11 12" xfId="31050"/>
    <cellStyle name="Note 5 11 2" xfId="31051"/>
    <cellStyle name="Note 5 11 2 2" xfId="31052"/>
    <cellStyle name="Note 5 11 2 3" xfId="31053"/>
    <cellStyle name="Note 5 11 2 4" xfId="31054"/>
    <cellStyle name="Note 5 11 2 5" xfId="31055"/>
    <cellStyle name="Note 5 11 2 6" xfId="31056"/>
    <cellStyle name="Note 5 11 2 7" xfId="31057"/>
    <cellStyle name="Note 5 11 3" xfId="31058"/>
    <cellStyle name="Note 5 11 3 2" xfId="31059"/>
    <cellStyle name="Note 5 11 3 3" xfId="31060"/>
    <cellStyle name="Note 5 11 3 4" xfId="31061"/>
    <cellStyle name="Note 5 11 3 5" xfId="31062"/>
    <cellStyle name="Note 5 11 3 6" xfId="31063"/>
    <cellStyle name="Note 5 11 3 7" xfId="31064"/>
    <cellStyle name="Note 5 11 4" xfId="31065"/>
    <cellStyle name="Note 5 11 4 2" xfId="31066"/>
    <cellStyle name="Note 5 11 4 3" xfId="31067"/>
    <cellStyle name="Note 5 11 4 4" xfId="31068"/>
    <cellStyle name="Note 5 11 4 5" xfId="31069"/>
    <cellStyle name="Note 5 11 4 6" xfId="31070"/>
    <cellStyle name="Note 5 11 4 7" xfId="31071"/>
    <cellStyle name="Note 5 11 5" xfId="31072"/>
    <cellStyle name="Note 5 11 5 2" xfId="31073"/>
    <cellStyle name="Note 5 11 5 3" xfId="31074"/>
    <cellStyle name="Note 5 11 5 4" xfId="31075"/>
    <cellStyle name="Note 5 11 5 5" xfId="31076"/>
    <cellStyle name="Note 5 11 5 6" xfId="31077"/>
    <cellStyle name="Note 5 11 5 7" xfId="31078"/>
    <cellStyle name="Note 5 11 6" xfId="31079"/>
    <cellStyle name="Note 5 11 6 2" xfId="31080"/>
    <cellStyle name="Note 5 11 6 3" xfId="31081"/>
    <cellStyle name="Note 5 11 6 4" xfId="31082"/>
    <cellStyle name="Note 5 11 6 5" xfId="31083"/>
    <cellStyle name="Note 5 11 6 6" xfId="31084"/>
    <cellStyle name="Note 5 11 6 7" xfId="31085"/>
    <cellStyle name="Note 5 11 7" xfId="31086"/>
    <cellStyle name="Note 5 11 7 2" xfId="31087"/>
    <cellStyle name="Note 5 11 7 3" xfId="31088"/>
    <cellStyle name="Note 5 11 7 4" xfId="31089"/>
    <cellStyle name="Note 5 11 7 5" xfId="31090"/>
    <cellStyle name="Note 5 11 7 6" xfId="31091"/>
    <cellStyle name="Note 5 11 8" xfId="31092"/>
    <cellStyle name="Note 5 11 9" xfId="31093"/>
    <cellStyle name="Note 5 12" xfId="31094"/>
    <cellStyle name="Note 5 12 10" xfId="31095"/>
    <cellStyle name="Note 5 12 11" xfId="31096"/>
    <cellStyle name="Note 5 12 12" xfId="31097"/>
    <cellStyle name="Note 5 12 2" xfId="31098"/>
    <cellStyle name="Note 5 12 2 2" xfId="31099"/>
    <cellStyle name="Note 5 12 2 3" xfId="31100"/>
    <cellStyle name="Note 5 12 2 4" xfId="31101"/>
    <cellStyle name="Note 5 12 2 5" xfId="31102"/>
    <cellStyle name="Note 5 12 2 6" xfId="31103"/>
    <cellStyle name="Note 5 12 2 7" xfId="31104"/>
    <cellStyle name="Note 5 12 3" xfId="31105"/>
    <cellStyle name="Note 5 12 3 2" xfId="31106"/>
    <cellStyle name="Note 5 12 3 3" xfId="31107"/>
    <cellStyle name="Note 5 12 3 4" xfId="31108"/>
    <cellStyle name="Note 5 12 3 5" xfId="31109"/>
    <cellStyle name="Note 5 12 3 6" xfId="31110"/>
    <cellStyle name="Note 5 12 3 7" xfId="31111"/>
    <cellStyle name="Note 5 12 4" xfId="31112"/>
    <cellStyle name="Note 5 12 4 2" xfId="31113"/>
    <cellStyle name="Note 5 12 4 3" xfId="31114"/>
    <cellStyle name="Note 5 12 4 4" xfId="31115"/>
    <cellStyle name="Note 5 12 4 5" xfId="31116"/>
    <cellStyle name="Note 5 12 4 6" xfId="31117"/>
    <cellStyle name="Note 5 12 4 7" xfId="31118"/>
    <cellStyle name="Note 5 12 5" xfId="31119"/>
    <cellStyle name="Note 5 12 5 2" xfId="31120"/>
    <cellStyle name="Note 5 12 5 3" xfId="31121"/>
    <cellStyle name="Note 5 12 5 4" xfId="31122"/>
    <cellStyle name="Note 5 12 5 5" xfId="31123"/>
    <cellStyle name="Note 5 12 5 6" xfId="31124"/>
    <cellStyle name="Note 5 12 5 7" xfId="31125"/>
    <cellStyle name="Note 5 12 6" xfId="31126"/>
    <cellStyle name="Note 5 12 6 2" xfId="31127"/>
    <cellStyle name="Note 5 12 6 3" xfId="31128"/>
    <cellStyle name="Note 5 12 6 4" xfId="31129"/>
    <cellStyle name="Note 5 12 6 5" xfId="31130"/>
    <cellStyle name="Note 5 12 6 6" xfId="31131"/>
    <cellStyle name="Note 5 12 6 7" xfId="31132"/>
    <cellStyle name="Note 5 12 7" xfId="31133"/>
    <cellStyle name="Note 5 12 7 2" xfId="31134"/>
    <cellStyle name="Note 5 12 7 3" xfId="31135"/>
    <cellStyle name="Note 5 12 7 4" xfId="31136"/>
    <cellStyle name="Note 5 12 7 5" xfId="31137"/>
    <cellStyle name="Note 5 12 7 6" xfId="31138"/>
    <cellStyle name="Note 5 12 8" xfId="31139"/>
    <cellStyle name="Note 5 12 9" xfId="31140"/>
    <cellStyle name="Note 5 13" xfId="31141"/>
    <cellStyle name="Note 5 13 10" xfId="31142"/>
    <cellStyle name="Note 5 13 11" xfId="31143"/>
    <cellStyle name="Note 5 13 12" xfId="31144"/>
    <cellStyle name="Note 5 13 2" xfId="31145"/>
    <cellStyle name="Note 5 13 2 2" xfId="31146"/>
    <cellStyle name="Note 5 13 2 3" xfId="31147"/>
    <cellStyle name="Note 5 13 2 4" xfId="31148"/>
    <cellStyle name="Note 5 13 2 5" xfId="31149"/>
    <cellStyle name="Note 5 13 2 6" xfId="31150"/>
    <cellStyle name="Note 5 13 2 7" xfId="31151"/>
    <cellStyle name="Note 5 13 3" xfId="31152"/>
    <cellStyle name="Note 5 13 3 2" xfId="31153"/>
    <cellStyle name="Note 5 13 3 3" xfId="31154"/>
    <cellStyle name="Note 5 13 3 4" xfId="31155"/>
    <cellStyle name="Note 5 13 3 5" xfId="31156"/>
    <cellStyle name="Note 5 13 3 6" xfId="31157"/>
    <cellStyle name="Note 5 13 3 7" xfId="31158"/>
    <cellStyle name="Note 5 13 4" xfId="31159"/>
    <cellStyle name="Note 5 13 4 2" xfId="31160"/>
    <cellStyle name="Note 5 13 4 3" xfId="31161"/>
    <cellStyle name="Note 5 13 4 4" xfId="31162"/>
    <cellStyle name="Note 5 13 4 5" xfId="31163"/>
    <cellStyle name="Note 5 13 4 6" xfId="31164"/>
    <cellStyle name="Note 5 13 4 7" xfId="31165"/>
    <cellStyle name="Note 5 13 5" xfId="31166"/>
    <cellStyle name="Note 5 13 5 2" xfId="31167"/>
    <cellStyle name="Note 5 13 5 3" xfId="31168"/>
    <cellStyle name="Note 5 13 5 4" xfId="31169"/>
    <cellStyle name="Note 5 13 5 5" xfId="31170"/>
    <cellStyle name="Note 5 13 5 6" xfId="31171"/>
    <cellStyle name="Note 5 13 5 7" xfId="31172"/>
    <cellStyle name="Note 5 13 6" xfId="31173"/>
    <cellStyle name="Note 5 13 6 2" xfId="31174"/>
    <cellStyle name="Note 5 13 6 3" xfId="31175"/>
    <cellStyle name="Note 5 13 6 4" xfId="31176"/>
    <cellStyle name="Note 5 13 6 5" xfId="31177"/>
    <cellStyle name="Note 5 13 6 6" xfId="31178"/>
    <cellStyle name="Note 5 13 6 7" xfId="31179"/>
    <cellStyle name="Note 5 13 7" xfId="31180"/>
    <cellStyle name="Note 5 13 7 2" xfId="31181"/>
    <cellStyle name="Note 5 13 7 3" xfId="31182"/>
    <cellStyle name="Note 5 13 7 4" xfId="31183"/>
    <cellStyle name="Note 5 13 7 5" xfId="31184"/>
    <cellStyle name="Note 5 13 7 6" xfId="31185"/>
    <cellStyle name="Note 5 13 8" xfId="31186"/>
    <cellStyle name="Note 5 13 9" xfId="31187"/>
    <cellStyle name="Note 5 14" xfId="31188"/>
    <cellStyle name="Note 5 14 2" xfId="31189"/>
    <cellStyle name="Note 5 14 3" xfId="31190"/>
    <cellStyle name="Note 5 14 4" xfId="31191"/>
    <cellStyle name="Note 5 14 5" xfId="31192"/>
    <cellStyle name="Note 5 14 6" xfId="31193"/>
    <cellStyle name="Note 5 14 7" xfId="31194"/>
    <cellStyle name="Note 5 15" xfId="31195"/>
    <cellStyle name="Note 5 15 2" xfId="31196"/>
    <cellStyle name="Note 5 15 3" xfId="31197"/>
    <cellStyle name="Note 5 15 4" xfId="31198"/>
    <cellStyle name="Note 5 15 5" xfId="31199"/>
    <cellStyle name="Note 5 15 6" xfId="31200"/>
    <cellStyle name="Note 5 15 7" xfId="31201"/>
    <cellStyle name="Note 5 16" xfId="31202"/>
    <cellStyle name="Note 5 16 2" xfId="31203"/>
    <cellStyle name="Note 5 16 3" xfId="31204"/>
    <cellStyle name="Note 5 16 4" xfId="31205"/>
    <cellStyle name="Note 5 16 5" xfId="31206"/>
    <cellStyle name="Note 5 16 6" xfId="31207"/>
    <cellStyle name="Note 5 16 7" xfId="31208"/>
    <cellStyle name="Note 5 17" xfId="31209"/>
    <cellStyle name="Note 5 17 2" xfId="31210"/>
    <cellStyle name="Note 5 17 3" xfId="31211"/>
    <cellStyle name="Note 5 17 4" xfId="31212"/>
    <cellStyle name="Note 5 17 5" xfId="31213"/>
    <cellStyle name="Note 5 17 6" xfId="31214"/>
    <cellStyle name="Note 5 17 7" xfId="31215"/>
    <cellStyle name="Note 5 18" xfId="31216"/>
    <cellStyle name="Note 5 18 2" xfId="31217"/>
    <cellStyle name="Note 5 18 3" xfId="31218"/>
    <cellStyle name="Note 5 18 4" xfId="31219"/>
    <cellStyle name="Note 5 18 5" xfId="31220"/>
    <cellStyle name="Note 5 18 6" xfId="31221"/>
    <cellStyle name="Note 5 18 7" xfId="31222"/>
    <cellStyle name="Note 5 19" xfId="31223"/>
    <cellStyle name="Note 5 2" xfId="31224"/>
    <cellStyle name="Note 5 2 10" xfId="31225"/>
    <cellStyle name="Note 5 2 11" xfId="31226"/>
    <cellStyle name="Note 5 2 12" xfId="31227"/>
    <cellStyle name="Note 5 2 2" xfId="31228"/>
    <cellStyle name="Note 5 2 2 2" xfId="31229"/>
    <cellStyle name="Note 5 2 2 3" xfId="31230"/>
    <cellStyle name="Note 5 2 2 4" xfId="31231"/>
    <cellStyle name="Note 5 2 2 5" xfId="31232"/>
    <cellStyle name="Note 5 2 2 6" xfId="31233"/>
    <cellStyle name="Note 5 2 2 7" xfId="31234"/>
    <cellStyle name="Note 5 2 3" xfId="31235"/>
    <cellStyle name="Note 5 2 3 2" xfId="31236"/>
    <cellStyle name="Note 5 2 3 3" xfId="31237"/>
    <cellStyle name="Note 5 2 3 4" xfId="31238"/>
    <cellStyle name="Note 5 2 3 5" xfId="31239"/>
    <cellStyle name="Note 5 2 3 6" xfId="31240"/>
    <cellStyle name="Note 5 2 3 7" xfId="31241"/>
    <cellStyle name="Note 5 2 4" xfId="31242"/>
    <cellStyle name="Note 5 2 4 2" xfId="31243"/>
    <cellStyle name="Note 5 2 4 3" xfId="31244"/>
    <cellStyle name="Note 5 2 4 4" xfId="31245"/>
    <cellStyle name="Note 5 2 4 5" xfId="31246"/>
    <cellStyle name="Note 5 2 4 6" xfId="31247"/>
    <cellStyle name="Note 5 2 4 7" xfId="31248"/>
    <cellStyle name="Note 5 2 5" xfId="31249"/>
    <cellStyle name="Note 5 2 5 2" xfId="31250"/>
    <cellStyle name="Note 5 2 5 3" xfId="31251"/>
    <cellStyle name="Note 5 2 5 4" xfId="31252"/>
    <cellStyle name="Note 5 2 5 5" xfId="31253"/>
    <cellStyle name="Note 5 2 5 6" xfId="31254"/>
    <cellStyle name="Note 5 2 5 7" xfId="31255"/>
    <cellStyle name="Note 5 2 6" xfId="31256"/>
    <cellStyle name="Note 5 2 6 2" xfId="31257"/>
    <cellStyle name="Note 5 2 6 3" xfId="31258"/>
    <cellStyle name="Note 5 2 6 4" xfId="31259"/>
    <cellStyle name="Note 5 2 6 5" xfId="31260"/>
    <cellStyle name="Note 5 2 6 6" xfId="31261"/>
    <cellStyle name="Note 5 2 6 7" xfId="31262"/>
    <cellStyle name="Note 5 2 7" xfId="31263"/>
    <cellStyle name="Note 5 2 8" xfId="31264"/>
    <cellStyle name="Note 5 2 9" xfId="31265"/>
    <cellStyle name="Note 5 20" xfId="31266"/>
    <cellStyle name="Note 5 21" xfId="31267"/>
    <cellStyle name="Note 5 22" xfId="31268"/>
    <cellStyle name="Note 5 23" xfId="31269"/>
    <cellStyle name="Note 5 3" xfId="31270"/>
    <cellStyle name="Note 5 3 10" xfId="31271"/>
    <cellStyle name="Note 5 3 11" xfId="31272"/>
    <cellStyle name="Note 5 3 12" xfId="31273"/>
    <cellStyle name="Note 5 3 2" xfId="31274"/>
    <cellStyle name="Note 5 3 2 2" xfId="31275"/>
    <cellStyle name="Note 5 3 2 3" xfId="31276"/>
    <cellStyle name="Note 5 3 2 4" xfId="31277"/>
    <cellStyle name="Note 5 3 2 5" xfId="31278"/>
    <cellStyle name="Note 5 3 2 6" xfId="31279"/>
    <cellStyle name="Note 5 3 2 7" xfId="31280"/>
    <cellStyle name="Note 5 3 3" xfId="31281"/>
    <cellStyle name="Note 5 3 3 2" xfId="31282"/>
    <cellStyle name="Note 5 3 3 3" xfId="31283"/>
    <cellStyle name="Note 5 3 3 4" xfId="31284"/>
    <cellStyle name="Note 5 3 3 5" xfId="31285"/>
    <cellStyle name="Note 5 3 3 6" xfId="31286"/>
    <cellStyle name="Note 5 3 3 7" xfId="31287"/>
    <cellStyle name="Note 5 3 4" xfId="31288"/>
    <cellStyle name="Note 5 3 4 2" xfId="31289"/>
    <cellStyle name="Note 5 3 4 3" xfId="31290"/>
    <cellStyle name="Note 5 3 4 4" xfId="31291"/>
    <cellStyle name="Note 5 3 4 5" xfId="31292"/>
    <cellStyle name="Note 5 3 4 6" xfId="31293"/>
    <cellStyle name="Note 5 3 4 7" xfId="31294"/>
    <cellStyle name="Note 5 3 5" xfId="31295"/>
    <cellStyle name="Note 5 3 5 2" xfId="31296"/>
    <cellStyle name="Note 5 3 5 3" xfId="31297"/>
    <cellStyle name="Note 5 3 5 4" xfId="31298"/>
    <cellStyle name="Note 5 3 5 5" xfId="31299"/>
    <cellStyle name="Note 5 3 5 6" xfId="31300"/>
    <cellStyle name="Note 5 3 5 7" xfId="31301"/>
    <cellStyle name="Note 5 3 6" xfId="31302"/>
    <cellStyle name="Note 5 3 6 2" xfId="31303"/>
    <cellStyle name="Note 5 3 6 3" xfId="31304"/>
    <cellStyle name="Note 5 3 6 4" xfId="31305"/>
    <cellStyle name="Note 5 3 6 5" xfId="31306"/>
    <cellStyle name="Note 5 3 6 6" xfId="31307"/>
    <cellStyle name="Note 5 3 6 7" xfId="31308"/>
    <cellStyle name="Note 5 3 7" xfId="31309"/>
    <cellStyle name="Note 5 3 8" xfId="31310"/>
    <cellStyle name="Note 5 3 9" xfId="31311"/>
    <cellStyle name="Note 5 4" xfId="31312"/>
    <cellStyle name="Note 5 4 10" xfId="31313"/>
    <cellStyle name="Note 5 4 11" xfId="31314"/>
    <cellStyle name="Note 5 4 12" xfId="31315"/>
    <cellStyle name="Note 5 4 2" xfId="31316"/>
    <cellStyle name="Note 5 4 2 2" xfId="31317"/>
    <cellStyle name="Note 5 4 2 3" xfId="31318"/>
    <cellStyle name="Note 5 4 2 4" xfId="31319"/>
    <cellStyle name="Note 5 4 2 5" xfId="31320"/>
    <cellStyle name="Note 5 4 2 6" xfId="31321"/>
    <cellStyle name="Note 5 4 2 7" xfId="31322"/>
    <cellStyle name="Note 5 4 3" xfId="31323"/>
    <cellStyle name="Note 5 4 3 2" xfId="31324"/>
    <cellStyle name="Note 5 4 3 3" xfId="31325"/>
    <cellStyle name="Note 5 4 3 4" xfId="31326"/>
    <cellStyle name="Note 5 4 3 5" xfId="31327"/>
    <cellStyle name="Note 5 4 3 6" xfId="31328"/>
    <cellStyle name="Note 5 4 3 7" xfId="31329"/>
    <cellStyle name="Note 5 4 4" xfId="31330"/>
    <cellStyle name="Note 5 4 4 2" xfId="31331"/>
    <cellStyle name="Note 5 4 4 3" xfId="31332"/>
    <cellStyle name="Note 5 4 4 4" xfId="31333"/>
    <cellStyle name="Note 5 4 4 5" xfId="31334"/>
    <cellStyle name="Note 5 4 4 6" xfId="31335"/>
    <cellStyle name="Note 5 4 4 7" xfId="31336"/>
    <cellStyle name="Note 5 4 5" xfId="31337"/>
    <cellStyle name="Note 5 4 5 2" xfId="31338"/>
    <cellStyle name="Note 5 4 5 3" xfId="31339"/>
    <cellStyle name="Note 5 4 5 4" xfId="31340"/>
    <cellStyle name="Note 5 4 5 5" xfId="31341"/>
    <cellStyle name="Note 5 4 5 6" xfId="31342"/>
    <cellStyle name="Note 5 4 5 7" xfId="31343"/>
    <cellStyle name="Note 5 4 6" xfId="31344"/>
    <cellStyle name="Note 5 4 6 2" xfId="31345"/>
    <cellStyle name="Note 5 4 6 3" xfId="31346"/>
    <cellStyle name="Note 5 4 6 4" xfId="31347"/>
    <cellStyle name="Note 5 4 6 5" xfId="31348"/>
    <cellStyle name="Note 5 4 6 6" xfId="31349"/>
    <cellStyle name="Note 5 4 6 7" xfId="31350"/>
    <cellStyle name="Note 5 4 7" xfId="31351"/>
    <cellStyle name="Note 5 4 8" xfId="31352"/>
    <cellStyle name="Note 5 4 9" xfId="31353"/>
    <cellStyle name="Note 5 5" xfId="31354"/>
    <cellStyle name="Note 5 5 10" xfId="31355"/>
    <cellStyle name="Note 5 5 11" xfId="31356"/>
    <cellStyle name="Note 5 5 12" xfId="31357"/>
    <cellStyle name="Note 5 5 2" xfId="31358"/>
    <cellStyle name="Note 5 5 2 2" xfId="31359"/>
    <cellStyle name="Note 5 5 2 3" xfId="31360"/>
    <cellStyle name="Note 5 5 2 4" xfId="31361"/>
    <cellStyle name="Note 5 5 2 5" xfId="31362"/>
    <cellStyle name="Note 5 5 2 6" xfId="31363"/>
    <cellStyle name="Note 5 5 2 7" xfId="31364"/>
    <cellStyle name="Note 5 5 3" xfId="31365"/>
    <cellStyle name="Note 5 5 3 2" xfId="31366"/>
    <cellStyle name="Note 5 5 3 3" xfId="31367"/>
    <cellStyle name="Note 5 5 3 4" xfId="31368"/>
    <cellStyle name="Note 5 5 3 5" xfId="31369"/>
    <cellStyle name="Note 5 5 3 6" xfId="31370"/>
    <cellStyle name="Note 5 5 3 7" xfId="31371"/>
    <cellStyle name="Note 5 5 4" xfId="31372"/>
    <cellStyle name="Note 5 5 4 2" xfId="31373"/>
    <cellStyle name="Note 5 5 4 3" xfId="31374"/>
    <cellStyle name="Note 5 5 4 4" xfId="31375"/>
    <cellStyle name="Note 5 5 4 5" xfId="31376"/>
    <cellStyle name="Note 5 5 4 6" xfId="31377"/>
    <cellStyle name="Note 5 5 4 7" xfId="31378"/>
    <cellStyle name="Note 5 5 5" xfId="31379"/>
    <cellStyle name="Note 5 5 5 2" xfId="31380"/>
    <cellStyle name="Note 5 5 5 3" xfId="31381"/>
    <cellStyle name="Note 5 5 5 4" xfId="31382"/>
    <cellStyle name="Note 5 5 5 5" xfId="31383"/>
    <cellStyle name="Note 5 5 5 6" xfId="31384"/>
    <cellStyle name="Note 5 5 5 7" xfId="31385"/>
    <cellStyle name="Note 5 5 6" xfId="31386"/>
    <cellStyle name="Note 5 5 6 2" xfId="31387"/>
    <cellStyle name="Note 5 5 6 3" xfId="31388"/>
    <cellStyle name="Note 5 5 6 4" xfId="31389"/>
    <cellStyle name="Note 5 5 6 5" xfId="31390"/>
    <cellStyle name="Note 5 5 6 6" xfId="31391"/>
    <cellStyle name="Note 5 5 6 7" xfId="31392"/>
    <cellStyle name="Note 5 5 7" xfId="31393"/>
    <cellStyle name="Note 5 5 7 2" xfId="31394"/>
    <cellStyle name="Note 5 5 7 3" xfId="31395"/>
    <cellStyle name="Note 5 5 7 4" xfId="31396"/>
    <cellStyle name="Note 5 5 7 5" xfId="31397"/>
    <cellStyle name="Note 5 5 7 6" xfId="31398"/>
    <cellStyle name="Note 5 5 8" xfId="31399"/>
    <cellStyle name="Note 5 5 9" xfId="31400"/>
    <cellStyle name="Note 5 6" xfId="31401"/>
    <cellStyle name="Note 5 6 10" xfId="31402"/>
    <cellStyle name="Note 5 6 11" xfId="31403"/>
    <cellStyle name="Note 5 6 12" xfId="31404"/>
    <cellStyle name="Note 5 6 2" xfId="31405"/>
    <cellStyle name="Note 5 6 2 2" xfId="31406"/>
    <cellStyle name="Note 5 6 2 3" xfId="31407"/>
    <cellStyle name="Note 5 6 2 4" xfId="31408"/>
    <cellStyle name="Note 5 6 2 5" xfId="31409"/>
    <cellStyle name="Note 5 6 2 6" xfId="31410"/>
    <cellStyle name="Note 5 6 2 7" xfId="31411"/>
    <cellStyle name="Note 5 6 3" xfId="31412"/>
    <cellStyle name="Note 5 6 3 2" xfId="31413"/>
    <cellStyle name="Note 5 6 3 3" xfId="31414"/>
    <cellStyle name="Note 5 6 3 4" xfId="31415"/>
    <cellStyle name="Note 5 6 3 5" xfId="31416"/>
    <cellStyle name="Note 5 6 3 6" xfId="31417"/>
    <cellStyle name="Note 5 6 3 7" xfId="31418"/>
    <cellStyle name="Note 5 6 4" xfId="31419"/>
    <cellStyle name="Note 5 6 4 2" xfId="31420"/>
    <cellStyle name="Note 5 6 4 3" xfId="31421"/>
    <cellStyle name="Note 5 6 4 4" xfId="31422"/>
    <cellStyle name="Note 5 6 4 5" xfId="31423"/>
    <cellStyle name="Note 5 6 4 6" xfId="31424"/>
    <cellStyle name="Note 5 6 4 7" xfId="31425"/>
    <cellStyle name="Note 5 6 5" xfId="31426"/>
    <cellStyle name="Note 5 6 5 2" xfId="31427"/>
    <cellStyle name="Note 5 6 5 3" xfId="31428"/>
    <cellStyle name="Note 5 6 5 4" xfId="31429"/>
    <cellStyle name="Note 5 6 5 5" xfId="31430"/>
    <cellStyle name="Note 5 6 5 6" xfId="31431"/>
    <cellStyle name="Note 5 6 5 7" xfId="31432"/>
    <cellStyle name="Note 5 6 6" xfId="31433"/>
    <cellStyle name="Note 5 6 6 2" xfId="31434"/>
    <cellStyle name="Note 5 6 6 3" xfId="31435"/>
    <cellStyle name="Note 5 6 6 4" xfId="31436"/>
    <cellStyle name="Note 5 6 6 5" xfId="31437"/>
    <cellStyle name="Note 5 6 6 6" xfId="31438"/>
    <cellStyle name="Note 5 6 6 7" xfId="31439"/>
    <cellStyle name="Note 5 6 7" xfId="31440"/>
    <cellStyle name="Note 5 6 7 2" xfId="31441"/>
    <cellStyle name="Note 5 6 7 3" xfId="31442"/>
    <cellStyle name="Note 5 6 7 4" xfId="31443"/>
    <cellStyle name="Note 5 6 7 5" xfId="31444"/>
    <cellStyle name="Note 5 6 7 6" xfId="31445"/>
    <cellStyle name="Note 5 6 8" xfId="31446"/>
    <cellStyle name="Note 5 6 9" xfId="31447"/>
    <cellStyle name="Note 5 7" xfId="31448"/>
    <cellStyle name="Note 5 7 10" xfId="31449"/>
    <cellStyle name="Note 5 7 11" xfId="31450"/>
    <cellStyle name="Note 5 7 12" xfId="31451"/>
    <cellStyle name="Note 5 7 2" xfId="31452"/>
    <cellStyle name="Note 5 7 2 2" xfId="31453"/>
    <cellStyle name="Note 5 7 2 3" xfId="31454"/>
    <cellStyle name="Note 5 7 2 4" xfId="31455"/>
    <cellStyle name="Note 5 7 2 5" xfId="31456"/>
    <cellStyle name="Note 5 7 2 6" xfId="31457"/>
    <cellStyle name="Note 5 7 2 7" xfId="31458"/>
    <cellStyle name="Note 5 7 3" xfId="31459"/>
    <cellStyle name="Note 5 7 3 2" xfId="31460"/>
    <cellStyle name="Note 5 7 3 3" xfId="31461"/>
    <cellStyle name="Note 5 7 3 4" xfId="31462"/>
    <cellStyle name="Note 5 7 3 5" xfId="31463"/>
    <cellStyle name="Note 5 7 3 6" xfId="31464"/>
    <cellStyle name="Note 5 7 3 7" xfId="31465"/>
    <cellStyle name="Note 5 7 4" xfId="31466"/>
    <cellStyle name="Note 5 7 4 2" xfId="31467"/>
    <cellStyle name="Note 5 7 4 3" xfId="31468"/>
    <cellStyle name="Note 5 7 4 4" xfId="31469"/>
    <cellStyle name="Note 5 7 4 5" xfId="31470"/>
    <cellStyle name="Note 5 7 4 6" xfId="31471"/>
    <cellStyle name="Note 5 7 4 7" xfId="31472"/>
    <cellStyle name="Note 5 7 5" xfId="31473"/>
    <cellStyle name="Note 5 7 5 2" xfId="31474"/>
    <cellStyle name="Note 5 7 5 3" xfId="31475"/>
    <cellStyle name="Note 5 7 5 4" xfId="31476"/>
    <cellStyle name="Note 5 7 5 5" xfId="31477"/>
    <cellStyle name="Note 5 7 5 6" xfId="31478"/>
    <cellStyle name="Note 5 7 5 7" xfId="31479"/>
    <cellStyle name="Note 5 7 6" xfId="31480"/>
    <cellStyle name="Note 5 7 6 2" xfId="31481"/>
    <cellStyle name="Note 5 7 6 3" xfId="31482"/>
    <cellStyle name="Note 5 7 6 4" xfId="31483"/>
    <cellStyle name="Note 5 7 6 5" xfId="31484"/>
    <cellStyle name="Note 5 7 6 6" xfId="31485"/>
    <cellStyle name="Note 5 7 6 7" xfId="31486"/>
    <cellStyle name="Note 5 7 7" xfId="31487"/>
    <cellStyle name="Note 5 7 7 2" xfId="31488"/>
    <cellStyle name="Note 5 7 7 3" xfId="31489"/>
    <cellStyle name="Note 5 7 7 4" xfId="31490"/>
    <cellStyle name="Note 5 7 7 5" xfId="31491"/>
    <cellStyle name="Note 5 7 7 6" xfId="31492"/>
    <cellStyle name="Note 5 7 8" xfId="31493"/>
    <cellStyle name="Note 5 7 9" xfId="31494"/>
    <cellStyle name="Note 5 8" xfId="31495"/>
    <cellStyle name="Note 5 8 10" xfId="31496"/>
    <cellStyle name="Note 5 8 11" xfId="31497"/>
    <cellStyle name="Note 5 8 12" xfId="31498"/>
    <cellStyle name="Note 5 8 2" xfId="31499"/>
    <cellStyle name="Note 5 8 2 2" xfId="31500"/>
    <cellStyle name="Note 5 8 2 3" xfId="31501"/>
    <cellStyle name="Note 5 8 2 4" xfId="31502"/>
    <cellStyle name="Note 5 8 2 5" xfId="31503"/>
    <cellStyle name="Note 5 8 2 6" xfId="31504"/>
    <cellStyle name="Note 5 8 2 7" xfId="31505"/>
    <cellStyle name="Note 5 8 3" xfId="31506"/>
    <cellStyle name="Note 5 8 3 2" xfId="31507"/>
    <cellStyle name="Note 5 8 3 3" xfId="31508"/>
    <cellStyle name="Note 5 8 3 4" xfId="31509"/>
    <cellStyle name="Note 5 8 3 5" xfId="31510"/>
    <cellStyle name="Note 5 8 3 6" xfId="31511"/>
    <cellStyle name="Note 5 8 3 7" xfId="31512"/>
    <cellStyle name="Note 5 8 4" xfId="31513"/>
    <cellStyle name="Note 5 8 4 2" xfId="31514"/>
    <cellStyle name="Note 5 8 4 3" xfId="31515"/>
    <cellStyle name="Note 5 8 4 4" xfId="31516"/>
    <cellStyle name="Note 5 8 4 5" xfId="31517"/>
    <cellStyle name="Note 5 8 4 6" xfId="31518"/>
    <cellStyle name="Note 5 8 4 7" xfId="31519"/>
    <cellStyle name="Note 5 8 5" xfId="31520"/>
    <cellStyle name="Note 5 8 5 2" xfId="31521"/>
    <cellStyle name="Note 5 8 5 3" xfId="31522"/>
    <cellStyle name="Note 5 8 5 4" xfId="31523"/>
    <cellStyle name="Note 5 8 5 5" xfId="31524"/>
    <cellStyle name="Note 5 8 5 6" xfId="31525"/>
    <cellStyle name="Note 5 8 5 7" xfId="31526"/>
    <cellStyle name="Note 5 8 6" xfId="31527"/>
    <cellStyle name="Note 5 8 6 2" xfId="31528"/>
    <cellStyle name="Note 5 8 6 3" xfId="31529"/>
    <cellStyle name="Note 5 8 6 4" xfId="31530"/>
    <cellStyle name="Note 5 8 6 5" xfId="31531"/>
    <cellStyle name="Note 5 8 6 6" xfId="31532"/>
    <cellStyle name="Note 5 8 6 7" xfId="31533"/>
    <cellStyle name="Note 5 8 7" xfId="31534"/>
    <cellStyle name="Note 5 8 7 2" xfId="31535"/>
    <cellStyle name="Note 5 8 7 3" xfId="31536"/>
    <cellStyle name="Note 5 8 7 4" xfId="31537"/>
    <cellStyle name="Note 5 8 7 5" xfId="31538"/>
    <cellStyle name="Note 5 8 7 6" xfId="31539"/>
    <cellStyle name="Note 5 8 8" xfId="31540"/>
    <cellStyle name="Note 5 8 9" xfId="31541"/>
    <cellStyle name="Note 5 9" xfId="31542"/>
    <cellStyle name="Note 5 9 10" xfId="31543"/>
    <cellStyle name="Note 5 9 11" xfId="31544"/>
    <cellStyle name="Note 5 9 12" xfId="31545"/>
    <cellStyle name="Note 5 9 2" xfId="31546"/>
    <cellStyle name="Note 5 9 2 2" xfId="31547"/>
    <cellStyle name="Note 5 9 2 3" xfId="31548"/>
    <cellStyle name="Note 5 9 2 4" xfId="31549"/>
    <cellStyle name="Note 5 9 2 5" xfId="31550"/>
    <cellStyle name="Note 5 9 2 6" xfId="31551"/>
    <cellStyle name="Note 5 9 2 7" xfId="31552"/>
    <cellStyle name="Note 5 9 3" xfId="31553"/>
    <cellStyle name="Note 5 9 3 2" xfId="31554"/>
    <cellStyle name="Note 5 9 3 3" xfId="31555"/>
    <cellStyle name="Note 5 9 3 4" xfId="31556"/>
    <cellStyle name="Note 5 9 3 5" xfId="31557"/>
    <cellStyle name="Note 5 9 3 6" xfId="31558"/>
    <cellStyle name="Note 5 9 3 7" xfId="31559"/>
    <cellStyle name="Note 5 9 4" xfId="31560"/>
    <cellStyle name="Note 5 9 4 2" xfId="31561"/>
    <cellStyle name="Note 5 9 4 3" xfId="31562"/>
    <cellStyle name="Note 5 9 4 4" xfId="31563"/>
    <cellStyle name="Note 5 9 4 5" xfId="31564"/>
    <cellStyle name="Note 5 9 4 6" xfId="31565"/>
    <cellStyle name="Note 5 9 4 7" xfId="31566"/>
    <cellStyle name="Note 5 9 5" xfId="31567"/>
    <cellStyle name="Note 5 9 5 2" xfId="31568"/>
    <cellStyle name="Note 5 9 5 3" xfId="31569"/>
    <cellStyle name="Note 5 9 5 4" xfId="31570"/>
    <cellStyle name="Note 5 9 5 5" xfId="31571"/>
    <cellStyle name="Note 5 9 5 6" xfId="31572"/>
    <cellStyle name="Note 5 9 5 7" xfId="31573"/>
    <cellStyle name="Note 5 9 6" xfId="31574"/>
    <cellStyle name="Note 5 9 6 2" xfId="31575"/>
    <cellStyle name="Note 5 9 6 3" xfId="31576"/>
    <cellStyle name="Note 5 9 6 4" xfId="31577"/>
    <cellStyle name="Note 5 9 6 5" xfId="31578"/>
    <cellStyle name="Note 5 9 6 6" xfId="31579"/>
    <cellStyle name="Note 5 9 6 7" xfId="31580"/>
    <cellStyle name="Note 5 9 7" xfId="31581"/>
    <cellStyle name="Note 5 9 7 2" xfId="31582"/>
    <cellStyle name="Note 5 9 7 3" xfId="31583"/>
    <cellStyle name="Note 5 9 7 4" xfId="31584"/>
    <cellStyle name="Note 5 9 7 5" xfId="31585"/>
    <cellStyle name="Note 5 9 7 6" xfId="31586"/>
    <cellStyle name="Note 5 9 8" xfId="31587"/>
    <cellStyle name="Note 5 9 9" xfId="31588"/>
    <cellStyle name="Note 6" xfId="31589"/>
    <cellStyle name="Note 6 10" xfId="31590"/>
    <cellStyle name="Note 6 10 10" xfId="31591"/>
    <cellStyle name="Note 6 10 11" xfId="31592"/>
    <cellStyle name="Note 6 10 12" xfId="31593"/>
    <cellStyle name="Note 6 10 2" xfId="31594"/>
    <cellStyle name="Note 6 10 2 2" xfId="31595"/>
    <cellStyle name="Note 6 10 2 3" xfId="31596"/>
    <cellStyle name="Note 6 10 2 4" xfId="31597"/>
    <cellStyle name="Note 6 10 2 5" xfId="31598"/>
    <cellStyle name="Note 6 10 2 6" xfId="31599"/>
    <cellStyle name="Note 6 10 2 7" xfId="31600"/>
    <cellStyle name="Note 6 10 3" xfId="31601"/>
    <cellStyle name="Note 6 10 3 2" xfId="31602"/>
    <cellStyle name="Note 6 10 3 3" xfId="31603"/>
    <cellStyle name="Note 6 10 3 4" xfId="31604"/>
    <cellStyle name="Note 6 10 3 5" xfId="31605"/>
    <cellStyle name="Note 6 10 3 6" xfId="31606"/>
    <cellStyle name="Note 6 10 3 7" xfId="31607"/>
    <cellStyle name="Note 6 10 4" xfId="31608"/>
    <cellStyle name="Note 6 10 4 2" xfId="31609"/>
    <cellStyle name="Note 6 10 4 3" xfId="31610"/>
    <cellStyle name="Note 6 10 4 4" xfId="31611"/>
    <cellStyle name="Note 6 10 4 5" xfId="31612"/>
    <cellStyle name="Note 6 10 4 6" xfId="31613"/>
    <cellStyle name="Note 6 10 4 7" xfId="31614"/>
    <cellStyle name="Note 6 10 5" xfId="31615"/>
    <cellStyle name="Note 6 10 5 2" xfId="31616"/>
    <cellStyle name="Note 6 10 5 3" xfId="31617"/>
    <cellStyle name="Note 6 10 5 4" xfId="31618"/>
    <cellStyle name="Note 6 10 5 5" xfId="31619"/>
    <cellStyle name="Note 6 10 5 6" xfId="31620"/>
    <cellStyle name="Note 6 10 5 7" xfId="31621"/>
    <cellStyle name="Note 6 10 6" xfId="31622"/>
    <cellStyle name="Note 6 10 6 2" xfId="31623"/>
    <cellStyle name="Note 6 10 6 3" xfId="31624"/>
    <cellStyle name="Note 6 10 6 4" xfId="31625"/>
    <cellStyle name="Note 6 10 6 5" xfId="31626"/>
    <cellStyle name="Note 6 10 6 6" xfId="31627"/>
    <cellStyle name="Note 6 10 6 7" xfId="31628"/>
    <cellStyle name="Note 6 10 7" xfId="31629"/>
    <cellStyle name="Note 6 10 7 2" xfId="31630"/>
    <cellStyle name="Note 6 10 7 3" xfId="31631"/>
    <cellStyle name="Note 6 10 7 4" xfId="31632"/>
    <cellStyle name="Note 6 10 7 5" xfId="31633"/>
    <cellStyle name="Note 6 10 7 6" xfId="31634"/>
    <cellStyle name="Note 6 10 8" xfId="31635"/>
    <cellStyle name="Note 6 10 9" xfId="31636"/>
    <cellStyle name="Note 6 11" xfId="31637"/>
    <cellStyle name="Note 6 11 10" xfId="31638"/>
    <cellStyle name="Note 6 11 11" xfId="31639"/>
    <cellStyle name="Note 6 11 12" xfId="31640"/>
    <cellStyle name="Note 6 11 2" xfId="31641"/>
    <cellStyle name="Note 6 11 2 2" xfId="31642"/>
    <cellStyle name="Note 6 11 2 3" xfId="31643"/>
    <cellStyle name="Note 6 11 2 4" xfId="31644"/>
    <cellStyle name="Note 6 11 2 5" xfId="31645"/>
    <cellStyle name="Note 6 11 2 6" xfId="31646"/>
    <cellStyle name="Note 6 11 2 7" xfId="31647"/>
    <cellStyle name="Note 6 11 3" xfId="31648"/>
    <cellStyle name="Note 6 11 3 2" xfId="31649"/>
    <cellStyle name="Note 6 11 3 3" xfId="31650"/>
    <cellStyle name="Note 6 11 3 4" xfId="31651"/>
    <cellStyle name="Note 6 11 3 5" xfId="31652"/>
    <cellStyle name="Note 6 11 3 6" xfId="31653"/>
    <cellStyle name="Note 6 11 3 7" xfId="31654"/>
    <cellStyle name="Note 6 11 4" xfId="31655"/>
    <cellStyle name="Note 6 11 4 2" xfId="31656"/>
    <cellStyle name="Note 6 11 4 3" xfId="31657"/>
    <cellStyle name="Note 6 11 4 4" xfId="31658"/>
    <cellStyle name="Note 6 11 4 5" xfId="31659"/>
    <cellStyle name="Note 6 11 4 6" xfId="31660"/>
    <cellStyle name="Note 6 11 4 7" xfId="31661"/>
    <cellStyle name="Note 6 11 5" xfId="31662"/>
    <cellStyle name="Note 6 11 5 2" xfId="31663"/>
    <cellStyle name="Note 6 11 5 3" xfId="31664"/>
    <cellStyle name="Note 6 11 5 4" xfId="31665"/>
    <cellStyle name="Note 6 11 5 5" xfId="31666"/>
    <cellStyle name="Note 6 11 5 6" xfId="31667"/>
    <cellStyle name="Note 6 11 5 7" xfId="31668"/>
    <cellStyle name="Note 6 11 6" xfId="31669"/>
    <cellStyle name="Note 6 11 6 2" xfId="31670"/>
    <cellStyle name="Note 6 11 6 3" xfId="31671"/>
    <cellStyle name="Note 6 11 6 4" xfId="31672"/>
    <cellStyle name="Note 6 11 6 5" xfId="31673"/>
    <cellStyle name="Note 6 11 6 6" xfId="31674"/>
    <cellStyle name="Note 6 11 6 7" xfId="31675"/>
    <cellStyle name="Note 6 11 7" xfId="31676"/>
    <cellStyle name="Note 6 11 7 2" xfId="31677"/>
    <cellStyle name="Note 6 11 7 3" xfId="31678"/>
    <cellStyle name="Note 6 11 7 4" xfId="31679"/>
    <cellStyle name="Note 6 11 7 5" xfId="31680"/>
    <cellStyle name="Note 6 11 7 6" xfId="31681"/>
    <cellStyle name="Note 6 11 8" xfId="31682"/>
    <cellStyle name="Note 6 11 9" xfId="31683"/>
    <cellStyle name="Note 6 12" xfId="31684"/>
    <cellStyle name="Note 6 12 10" xfId="31685"/>
    <cellStyle name="Note 6 12 11" xfId="31686"/>
    <cellStyle name="Note 6 12 12" xfId="31687"/>
    <cellStyle name="Note 6 12 2" xfId="31688"/>
    <cellStyle name="Note 6 12 2 2" xfId="31689"/>
    <cellStyle name="Note 6 12 2 3" xfId="31690"/>
    <cellStyle name="Note 6 12 2 4" xfId="31691"/>
    <cellStyle name="Note 6 12 2 5" xfId="31692"/>
    <cellStyle name="Note 6 12 2 6" xfId="31693"/>
    <cellStyle name="Note 6 12 2 7" xfId="31694"/>
    <cellStyle name="Note 6 12 3" xfId="31695"/>
    <cellStyle name="Note 6 12 3 2" xfId="31696"/>
    <cellStyle name="Note 6 12 3 3" xfId="31697"/>
    <cellStyle name="Note 6 12 3 4" xfId="31698"/>
    <cellStyle name="Note 6 12 3 5" xfId="31699"/>
    <cellStyle name="Note 6 12 3 6" xfId="31700"/>
    <cellStyle name="Note 6 12 3 7" xfId="31701"/>
    <cellStyle name="Note 6 12 4" xfId="31702"/>
    <cellStyle name="Note 6 12 4 2" xfId="31703"/>
    <cellStyle name="Note 6 12 4 3" xfId="31704"/>
    <cellStyle name="Note 6 12 4 4" xfId="31705"/>
    <cellStyle name="Note 6 12 4 5" xfId="31706"/>
    <cellStyle name="Note 6 12 4 6" xfId="31707"/>
    <cellStyle name="Note 6 12 4 7" xfId="31708"/>
    <cellStyle name="Note 6 12 5" xfId="31709"/>
    <cellStyle name="Note 6 12 5 2" xfId="31710"/>
    <cellStyle name="Note 6 12 5 3" xfId="31711"/>
    <cellStyle name="Note 6 12 5 4" xfId="31712"/>
    <cellStyle name="Note 6 12 5 5" xfId="31713"/>
    <cellStyle name="Note 6 12 5 6" xfId="31714"/>
    <cellStyle name="Note 6 12 5 7" xfId="31715"/>
    <cellStyle name="Note 6 12 6" xfId="31716"/>
    <cellStyle name="Note 6 12 6 2" xfId="31717"/>
    <cellStyle name="Note 6 12 6 3" xfId="31718"/>
    <cellStyle name="Note 6 12 6 4" xfId="31719"/>
    <cellStyle name="Note 6 12 6 5" xfId="31720"/>
    <cellStyle name="Note 6 12 6 6" xfId="31721"/>
    <cellStyle name="Note 6 12 6 7" xfId="31722"/>
    <cellStyle name="Note 6 12 7" xfId="31723"/>
    <cellStyle name="Note 6 12 7 2" xfId="31724"/>
    <cellStyle name="Note 6 12 7 3" xfId="31725"/>
    <cellStyle name="Note 6 12 7 4" xfId="31726"/>
    <cellStyle name="Note 6 12 7 5" xfId="31727"/>
    <cellStyle name="Note 6 12 7 6" xfId="31728"/>
    <cellStyle name="Note 6 12 8" xfId="31729"/>
    <cellStyle name="Note 6 12 9" xfId="31730"/>
    <cellStyle name="Note 6 13" xfId="31731"/>
    <cellStyle name="Note 6 13 2" xfId="31732"/>
    <cellStyle name="Note 6 13 3" xfId="31733"/>
    <cellStyle name="Note 6 13 4" xfId="31734"/>
    <cellStyle name="Note 6 13 5" xfId="31735"/>
    <cellStyle name="Note 6 13 6" xfId="31736"/>
    <cellStyle name="Note 6 13 7" xfId="31737"/>
    <cellStyle name="Note 6 14" xfId="31738"/>
    <cellStyle name="Note 6 14 2" xfId="31739"/>
    <cellStyle name="Note 6 14 3" xfId="31740"/>
    <cellStyle name="Note 6 14 4" xfId="31741"/>
    <cellStyle name="Note 6 14 5" xfId="31742"/>
    <cellStyle name="Note 6 14 6" xfId="31743"/>
    <cellStyle name="Note 6 14 7" xfId="31744"/>
    <cellStyle name="Note 6 15" xfId="31745"/>
    <cellStyle name="Note 6 15 2" xfId="31746"/>
    <cellStyle name="Note 6 15 3" xfId="31747"/>
    <cellStyle name="Note 6 15 4" xfId="31748"/>
    <cellStyle name="Note 6 15 5" xfId="31749"/>
    <cellStyle name="Note 6 15 6" xfId="31750"/>
    <cellStyle name="Note 6 15 7" xfId="31751"/>
    <cellStyle name="Note 6 16" xfId="31752"/>
    <cellStyle name="Note 6 16 2" xfId="31753"/>
    <cellStyle name="Note 6 16 3" xfId="31754"/>
    <cellStyle name="Note 6 16 4" xfId="31755"/>
    <cellStyle name="Note 6 16 5" xfId="31756"/>
    <cellStyle name="Note 6 16 6" xfId="31757"/>
    <cellStyle name="Note 6 16 7" xfId="31758"/>
    <cellStyle name="Note 6 17" xfId="31759"/>
    <cellStyle name="Note 6 17 2" xfId="31760"/>
    <cellStyle name="Note 6 17 3" xfId="31761"/>
    <cellStyle name="Note 6 17 4" xfId="31762"/>
    <cellStyle name="Note 6 17 5" xfId="31763"/>
    <cellStyle name="Note 6 17 6" xfId="31764"/>
    <cellStyle name="Note 6 17 7" xfId="31765"/>
    <cellStyle name="Note 6 18" xfId="31766"/>
    <cellStyle name="Note 6 19" xfId="31767"/>
    <cellStyle name="Note 6 2" xfId="31768"/>
    <cellStyle name="Note 6 2 10" xfId="31769"/>
    <cellStyle name="Note 6 2 11" xfId="31770"/>
    <cellStyle name="Note 6 2 12" xfId="31771"/>
    <cellStyle name="Note 6 2 2" xfId="31772"/>
    <cellStyle name="Note 6 2 2 2" xfId="31773"/>
    <cellStyle name="Note 6 2 2 3" xfId="31774"/>
    <cellStyle name="Note 6 2 2 4" xfId="31775"/>
    <cellStyle name="Note 6 2 2 5" xfId="31776"/>
    <cellStyle name="Note 6 2 2 6" xfId="31777"/>
    <cellStyle name="Note 6 2 2 7" xfId="31778"/>
    <cellStyle name="Note 6 2 3" xfId="31779"/>
    <cellStyle name="Note 6 2 3 2" xfId="31780"/>
    <cellStyle name="Note 6 2 3 3" xfId="31781"/>
    <cellStyle name="Note 6 2 3 4" xfId="31782"/>
    <cellStyle name="Note 6 2 3 5" xfId="31783"/>
    <cellStyle name="Note 6 2 3 6" xfId="31784"/>
    <cellStyle name="Note 6 2 3 7" xfId="31785"/>
    <cellStyle name="Note 6 2 4" xfId="31786"/>
    <cellStyle name="Note 6 2 4 2" xfId="31787"/>
    <cellStyle name="Note 6 2 4 3" xfId="31788"/>
    <cellStyle name="Note 6 2 4 4" xfId="31789"/>
    <cellStyle name="Note 6 2 4 5" xfId="31790"/>
    <cellStyle name="Note 6 2 4 6" xfId="31791"/>
    <cellStyle name="Note 6 2 4 7" xfId="31792"/>
    <cellStyle name="Note 6 2 5" xfId="31793"/>
    <cellStyle name="Note 6 2 5 2" xfId="31794"/>
    <cellStyle name="Note 6 2 5 3" xfId="31795"/>
    <cellStyle name="Note 6 2 5 4" xfId="31796"/>
    <cellStyle name="Note 6 2 5 5" xfId="31797"/>
    <cellStyle name="Note 6 2 5 6" xfId="31798"/>
    <cellStyle name="Note 6 2 5 7" xfId="31799"/>
    <cellStyle name="Note 6 2 6" xfId="31800"/>
    <cellStyle name="Note 6 2 6 2" xfId="31801"/>
    <cellStyle name="Note 6 2 6 3" xfId="31802"/>
    <cellStyle name="Note 6 2 6 4" xfId="31803"/>
    <cellStyle name="Note 6 2 6 5" xfId="31804"/>
    <cellStyle name="Note 6 2 6 6" xfId="31805"/>
    <cellStyle name="Note 6 2 6 7" xfId="31806"/>
    <cellStyle name="Note 6 2 7" xfId="31807"/>
    <cellStyle name="Note 6 2 8" xfId="31808"/>
    <cellStyle name="Note 6 2 9" xfId="31809"/>
    <cellStyle name="Note 6 20" xfId="31810"/>
    <cellStyle name="Note 6 21" xfId="31811"/>
    <cellStyle name="Note 6 22" xfId="31812"/>
    <cellStyle name="Note 6 3" xfId="31813"/>
    <cellStyle name="Note 6 3 10" xfId="31814"/>
    <cellStyle name="Note 6 3 11" xfId="31815"/>
    <cellStyle name="Note 6 3 12" xfId="31816"/>
    <cellStyle name="Note 6 3 2" xfId="31817"/>
    <cellStyle name="Note 6 3 2 2" xfId="31818"/>
    <cellStyle name="Note 6 3 2 3" xfId="31819"/>
    <cellStyle name="Note 6 3 2 4" xfId="31820"/>
    <cellStyle name="Note 6 3 2 5" xfId="31821"/>
    <cellStyle name="Note 6 3 2 6" xfId="31822"/>
    <cellStyle name="Note 6 3 2 7" xfId="31823"/>
    <cellStyle name="Note 6 3 3" xfId="31824"/>
    <cellStyle name="Note 6 3 3 2" xfId="31825"/>
    <cellStyle name="Note 6 3 3 3" xfId="31826"/>
    <cellStyle name="Note 6 3 3 4" xfId="31827"/>
    <cellStyle name="Note 6 3 3 5" xfId="31828"/>
    <cellStyle name="Note 6 3 3 6" xfId="31829"/>
    <cellStyle name="Note 6 3 3 7" xfId="31830"/>
    <cellStyle name="Note 6 3 4" xfId="31831"/>
    <cellStyle name="Note 6 3 4 2" xfId="31832"/>
    <cellStyle name="Note 6 3 4 3" xfId="31833"/>
    <cellStyle name="Note 6 3 4 4" xfId="31834"/>
    <cellStyle name="Note 6 3 4 5" xfId="31835"/>
    <cellStyle name="Note 6 3 4 6" xfId="31836"/>
    <cellStyle name="Note 6 3 4 7" xfId="31837"/>
    <cellStyle name="Note 6 3 5" xfId="31838"/>
    <cellStyle name="Note 6 3 5 2" xfId="31839"/>
    <cellStyle name="Note 6 3 5 3" xfId="31840"/>
    <cellStyle name="Note 6 3 5 4" xfId="31841"/>
    <cellStyle name="Note 6 3 5 5" xfId="31842"/>
    <cellStyle name="Note 6 3 5 6" xfId="31843"/>
    <cellStyle name="Note 6 3 5 7" xfId="31844"/>
    <cellStyle name="Note 6 3 6" xfId="31845"/>
    <cellStyle name="Note 6 3 6 2" xfId="31846"/>
    <cellStyle name="Note 6 3 6 3" xfId="31847"/>
    <cellStyle name="Note 6 3 6 4" xfId="31848"/>
    <cellStyle name="Note 6 3 6 5" xfId="31849"/>
    <cellStyle name="Note 6 3 6 6" xfId="31850"/>
    <cellStyle name="Note 6 3 6 7" xfId="31851"/>
    <cellStyle name="Note 6 3 7" xfId="31852"/>
    <cellStyle name="Note 6 3 8" xfId="31853"/>
    <cellStyle name="Note 6 3 9" xfId="31854"/>
    <cellStyle name="Note 6 4" xfId="31855"/>
    <cellStyle name="Note 6 4 10" xfId="31856"/>
    <cellStyle name="Note 6 4 11" xfId="31857"/>
    <cellStyle name="Note 6 4 12" xfId="31858"/>
    <cellStyle name="Note 6 4 2" xfId="31859"/>
    <cellStyle name="Note 6 4 2 2" xfId="31860"/>
    <cellStyle name="Note 6 4 2 3" xfId="31861"/>
    <cellStyle name="Note 6 4 2 4" xfId="31862"/>
    <cellStyle name="Note 6 4 2 5" xfId="31863"/>
    <cellStyle name="Note 6 4 2 6" xfId="31864"/>
    <cellStyle name="Note 6 4 2 7" xfId="31865"/>
    <cellStyle name="Note 6 4 3" xfId="31866"/>
    <cellStyle name="Note 6 4 3 2" xfId="31867"/>
    <cellStyle name="Note 6 4 3 3" xfId="31868"/>
    <cellStyle name="Note 6 4 3 4" xfId="31869"/>
    <cellStyle name="Note 6 4 3 5" xfId="31870"/>
    <cellStyle name="Note 6 4 3 6" xfId="31871"/>
    <cellStyle name="Note 6 4 3 7" xfId="31872"/>
    <cellStyle name="Note 6 4 4" xfId="31873"/>
    <cellStyle name="Note 6 4 4 2" xfId="31874"/>
    <cellStyle name="Note 6 4 4 3" xfId="31875"/>
    <cellStyle name="Note 6 4 4 4" xfId="31876"/>
    <cellStyle name="Note 6 4 4 5" xfId="31877"/>
    <cellStyle name="Note 6 4 4 6" xfId="31878"/>
    <cellStyle name="Note 6 4 4 7" xfId="31879"/>
    <cellStyle name="Note 6 4 5" xfId="31880"/>
    <cellStyle name="Note 6 4 5 2" xfId="31881"/>
    <cellStyle name="Note 6 4 5 3" xfId="31882"/>
    <cellStyle name="Note 6 4 5 4" xfId="31883"/>
    <cellStyle name="Note 6 4 5 5" xfId="31884"/>
    <cellStyle name="Note 6 4 5 6" xfId="31885"/>
    <cellStyle name="Note 6 4 5 7" xfId="31886"/>
    <cellStyle name="Note 6 4 6" xfId="31887"/>
    <cellStyle name="Note 6 4 6 2" xfId="31888"/>
    <cellStyle name="Note 6 4 6 3" xfId="31889"/>
    <cellStyle name="Note 6 4 6 4" xfId="31890"/>
    <cellStyle name="Note 6 4 6 5" xfId="31891"/>
    <cellStyle name="Note 6 4 6 6" xfId="31892"/>
    <cellStyle name="Note 6 4 6 7" xfId="31893"/>
    <cellStyle name="Note 6 4 7" xfId="31894"/>
    <cellStyle name="Note 6 4 7 2" xfId="31895"/>
    <cellStyle name="Note 6 4 7 3" xfId="31896"/>
    <cellStyle name="Note 6 4 7 4" xfId="31897"/>
    <cellStyle name="Note 6 4 7 5" xfId="31898"/>
    <cellStyle name="Note 6 4 7 6" xfId="31899"/>
    <cellStyle name="Note 6 4 8" xfId="31900"/>
    <cellStyle name="Note 6 4 9" xfId="31901"/>
    <cellStyle name="Note 6 5" xfId="31902"/>
    <cellStyle name="Note 6 5 10" xfId="31903"/>
    <cellStyle name="Note 6 5 11" xfId="31904"/>
    <cellStyle name="Note 6 5 12" xfId="31905"/>
    <cellStyle name="Note 6 5 2" xfId="31906"/>
    <cellStyle name="Note 6 5 2 2" xfId="31907"/>
    <cellStyle name="Note 6 5 2 3" xfId="31908"/>
    <cellStyle name="Note 6 5 2 4" xfId="31909"/>
    <cellStyle name="Note 6 5 2 5" xfId="31910"/>
    <cellStyle name="Note 6 5 2 6" xfId="31911"/>
    <cellStyle name="Note 6 5 2 7" xfId="31912"/>
    <cellStyle name="Note 6 5 3" xfId="31913"/>
    <cellStyle name="Note 6 5 3 2" xfId="31914"/>
    <cellStyle name="Note 6 5 3 3" xfId="31915"/>
    <cellStyle name="Note 6 5 3 4" xfId="31916"/>
    <cellStyle name="Note 6 5 3 5" xfId="31917"/>
    <cellStyle name="Note 6 5 3 6" xfId="31918"/>
    <cellStyle name="Note 6 5 3 7" xfId="31919"/>
    <cellStyle name="Note 6 5 4" xfId="31920"/>
    <cellStyle name="Note 6 5 4 2" xfId="31921"/>
    <cellStyle name="Note 6 5 4 3" xfId="31922"/>
    <cellStyle name="Note 6 5 4 4" xfId="31923"/>
    <cellStyle name="Note 6 5 4 5" xfId="31924"/>
    <cellStyle name="Note 6 5 4 6" xfId="31925"/>
    <cellStyle name="Note 6 5 4 7" xfId="31926"/>
    <cellStyle name="Note 6 5 5" xfId="31927"/>
    <cellStyle name="Note 6 5 5 2" xfId="31928"/>
    <cellStyle name="Note 6 5 5 3" xfId="31929"/>
    <cellStyle name="Note 6 5 5 4" xfId="31930"/>
    <cellStyle name="Note 6 5 5 5" xfId="31931"/>
    <cellStyle name="Note 6 5 5 6" xfId="31932"/>
    <cellStyle name="Note 6 5 5 7" xfId="31933"/>
    <cellStyle name="Note 6 5 6" xfId="31934"/>
    <cellStyle name="Note 6 5 6 2" xfId="31935"/>
    <cellStyle name="Note 6 5 6 3" xfId="31936"/>
    <cellStyle name="Note 6 5 6 4" xfId="31937"/>
    <cellStyle name="Note 6 5 6 5" xfId="31938"/>
    <cellStyle name="Note 6 5 6 6" xfId="31939"/>
    <cellStyle name="Note 6 5 6 7" xfId="31940"/>
    <cellStyle name="Note 6 5 7" xfId="31941"/>
    <cellStyle name="Note 6 5 7 2" xfId="31942"/>
    <cellStyle name="Note 6 5 7 3" xfId="31943"/>
    <cellStyle name="Note 6 5 7 4" xfId="31944"/>
    <cellStyle name="Note 6 5 7 5" xfId="31945"/>
    <cellStyle name="Note 6 5 7 6" xfId="31946"/>
    <cellStyle name="Note 6 5 8" xfId="31947"/>
    <cellStyle name="Note 6 5 9" xfId="31948"/>
    <cellStyle name="Note 6 6" xfId="31949"/>
    <cellStyle name="Note 6 6 10" xfId="31950"/>
    <cellStyle name="Note 6 6 11" xfId="31951"/>
    <cellStyle name="Note 6 6 12" xfId="31952"/>
    <cellStyle name="Note 6 6 2" xfId="31953"/>
    <cellStyle name="Note 6 6 2 2" xfId="31954"/>
    <cellStyle name="Note 6 6 2 3" xfId="31955"/>
    <cellStyle name="Note 6 6 2 4" xfId="31956"/>
    <cellStyle name="Note 6 6 2 5" xfId="31957"/>
    <cellStyle name="Note 6 6 2 6" xfId="31958"/>
    <cellStyle name="Note 6 6 2 7" xfId="31959"/>
    <cellStyle name="Note 6 6 3" xfId="31960"/>
    <cellStyle name="Note 6 6 3 2" xfId="31961"/>
    <cellStyle name="Note 6 6 3 3" xfId="31962"/>
    <cellStyle name="Note 6 6 3 4" xfId="31963"/>
    <cellStyle name="Note 6 6 3 5" xfId="31964"/>
    <cellStyle name="Note 6 6 3 6" xfId="31965"/>
    <cellStyle name="Note 6 6 3 7" xfId="31966"/>
    <cellStyle name="Note 6 6 4" xfId="31967"/>
    <cellStyle name="Note 6 6 4 2" xfId="31968"/>
    <cellStyle name="Note 6 6 4 3" xfId="31969"/>
    <cellStyle name="Note 6 6 4 4" xfId="31970"/>
    <cellStyle name="Note 6 6 4 5" xfId="31971"/>
    <cellStyle name="Note 6 6 4 6" xfId="31972"/>
    <cellStyle name="Note 6 6 4 7" xfId="31973"/>
    <cellStyle name="Note 6 6 5" xfId="31974"/>
    <cellStyle name="Note 6 6 5 2" xfId="31975"/>
    <cellStyle name="Note 6 6 5 3" xfId="31976"/>
    <cellStyle name="Note 6 6 5 4" xfId="31977"/>
    <cellStyle name="Note 6 6 5 5" xfId="31978"/>
    <cellStyle name="Note 6 6 5 6" xfId="31979"/>
    <cellStyle name="Note 6 6 5 7" xfId="31980"/>
    <cellStyle name="Note 6 6 6" xfId="31981"/>
    <cellStyle name="Note 6 6 6 2" xfId="31982"/>
    <cellStyle name="Note 6 6 6 3" xfId="31983"/>
    <cellStyle name="Note 6 6 6 4" xfId="31984"/>
    <cellStyle name="Note 6 6 6 5" xfId="31985"/>
    <cellStyle name="Note 6 6 6 6" xfId="31986"/>
    <cellStyle name="Note 6 6 6 7" xfId="31987"/>
    <cellStyle name="Note 6 6 7" xfId="31988"/>
    <cellStyle name="Note 6 6 7 2" xfId="31989"/>
    <cellStyle name="Note 6 6 7 3" xfId="31990"/>
    <cellStyle name="Note 6 6 7 4" xfId="31991"/>
    <cellStyle name="Note 6 6 7 5" xfId="31992"/>
    <cellStyle name="Note 6 6 7 6" xfId="31993"/>
    <cellStyle name="Note 6 6 8" xfId="31994"/>
    <cellStyle name="Note 6 6 9" xfId="31995"/>
    <cellStyle name="Note 6 7" xfId="31996"/>
    <cellStyle name="Note 6 7 10" xfId="31997"/>
    <cellStyle name="Note 6 7 11" xfId="31998"/>
    <cellStyle name="Note 6 7 12" xfId="31999"/>
    <cellStyle name="Note 6 7 2" xfId="32000"/>
    <cellStyle name="Note 6 7 2 2" xfId="32001"/>
    <cellStyle name="Note 6 7 2 3" xfId="32002"/>
    <cellStyle name="Note 6 7 2 4" xfId="32003"/>
    <cellStyle name="Note 6 7 2 5" xfId="32004"/>
    <cellStyle name="Note 6 7 2 6" xfId="32005"/>
    <cellStyle name="Note 6 7 2 7" xfId="32006"/>
    <cellStyle name="Note 6 7 3" xfId="32007"/>
    <cellStyle name="Note 6 7 3 2" xfId="32008"/>
    <cellStyle name="Note 6 7 3 3" xfId="32009"/>
    <cellStyle name="Note 6 7 3 4" xfId="32010"/>
    <cellStyle name="Note 6 7 3 5" xfId="32011"/>
    <cellStyle name="Note 6 7 3 6" xfId="32012"/>
    <cellStyle name="Note 6 7 3 7" xfId="32013"/>
    <cellStyle name="Note 6 7 4" xfId="32014"/>
    <cellStyle name="Note 6 7 4 2" xfId="32015"/>
    <cellStyle name="Note 6 7 4 3" xfId="32016"/>
    <cellStyle name="Note 6 7 4 4" xfId="32017"/>
    <cellStyle name="Note 6 7 4 5" xfId="32018"/>
    <cellStyle name="Note 6 7 4 6" xfId="32019"/>
    <cellStyle name="Note 6 7 4 7" xfId="32020"/>
    <cellStyle name="Note 6 7 5" xfId="32021"/>
    <cellStyle name="Note 6 7 5 2" xfId="32022"/>
    <cellStyle name="Note 6 7 5 3" xfId="32023"/>
    <cellStyle name="Note 6 7 5 4" xfId="32024"/>
    <cellStyle name="Note 6 7 5 5" xfId="32025"/>
    <cellStyle name="Note 6 7 5 6" xfId="32026"/>
    <cellStyle name="Note 6 7 5 7" xfId="32027"/>
    <cellStyle name="Note 6 7 6" xfId="32028"/>
    <cellStyle name="Note 6 7 6 2" xfId="32029"/>
    <cellStyle name="Note 6 7 6 3" xfId="32030"/>
    <cellStyle name="Note 6 7 6 4" xfId="32031"/>
    <cellStyle name="Note 6 7 6 5" xfId="32032"/>
    <cellStyle name="Note 6 7 6 6" xfId="32033"/>
    <cellStyle name="Note 6 7 6 7" xfId="32034"/>
    <cellStyle name="Note 6 7 7" xfId="32035"/>
    <cellStyle name="Note 6 7 7 2" xfId="32036"/>
    <cellStyle name="Note 6 7 7 3" xfId="32037"/>
    <cellStyle name="Note 6 7 7 4" xfId="32038"/>
    <cellStyle name="Note 6 7 7 5" xfId="32039"/>
    <cellStyle name="Note 6 7 7 6" xfId="32040"/>
    <cellStyle name="Note 6 7 8" xfId="32041"/>
    <cellStyle name="Note 6 7 9" xfId="32042"/>
    <cellStyle name="Note 6 8" xfId="32043"/>
    <cellStyle name="Note 6 8 10" xfId="32044"/>
    <cellStyle name="Note 6 8 11" xfId="32045"/>
    <cellStyle name="Note 6 8 12" xfId="32046"/>
    <cellStyle name="Note 6 8 2" xfId="32047"/>
    <cellStyle name="Note 6 8 2 2" xfId="32048"/>
    <cellStyle name="Note 6 8 2 3" xfId="32049"/>
    <cellStyle name="Note 6 8 2 4" xfId="32050"/>
    <cellStyle name="Note 6 8 2 5" xfId="32051"/>
    <cellStyle name="Note 6 8 2 6" xfId="32052"/>
    <cellStyle name="Note 6 8 2 7" xfId="32053"/>
    <cellStyle name="Note 6 8 3" xfId="32054"/>
    <cellStyle name="Note 6 8 3 2" xfId="32055"/>
    <cellStyle name="Note 6 8 3 3" xfId="32056"/>
    <cellStyle name="Note 6 8 3 4" xfId="32057"/>
    <cellStyle name="Note 6 8 3 5" xfId="32058"/>
    <cellStyle name="Note 6 8 3 6" xfId="32059"/>
    <cellStyle name="Note 6 8 3 7" xfId="32060"/>
    <cellStyle name="Note 6 8 4" xfId="32061"/>
    <cellStyle name="Note 6 8 4 2" xfId="32062"/>
    <cellStyle name="Note 6 8 4 3" xfId="32063"/>
    <cellStyle name="Note 6 8 4 4" xfId="32064"/>
    <cellStyle name="Note 6 8 4 5" xfId="32065"/>
    <cellStyle name="Note 6 8 4 6" xfId="32066"/>
    <cellStyle name="Note 6 8 4 7" xfId="32067"/>
    <cellStyle name="Note 6 8 5" xfId="32068"/>
    <cellStyle name="Note 6 8 5 2" xfId="32069"/>
    <cellStyle name="Note 6 8 5 3" xfId="32070"/>
    <cellStyle name="Note 6 8 5 4" xfId="32071"/>
    <cellStyle name="Note 6 8 5 5" xfId="32072"/>
    <cellStyle name="Note 6 8 5 6" xfId="32073"/>
    <cellStyle name="Note 6 8 5 7" xfId="32074"/>
    <cellStyle name="Note 6 8 6" xfId="32075"/>
    <cellStyle name="Note 6 8 6 2" xfId="32076"/>
    <cellStyle name="Note 6 8 6 3" xfId="32077"/>
    <cellStyle name="Note 6 8 6 4" xfId="32078"/>
    <cellStyle name="Note 6 8 6 5" xfId="32079"/>
    <cellStyle name="Note 6 8 6 6" xfId="32080"/>
    <cellStyle name="Note 6 8 6 7" xfId="32081"/>
    <cellStyle name="Note 6 8 7" xfId="32082"/>
    <cellStyle name="Note 6 8 7 2" xfId="32083"/>
    <cellStyle name="Note 6 8 7 3" xfId="32084"/>
    <cellStyle name="Note 6 8 7 4" xfId="32085"/>
    <cellStyle name="Note 6 8 7 5" xfId="32086"/>
    <cellStyle name="Note 6 8 7 6" xfId="32087"/>
    <cellStyle name="Note 6 8 8" xfId="32088"/>
    <cellStyle name="Note 6 8 9" xfId="32089"/>
    <cellStyle name="Note 6 9" xfId="32090"/>
    <cellStyle name="Note 6 9 10" xfId="32091"/>
    <cellStyle name="Note 6 9 11" xfId="32092"/>
    <cellStyle name="Note 6 9 12" xfId="32093"/>
    <cellStyle name="Note 6 9 2" xfId="32094"/>
    <cellStyle name="Note 6 9 2 2" xfId="32095"/>
    <cellStyle name="Note 6 9 2 3" xfId="32096"/>
    <cellStyle name="Note 6 9 2 4" xfId="32097"/>
    <cellStyle name="Note 6 9 2 5" xfId="32098"/>
    <cellStyle name="Note 6 9 2 6" xfId="32099"/>
    <cellStyle name="Note 6 9 2 7" xfId="32100"/>
    <cellStyle name="Note 6 9 3" xfId="32101"/>
    <cellStyle name="Note 6 9 3 2" xfId="32102"/>
    <cellStyle name="Note 6 9 3 3" xfId="32103"/>
    <cellStyle name="Note 6 9 3 4" xfId="32104"/>
    <cellStyle name="Note 6 9 3 5" xfId="32105"/>
    <cellStyle name="Note 6 9 3 6" xfId="32106"/>
    <cellStyle name="Note 6 9 3 7" xfId="32107"/>
    <cellStyle name="Note 6 9 4" xfId="32108"/>
    <cellStyle name="Note 6 9 4 2" xfId="32109"/>
    <cellStyle name="Note 6 9 4 3" xfId="32110"/>
    <cellStyle name="Note 6 9 4 4" xfId="32111"/>
    <cellStyle name="Note 6 9 4 5" xfId="32112"/>
    <cellStyle name="Note 6 9 4 6" xfId="32113"/>
    <cellStyle name="Note 6 9 4 7" xfId="32114"/>
    <cellStyle name="Note 6 9 5" xfId="32115"/>
    <cellStyle name="Note 6 9 5 2" xfId="32116"/>
    <cellStyle name="Note 6 9 5 3" xfId="32117"/>
    <cellStyle name="Note 6 9 5 4" xfId="32118"/>
    <cellStyle name="Note 6 9 5 5" xfId="32119"/>
    <cellStyle name="Note 6 9 5 6" xfId="32120"/>
    <cellStyle name="Note 6 9 5 7" xfId="32121"/>
    <cellStyle name="Note 6 9 6" xfId="32122"/>
    <cellStyle name="Note 6 9 6 2" xfId="32123"/>
    <cellStyle name="Note 6 9 6 3" xfId="32124"/>
    <cellStyle name="Note 6 9 6 4" xfId="32125"/>
    <cellStyle name="Note 6 9 6 5" xfId="32126"/>
    <cellStyle name="Note 6 9 6 6" xfId="32127"/>
    <cellStyle name="Note 6 9 6 7" xfId="32128"/>
    <cellStyle name="Note 6 9 7" xfId="32129"/>
    <cellStyle name="Note 6 9 7 2" xfId="32130"/>
    <cellStyle name="Note 6 9 7 3" xfId="32131"/>
    <cellStyle name="Note 6 9 7 4" xfId="32132"/>
    <cellStyle name="Note 6 9 7 5" xfId="32133"/>
    <cellStyle name="Note 6 9 7 6" xfId="32134"/>
    <cellStyle name="Note 6 9 8" xfId="32135"/>
    <cellStyle name="Note 6 9 9" xfId="32136"/>
    <cellStyle name="Note 7" xfId="32137"/>
    <cellStyle name="Note 7 10" xfId="32138"/>
    <cellStyle name="Note 7 11" xfId="32139"/>
    <cellStyle name="Note 7 12" xfId="32140"/>
    <cellStyle name="Note 7 2" xfId="32141"/>
    <cellStyle name="Note 7 2 2" xfId="32142"/>
    <cellStyle name="Note 7 2 3" xfId="32143"/>
    <cellStyle name="Note 7 2 4" xfId="32144"/>
    <cellStyle name="Note 7 2 5" xfId="32145"/>
    <cellStyle name="Note 7 2 6" xfId="32146"/>
    <cellStyle name="Note 7 2 7" xfId="32147"/>
    <cellStyle name="Note 7 3" xfId="32148"/>
    <cellStyle name="Note 7 3 2" xfId="32149"/>
    <cellStyle name="Note 7 3 3" xfId="32150"/>
    <cellStyle name="Note 7 3 4" xfId="32151"/>
    <cellStyle name="Note 7 3 5" xfId="32152"/>
    <cellStyle name="Note 7 3 6" xfId="32153"/>
    <cellStyle name="Note 7 3 7" xfId="32154"/>
    <cellStyle name="Note 7 4" xfId="32155"/>
    <cellStyle name="Note 7 4 2" xfId="32156"/>
    <cellStyle name="Note 7 4 3" xfId="32157"/>
    <cellStyle name="Note 7 4 4" xfId="32158"/>
    <cellStyle name="Note 7 4 5" xfId="32159"/>
    <cellStyle name="Note 7 4 6" xfId="32160"/>
    <cellStyle name="Note 7 4 7" xfId="32161"/>
    <cellStyle name="Note 7 5" xfId="32162"/>
    <cellStyle name="Note 7 5 2" xfId="32163"/>
    <cellStyle name="Note 7 5 3" xfId="32164"/>
    <cellStyle name="Note 7 5 4" xfId="32165"/>
    <cellStyle name="Note 7 5 5" xfId="32166"/>
    <cellStyle name="Note 7 5 6" xfId="32167"/>
    <cellStyle name="Note 7 5 7" xfId="32168"/>
    <cellStyle name="Note 7 6" xfId="32169"/>
    <cellStyle name="Note 7 6 2" xfId="32170"/>
    <cellStyle name="Note 7 6 3" xfId="32171"/>
    <cellStyle name="Note 7 6 4" xfId="32172"/>
    <cellStyle name="Note 7 6 5" xfId="32173"/>
    <cellStyle name="Note 7 6 6" xfId="32174"/>
    <cellStyle name="Note 7 6 7" xfId="32175"/>
    <cellStyle name="Note 7 7" xfId="32176"/>
    <cellStyle name="Note 7 8" xfId="32177"/>
    <cellStyle name="Note 7 9" xfId="32178"/>
    <cellStyle name="Note 8" xfId="32179"/>
    <cellStyle name="Note 8 10" xfId="32180"/>
    <cellStyle name="Note 8 11" xfId="32181"/>
    <cellStyle name="Note 8 12" xfId="32182"/>
    <cellStyle name="Note 8 2" xfId="32183"/>
    <cellStyle name="Note 8 2 2" xfId="32184"/>
    <cellStyle name="Note 8 2 3" xfId="32185"/>
    <cellStyle name="Note 8 2 4" xfId="32186"/>
    <cellStyle name="Note 8 2 5" xfId="32187"/>
    <cellStyle name="Note 8 2 6" xfId="32188"/>
    <cellStyle name="Note 8 2 7" xfId="32189"/>
    <cellStyle name="Note 8 3" xfId="32190"/>
    <cellStyle name="Note 8 3 2" xfId="32191"/>
    <cellStyle name="Note 8 3 3" xfId="32192"/>
    <cellStyle name="Note 8 3 4" xfId="32193"/>
    <cellStyle name="Note 8 3 5" xfId="32194"/>
    <cellStyle name="Note 8 3 6" xfId="32195"/>
    <cellStyle name="Note 8 3 7" xfId="32196"/>
    <cellStyle name="Note 8 4" xfId="32197"/>
    <cellStyle name="Note 8 4 2" xfId="32198"/>
    <cellStyle name="Note 8 4 3" xfId="32199"/>
    <cellStyle name="Note 8 4 4" xfId="32200"/>
    <cellStyle name="Note 8 4 5" xfId="32201"/>
    <cellStyle name="Note 8 4 6" xfId="32202"/>
    <cellStyle name="Note 8 4 7" xfId="32203"/>
    <cellStyle name="Note 8 5" xfId="32204"/>
    <cellStyle name="Note 8 5 2" xfId="32205"/>
    <cellStyle name="Note 8 5 3" xfId="32206"/>
    <cellStyle name="Note 8 5 4" xfId="32207"/>
    <cellStyle name="Note 8 5 5" xfId="32208"/>
    <cellStyle name="Note 8 5 6" xfId="32209"/>
    <cellStyle name="Note 8 5 7" xfId="32210"/>
    <cellStyle name="Note 8 6" xfId="32211"/>
    <cellStyle name="Note 8 6 2" xfId="32212"/>
    <cellStyle name="Note 8 6 3" xfId="32213"/>
    <cellStyle name="Note 8 6 4" xfId="32214"/>
    <cellStyle name="Note 8 6 5" xfId="32215"/>
    <cellStyle name="Note 8 6 6" xfId="32216"/>
    <cellStyle name="Note 8 6 7" xfId="32217"/>
    <cellStyle name="Note 8 7" xfId="32218"/>
    <cellStyle name="Note 8 8" xfId="32219"/>
    <cellStyle name="Note 8 9" xfId="32220"/>
    <cellStyle name="Note 9" xfId="32221"/>
    <cellStyle name="Note 9 10" xfId="32222"/>
    <cellStyle name="Note 9 11" xfId="32223"/>
    <cellStyle name="Note 9 12" xfId="32224"/>
    <cellStyle name="Note 9 2" xfId="32225"/>
    <cellStyle name="Note 9 2 2" xfId="32226"/>
    <cellStyle name="Note 9 2 3" xfId="32227"/>
    <cellStyle name="Note 9 2 4" xfId="32228"/>
    <cellStyle name="Note 9 2 5" xfId="32229"/>
    <cellStyle name="Note 9 2 6" xfId="32230"/>
    <cellStyle name="Note 9 2 7" xfId="32231"/>
    <cellStyle name="Note 9 3" xfId="32232"/>
    <cellStyle name="Note 9 3 2" xfId="32233"/>
    <cellStyle name="Note 9 3 3" xfId="32234"/>
    <cellStyle name="Note 9 3 4" xfId="32235"/>
    <cellStyle name="Note 9 3 5" xfId="32236"/>
    <cellStyle name="Note 9 3 6" xfId="32237"/>
    <cellStyle name="Note 9 3 7" xfId="32238"/>
    <cellStyle name="Note 9 4" xfId="32239"/>
    <cellStyle name="Note 9 4 2" xfId="32240"/>
    <cellStyle name="Note 9 4 3" xfId="32241"/>
    <cellStyle name="Note 9 4 4" xfId="32242"/>
    <cellStyle name="Note 9 4 5" xfId="32243"/>
    <cellStyle name="Note 9 4 6" xfId="32244"/>
    <cellStyle name="Note 9 4 7" xfId="32245"/>
    <cellStyle name="Note 9 5" xfId="32246"/>
    <cellStyle name="Note 9 5 2" xfId="32247"/>
    <cellStyle name="Note 9 5 3" xfId="32248"/>
    <cellStyle name="Note 9 5 4" xfId="32249"/>
    <cellStyle name="Note 9 5 5" xfId="32250"/>
    <cellStyle name="Note 9 5 6" xfId="32251"/>
    <cellStyle name="Note 9 5 7" xfId="32252"/>
    <cellStyle name="Note 9 6" xfId="32253"/>
    <cellStyle name="Note 9 6 2" xfId="32254"/>
    <cellStyle name="Note 9 6 3" xfId="32255"/>
    <cellStyle name="Note 9 6 4" xfId="32256"/>
    <cellStyle name="Note 9 6 5" xfId="32257"/>
    <cellStyle name="Note 9 6 6" xfId="32258"/>
    <cellStyle name="Note 9 6 7" xfId="32259"/>
    <cellStyle name="Note 9 7" xfId="32260"/>
    <cellStyle name="Note 9 7 2" xfId="32261"/>
    <cellStyle name="Note 9 7 3" xfId="32262"/>
    <cellStyle name="Note 9 7 4" xfId="32263"/>
    <cellStyle name="Note 9 7 5" xfId="32264"/>
    <cellStyle name="Note 9 7 6" xfId="32265"/>
    <cellStyle name="Note 9 8" xfId="32266"/>
    <cellStyle name="Note 9 9" xfId="32267"/>
    <cellStyle name="NULO" xfId="32268"/>
    <cellStyle name="Numeric" xfId="37"/>
    <cellStyle name="Numeric 2" xfId="78"/>
    <cellStyle name="Numeric 3" xfId="140"/>
    <cellStyle name="Numeric 4" xfId="113"/>
    <cellStyle name="Numeric 4 2" xfId="192"/>
    <cellStyle name="Numeric 5" xfId="51828"/>
    <cellStyle name="NumericWithBorder" xfId="41"/>
    <cellStyle name="NumericWithBorder 2" xfId="82"/>
    <cellStyle name="NumericWithBorder 2 2" xfId="51868"/>
    <cellStyle name="NumericWithBorder 3" xfId="144"/>
    <cellStyle name="NumericWithBorder 3 2" xfId="51881"/>
    <cellStyle name="NumericWithBorder 4" xfId="117"/>
    <cellStyle name="NumericWithBorder 4 2" xfId="196"/>
    <cellStyle name="NumericWithBorder 4 2 2" xfId="51888"/>
    <cellStyle name="NumericWithBorder 4 3" xfId="51874"/>
    <cellStyle name="NumericWithBorder 5" xfId="51832"/>
    <cellStyle name="NumericWithBorder 6" xfId="51861"/>
    <cellStyle name="Output" xfId="32269"/>
    <cellStyle name="Output 10" xfId="32270"/>
    <cellStyle name="Output 10 10" xfId="32271"/>
    <cellStyle name="Output 10 11" xfId="32272"/>
    <cellStyle name="Output 10 12" xfId="32273"/>
    <cellStyle name="Output 10 2" xfId="32274"/>
    <cellStyle name="Output 10 2 2" xfId="32275"/>
    <cellStyle name="Output 10 2 2 2" xfId="32276"/>
    <cellStyle name="Output 10 2 2 3" xfId="32277"/>
    <cellStyle name="Output 10 2 2 4" xfId="32278"/>
    <cellStyle name="Output 10 2 2 5" xfId="32279"/>
    <cellStyle name="Output 10 2 2 6" xfId="32280"/>
    <cellStyle name="Output 10 2 2 7" xfId="32281"/>
    <cellStyle name="Output 10 2 3" xfId="32282"/>
    <cellStyle name="Output 10 2 4" xfId="32283"/>
    <cellStyle name="Output 10 2 5" xfId="32284"/>
    <cellStyle name="Output 10 2 6" xfId="32285"/>
    <cellStyle name="Output 10 2 7" xfId="32286"/>
    <cellStyle name="Output 10 2 8" xfId="32287"/>
    <cellStyle name="Output 10 3" xfId="32288"/>
    <cellStyle name="Output 10 3 2" xfId="32289"/>
    <cellStyle name="Output 10 3 3" xfId="32290"/>
    <cellStyle name="Output 10 3 4" xfId="32291"/>
    <cellStyle name="Output 10 3 5" xfId="32292"/>
    <cellStyle name="Output 10 3 6" xfId="32293"/>
    <cellStyle name="Output 10 3 7" xfId="32294"/>
    <cellStyle name="Output 10 4" xfId="32295"/>
    <cellStyle name="Output 10 4 2" xfId="32296"/>
    <cellStyle name="Output 10 4 3" xfId="32297"/>
    <cellStyle name="Output 10 4 4" xfId="32298"/>
    <cellStyle name="Output 10 4 5" xfId="32299"/>
    <cellStyle name="Output 10 4 6" xfId="32300"/>
    <cellStyle name="Output 10 4 7" xfId="32301"/>
    <cellStyle name="Output 10 5" xfId="32302"/>
    <cellStyle name="Output 10 5 2" xfId="32303"/>
    <cellStyle name="Output 10 5 3" xfId="32304"/>
    <cellStyle name="Output 10 5 4" xfId="32305"/>
    <cellStyle name="Output 10 5 5" xfId="32306"/>
    <cellStyle name="Output 10 5 6" xfId="32307"/>
    <cellStyle name="Output 10 5 7" xfId="32308"/>
    <cellStyle name="Output 10 6" xfId="32309"/>
    <cellStyle name="Output 10 6 2" xfId="32310"/>
    <cellStyle name="Output 10 6 3" xfId="32311"/>
    <cellStyle name="Output 10 6 4" xfId="32312"/>
    <cellStyle name="Output 10 6 5" xfId="32313"/>
    <cellStyle name="Output 10 6 6" xfId="32314"/>
    <cellStyle name="Output 10 6 7" xfId="32315"/>
    <cellStyle name="Output 10 7" xfId="32316"/>
    <cellStyle name="Output 10 7 2" xfId="32317"/>
    <cellStyle name="Output 10 7 3" xfId="32318"/>
    <cellStyle name="Output 10 7 4" xfId="32319"/>
    <cellStyle name="Output 10 7 5" xfId="32320"/>
    <cellStyle name="Output 10 7 6" xfId="32321"/>
    <cellStyle name="Output 10 8" xfId="32322"/>
    <cellStyle name="Output 10 9" xfId="32323"/>
    <cellStyle name="Output 11" xfId="32324"/>
    <cellStyle name="Output 11 10" xfId="32325"/>
    <cellStyle name="Output 11 11" xfId="32326"/>
    <cellStyle name="Output 11 12" xfId="32327"/>
    <cellStyle name="Output 11 2" xfId="32328"/>
    <cellStyle name="Output 11 2 2" xfId="32329"/>
    <cellStyle name="Output 11 2 2 2" xfId="32330"/>
    <cellStyle name="Output 11 2 2 3" xfId="32331"/>
    <cellStyle name="Output 11 2 2 4" xfId="32332"/>
    <cellStyle name="Output 11 2 2 5" xfId="32333"/>
    <cellStyle name="Output 11 2 2 6" xfId="32334"/>
    <cellStyle name="Output 11 2 2 7" xfId="32335"/>
    <cellStyle name="Output 11 2 3" xfId="32336"/>
    <cellStyle name="Output 11 2 4" xfId="32337"/>
    <cellStyle name="Output 11 2 5" xfId="32338"/>
    <cellStyle name="Output 11 2 6" xfId="32339"/>
    <cellStyle name="Output 11 2 7" xfId="32340"/>
    <cellStyle name="Output 11 2 8" xfId="32341"/>
    <cellStyle name="Output 11 3" xfId="32342"/>
    <cellStyle name="Output 11 3 2" xfId="32343"/>
    <cellStyle name="Output 11 3 3" xfId="32344"/>
    <cellStyle name="Output 11 3 4" xfId="32345"/>
    <cellStyle name="Output 11 3 5" xfId="32346"/>
    <cellStyle name="Output 11 3 6" xfId="32347"/>
    <cellStyle name="Output 11 3 7" xfId="32348"/>
    <cellStyle name="Output 11 4" xfId="32349"/>
    <cellStyle name="Output 11 4 2" xfId="32350"/>
    <cellStyle name="Output 11 4 3" xfId="32351"/>
    <cellStyle name="Output 11 4 4" xfId="32352"/>
    <cellStyle name="Output 11 4 5" xfId="32353"/>
    <cellStyle name="Output 11 4 6" xfId="32354"/>
    <cellStyle name="Output 11 4 7" xfId="32355"/>
    <cellStyle name="Output 11 5" xfId="32356"/>
    <cellStyle name="Output 11 5 2" xfId="32357"/>
    <cellStyle name="Output 11 5 3" xfId="32358"/>
    <cellStyle name="Output 11 5 4" xfId="32359"/>
    <cellStyle name="Output 11 5 5" xfId="32360"/>
    <cellStyle name="Output 11 5 6" xfId="32361"/>
    <cellStyle name="Output 11 5 7" xfId="32362"/>
    <cellStyle name="Output 11 6" xfId="32363"/>
    <cellStyle name="Output 11 6 2" xfId="32364"/>
    <cellStyle name="Output 11 6 3" xfId="32365"/>
    <cellStyle name="Output 11 6 4" xfId="32366"/>
    <cellStyle name="Output 11 6 5" xfId="32367"/>
    <cellStyle name="Output 11 6 6" xfId="32368"/>
    <cellStyle name="Output 11 6 7" xfId="32369"/>
    <cellStyle name="Output 11 7" xfId="32370"/>
    <cellStyle name="Output 11 7 2" xfId="32371"/>
    <cellStyle name="Output 11 7 3" xfId="32372"/>
    <cellStyle name="Output 11 7 4" xfId="32373"/>
    <cellStyle name="Output 11 7 5" xfId="32374"/>
    <cellStyle name="Output 11 7 6" xfId="32375"/>
    <cellStyle name="Output 11 8" xfId="32376"/>
    <cellStyle name="Output 11 9" xfId="32377"/>
    <cellStyle name="Output 12" xfId="32378"/>
    <cellStyle name="Output 12 10" xfId="32379"/>
    <cellStyle name="Output 12 11" xfId="32380"/>
    <cellStyle name="Output 12 12" xfId="32381"/>
    <cellStyle name="Output 12 2" xfId="32382"/>
    <cellStyle name="Output 12 2 2" xfId="32383"/>
    <cellStyle name="Output 12 2 2 2" xfId="32384"/>
    <cellStyle name="Output 12 2 2 3" xfId="32385"/>
    <cellStyle name="Output 12 2 2 4" xfId="32386"/>
    <cellStyle name="Output 12 2 2 5" xfId="32387"/>
    <cellStyle name="Output 12 2 2 6" xfId="32388"/>
    <cellStyle name="Output 12 2 2 7" xfId="32389"/>
    <cellStyle name="Output 12 2 3" xfId="32390"/>
    <cellStyle name="Output 12 2 4" xfId="32391"/>
    <cellStyle name="Output 12 2 5" xfId="32392"/>
    <cellStyle name="Output 12 2 6" xfId="32393"/>
    <cellStyle name="Output 12 2 7" xfId="32394"/>
    <cellStyle name="Output 12 2 8" xfId="32395"/>
    <cellStyle name="Output 12 3" xfId="32396"/>
    <cellStyle name="Output 12 3 2" xfId="32397"/>
    <cellStyle name="Output 12 3 3" xfId="32398"/>
    <cellStyle name="Output 12 3 4" xfId="32399"/>
    <cellStyle name="Output 12 3 5" xfId="32400"/>
    <cellStyle name="Output 12 3 6" xfId="32401"/>
    <cellStyle name="Output 12 3 7" xfId="32402"/>
    <cellStyle name="Output 12 4" xfId="32403"/>
    <cellStyle name="Output 12 4 2" xfId="32404"/>
    <cellStyle name="Output 12 4 3" xfId="32405"/>
    <cellStyle name="Output 12 4 4" xfId="32406"/>
    <cellStyle name="Output 12 4 5" xfId="32407"/>
    <cellStyle name="Output 12 4 6" xfId="32408"/>
    <cellStyle name="Output 12 4 7" xfId="32409"/>
    <cellStyle name="Output 12 5" xfId="32410"/>
    <cellStyle name="Output 12 5 2" xfId="32411"/>
    <cellStyle name="Output 12 5 3" xfId="32412"/>
    <cellStyle name="Output 12 5 4" xfId="32413"/>
    <cellStyle name="Output 12 5 5" xfId="32414"/>
    <cellStyle name="Output 12 5 6" xfId="32415"/>
    <cellStyle name="Output 12 5 7" xfId="32416"/>
    <cellStyle name="Output 12 6" xfId="32417"/>
    <cellStyle name="Output 12 6 2" xfId="32418"/>
    <cellStyle name="Output 12 6 3" xfId="32419"/>
    <cellStyle name="Output 12 6 4" xfId="32420"/>
    <cellStyle name="Output 12 6 5" xfId="32421"/>
    <cellStyle name="Output 12 6 6" xfId="32422"/>
    <cellStyle name="Output 12 6 7" xfId="32423"/>
    <cellStyle name="Output 12 7" xfId="32424"/>
    <cellStyle name="Output 12 7 2" xfId="32425"/>
    <cellStyle name="Output 12 7 3" xfId="32426"/>
    <cellStyle name="Output 12 7 4" xfId="32427"/>
    <cellStyle name="Output 12 7 5" xfId="32428"/>
    <cellStyle name="Output 12 7 6" xfId="32429"/>
    <cellStyle name="Output 12 8" xfId="32430"/>
    <cellStyle name="Output 12 9" xfId="32431"/>
    <cellStyle name="Output 13" xfId="32432"/>
    <cellStyle name="Output 13 10" xfId="32433"/>
    <cellStyle name="Output 13 11" xfId="32434"/>
    <cellStyle name="Output 13 12" xfId="32435"/>
    <cellStyle name="Output 13 2" xfId="32436"/>
    <cellStyle name="Output 13 2 2" xfId="32437"/>
    <cellStyle name="Output 13 2 2 2" xfId="32438"/>
    <cellStyle name="Output 13 2 2 3" xfId="32439"/>
    <cellStyle name="Output 13 2 2 4" xfId="32440"/>
    <cellStyle name="Output 13 2 2 5" xfId="32441"/>
    <cellStyle name="Output 13 2 2 6" xfId="32442"/>
    <cellStyle name="Output 13 2 2 7" xfId="32443"/>
    <cellStyle name="Output 13 2 3" xfId="32444"/>
    <cellStyle name="Output 13 2 4" xfId="32445"/>
    <cellStyle name="Output 13 2 5" xfId="32446"/>
    <cellStyle name="Output 13 2 6" xfId="32447"/>
    <cellStyle name="Output 13 2 7" xfId="32448"/>
    <cellStyle name="Output 13 2 8" xfId="32449"/>
    <cellStyle name="Output 13 3" xfId="32450"/>
    <cellStyle name="Output 13 3 2" xfId="32451"/>
    <cellStyle name="Output 13 3 3" xfId="32452"/>
    <cellStyle name="Output 13 3 4" xfId="32453"/>
    <cellStyle name="Output 13 3 5" xfId="32454"/>
    <cellStyle name="Output 13 3 6" xfId="32455"/>
    <cellStyle name="Output 13 3 7" xfId="32456"/>
    <cellStyle name="Output 13 4" xfId="32457"/>
    <cellStyle name="Output 13 4 2" xfId="32458"/>
    <cellStyle name="Output 13 4 3" xfId="32459"/>
    <cellStyle name="Output 13 4 4" xfId="32460"/>
    <cellStyle name="Output 13 4 5" xfId="32461"/>
    <cellStyle name="Output 13 4 6" xfId="32462"/>
    <cellStyle name="Output 13 4 7" xfId="32463"/>
    <cellStyle name="Output 13 5" xfId="32464"/>
    <cellStyle name="Output 13 5 2" xfId="32465"/>
    <cellStyle name="Output 13 5 3" xfId="32466"/>
    <cellStyle name="Output 13 5 4" xfId="32467"/>
    <cellStyle name="Output 13 5 5" xfId="32468"/>
    <cellStyle name="Output 13 5 6" xfId="32469"/>
    <cellStyle name="Output 13 5 7" xfId="32470"/>
    <cellStyle name="Output 13 6" xfId="32471"/>
    <cellStyle name="Output 13 6 2" xfId="32472"/>
    <cellStyle name="Output 13 6 3" xfId="32473"/>
    <cellStyle name="Output 13 6 4" xfId="32474"/>
    <cellStyle name="Output 13 6 5" xfId="32475"/>
    <cellStyle name="Output 13 6 6" xfId="32476"/>
    <cellStyle name="Output 13 6 7" xfId="32477"/>
    <cellStyle name="Output 13 7" xfId="32478"/>
    <cellStyle name="Output 13 7 2" xfId="32479"/>
    <cellStyle name="Output 13 7 3" xfId="32480"/>
    <cellStyle name="Output 13 7 4" xfId="32481"/>
    <cellStyle name="Output 13 7 5" xfId="32482"/>
    <cellStyle name="Output 13 7 6" xfId="32483"/>
    <cellStyle name="Output 13 8" xfId="32484"/>
    <cellStyle name="Output 13 9" xfId="32485"/>
    <cellStyle name="Output 14" xfId="32486"/>
    <cellStyle name="Output 14 10" xfId="32487"/>
    <cellStyle name="Output 14 11" xfId="32488"/>
    <cellStyle name="Output 14 12" xfId="32489"/>
    <cellStyle name="Output 14 2" xfId="32490"/>
    <cellStyle name="Output 14 2 2" xfId="32491"/>
    <cellStyle name="Output 14 2 2 2" xfId="32492"/>
    <cellStyle name="Output 14 2 2 3" xfId="32493"/>
    <cellStyle name="Output 14 2 2 4" xfId="32494"/>
    <cellStyle name="Output 14 2 2 5" xfId="32495"/>
    <cellStyle name="Output 14 2 2 6" xfId="32496"/>
    <cellStyle name="Output 14 2 2 7" xfId="32497"/>
    <cellStyle name="Output 14 2 3" xfId="32498"/>
    <cellStyle name="Output 14 2 4" xfId="32499"/>
    <cellStyle name="Output 14 2 5" xfId="32500"/>
    <cellStyle name="Output 14 2 6" xfId="32501"/>
    <cellStyle name="Output 14 2 7" xfId="32502"/>
    <cellStyle name="Output 14 2 8" xfId="32503"/>
    <cellStyle name="Output 14 3" xfId="32504"/>
    <cellStyle name="Output 14 3 2" xfId="32505"/>
    <cellStyle name="Output 14 3 3" xfId="32506"/>
    <cellStyle name="Output 14 3 4" xfId="32507"/>
    <cellStyle name="Output 14 3 5" xfId="32508"/>
    <cellStyle name="Output 14 3 6" xfId="32509"/>
    <cellStyle name="Output 14 3 7" xfId="32510"/>
    <cellStyle name="Output 14 4" xfId="32511"/>
    <cellStyle name="Output 14 4 2" xfId="32512"/>
    <cellStyle name="Output 14 4 3" xfId="32513"/>
    <cellStyle name="Output 14 4 4" xfId="32514"/>
    <cellStyle name="Output 14 4 5" xfId="32515"/>
    <cellStyle name="Output 14 4 6" xfId="32516"/>
    <cellStyle name="Output 14 4 7" xfId="32517"/>
    <cellStyle name="Output 14 5" xfId="32518"/>
    <cellStyle name="Output 14 5 2" xfId="32519"/>
    <cellStyle name="Output 14 5 3" xfId="32520"/>
    <cellStyle name="Output 14 5 4" xfId="32521"/>
    <cellStyle name="Output 14 5 5" xfId="32522"/>
    <cellStyle name="Output 14 5 6" xfId="32523"/>
    <cellStyle name="Output 14 5 7" xfId="32524"/>
    <cellStyle name="Output 14 6" xfId="32525"/>
    <cellStyle name="Output 14 6 2" xfId="32526"/>
    <cellStyle name="Output 14 6 3" xfId="32527"/>
    <cellStyle name="Output 14 6 4" xfId="32528"/>
    <cellStyle name="Output 14 6 5" xfId="32529"/>
    <cellStyle name="Output 14 6 6" xfId="32530"/>
    <cellStyle name="Output 14 6 7" xfId="32531"/>
    <cellStyle name="Output 14 7" xfId="32532"/>
    <cellStyle name="Output 14 7 2" xfId="32533"/>
    <cellStyle name="Output 14 7 3" xfId="32534"/>
    <cellStyle name="Output 14 7 4" xfId="32535"/>
    <cellStyle name="Output 14 7 5" xfId="32536"/>
    <cellStyle name="Output 14 7 6" xfId="32537"/>
    <cellStyle name="Output 14 8" xfId="32538"/>
    <cellStyle name="Output 14 9" xfId="32539"/>
    <cellStyle name="Output 15" xfId="32540"/>
    <cellStyle name="Output 15 10" xfId="32541"/>
    <cellStyle name="Output 15 11" xfId="32542"/>
    <cellStyle name="Output 15 12" xfId="32543"/>
    <cellStyle name="Output 15 2" xfId="32544"/>
    <cellStyle name="Output 15 2 2" xfId="32545"/>
    <cellStyle name="Output 15 2 2 2" xfId="32546"/>
    <cellStyle name="Output 15 2 2 3" xfId="32547"/>
    <cellStyle name="Output 15 2 2 4" xfId="32548"/>
    <cellStyle name="Output 15 2 2 5" xfId="32549"/>
    <cellStyle name="Output 15 2 2 6" xfId="32550"/>
    <cellStyle name="Output 15 2 2 7" xfId="32551"/>
    <cellStyle name="Output 15 2 3" xfId="32552"/>
    <cellStyle name="Output 15 2 4" xfId="32553"/>
    <cellStyle name="Output 15 2 5" xfId="32554"/>
    <cellStyle name="Output 15 2 6" xfId="32555"/>
    <cellStyle name="Output 15 2 7" xfId="32556"/>
    <cellStyle name="Output 15 2 8" xfId="32557"/>
    <cellStyle name="Output 15 3" xfId="32558"/>
    <cellStyle name="Output 15 3 2" xfId="32559"/>
    <cellStyle name="Output 15 3 3" xfId="32560"/>
    <cellStyle name="Output 15 3 4" xfId="32561"/>
    <cellStyle name="Output 15 3 5" xfId="32562"/>
    <cellStyle name="Output 15 3 6" xfId="32563"/>
    <cellStyle name="Output 15 3 7" xfId="32564"/>
    <cellStyle name="Output 15 4" xfId="32565"/>
    <cellStyle name="Output 15 4 2" xfId="32566"/>
    <cellStyle name="Output 15 4 3" xfId="32567"/>
    <cellStyle name="Output 15 4 4" xfId="32568"/>
    <cellStyle name="Output 15 4 5" xfId="32569"/>
    <cellStyle name="Output 15 4 6" xfId="32570"/>
    <cellStyle name="Output 15 4 7" xfId="32571"/>
    <cellStyle name="Output 15 5" xfId="32572"/>
    <cellStyle name="Output 15 5 2" xfId="32573"/>
    <cellStyle name="Output 15 5 3" xfId="32574"/>
    <cellStyle name="Output 15 5 4" xfId="32575"/>
    <cellStyle name="Output 15 5 5" xfId="32576"/>
    <cellStyle name="Output 15 5 6" xfId="32577"/>
    <cellStyle name="Output 15 5 7" xfId="32578"/>
    <cellStyle name="Output 15 6" xfId="32579"/>
    <cellStyle name="Output 15 6 2" xfId="32580"/>
    <cellStyle name="Output 15 6 3" xfId="32581"/>
    <cellStyle name="Output 15 6 4" xfId="32582"/>
    <cellStyle name="Output 15 6 5" xfId="32583"/>
    <cellStyle name="Output 15 6 6" xfId="32584"/>
    <cellStyle name="Output 15 6 7" xfId="32585"/>
    <cellStyle name="Output 15 7" xfId="32586"/>
    <cellStyle name="Output 15 7 2" xfId="32587"/>
    <cellStyle name="Output 15 7 3" xfId="32588"/>
    <cellStyle name="Output 15 7 4" xfId="32589"/>
    <cellStyle name="Output 15 7 5" xfId="32590"/>
    <cellStyle name="Output 15 7 6" xfId="32591"/>
    <cellStyle name="Output 15 8" xfId="32592"/>
    <cellStyle name="Output 15 9" xfId="32593"/>
    <cellStyle name="Output 16" xfId="32594"/>
    <cellStyle name="Output 16 10" xfId="32595"/>
    <cellStyle name="Output 16 11" xfId="32596"/>
    <cellStyle name="Output 16 12" xfId="32597"/>
    <cellStyle name="Output 16 2" xfId="32598"/>
    <cellStyle name="Output 16 2 2" xfId="32599"/>
    <cellStyle name="Output 16 2 2 2" xfId="32600"/>
    <cellStyle name="Output 16 2 2 3" xfId="32601"/>
    <cellStyle name="Output 16 2 2 4" xfId="32602"/>
    <cellStyle name="Output 16 2 2 5" xfId="32603"/>
    <cellStyle name="Output 16 2 2 6" xfId="32604"/>
    <cellStyle name="Output 16 2 2 7" xfId="32605"/>
    <cellStyle name="Output 16 2 3" xfId="32606"/>
    <cellStyle name="Output 16 2 4" xfId="32607"/>
    <cellStyle name="Output 16 2 5" xfId="32608"/>
    <cellStyle name="Output 16 2 6" xfId="32609"/>
    <cellStyle name="Output 16 2 7" xfId="32610"/>
    <cellStyle name="Output 16 2 8" xfId="32611"/>
    <cellStyle name="Output 16 3" xfId="32612"/>
    <cellStyle name="Output 16 3 2" xfId="32613"/>
    <cellStyle name="Output 16 3 3" xfId="32614"/>
    <cellStyle name="Output 16 3 4" xfId="32615"/>
    <cellStyle name="Output 16 3 5" xfId="32616"/>
    <cellStyle name="Output 16 3 6" xfId="32617"/>
    <cellStyle name="Output 16 3 7" xfId="32618"/>
    <cellStyle name="Output 16 4" xfId="32619"/>
    <cellStyle name="Output 16 4 2" xfId="32620"/>
    <cellStyle name="Output 16 4 3" xfId="32621"/>
    <cellStyle name="Output 16 4 4" xfId="32622"/>
    <cellStyle name="Output 16 4 5" xfId="32623"/>
    <cellStyle name="Output 16 4 6" xfId="32624"/>
    <cellStyle name="Output 16 4 7" xfId="32625"/>
    <cellStyle name="Output 16 5" xfId="32626"/>
    <cellStyle name="Output 16 5 2" xfId="32627"/>
    <cellStyle name="Output 16 5 3" xfId="32628"/>
    <cellStyle name="Output 16 5 4" xfId="32629"/>
    <cellStyle name="Output 16 5 5" xfId="32630"/>
    <cellStyle name="Output 16 5 6" xfId="32631"/>
    <cellStyle name="Output 16 5 7" xfId="32632"/>
    <cellStyle name="Output 16 6" xfId="32633"/>
    <cellStyle name="Output 16 6 2" xfId="32634"/>
    <cellStyle name="Output 16 6 3" xfId="32635"/>
    <cellStyle name="Output 16 6 4" xfId="32636"/>
    <cellStyle name="Output 16 6 5" xfId="32637"/>
    <cellStyle name="Output 16 6 6" xfId="32638"/>
    <cellStyle name="Output 16 6 7" xfId="32639"/>
    <cellStyle name="Output 16 7" xfId="32640"/>
    <cellStyle name="Output 16 7 2" xfId="32641"/>
    <cellStyle name="Output 16 7 3" xfId="32642"/>
    <cellStyle name="Output 16 7 4" xfId="32643"/>
    <cellStyle name="Output 16 7 5" xfId="32644"/>
    <cellStyle name="Output 16 7 6" xfId="32645"/>
    <cellStyle name="Output 16 8" xfId="32646"/>
    <cellStyle name="Output 16 9" xfId="32647"/>
    <cellStyle name="Output 17" xfId="32648"/>
    <cellStyle name="Output 17 10" xfId="32649"/>
    <cellStyle name="Output 17 11" xfId="32650"/>
    <cellStyle name="Output 17 12" xfId="32651"/>
    <cellStyle name="Output 17 2" xfId="32652"/>
    <cellStyle name="Output 17 2 2" xfId="32653"/>
    <cellStyle name="Output 17 2 2 2" xfId="32654"/>
    <cellStyle name="Output 17 2 2 3" xfId="32655"/>
    <cellStyle name="Output 17 2 2 4" xfId="32656"/>
    <cellStyle name="Output 17 2 2 5" xfId="32657"/>
    <cellStyle name="Output 17 2 2 6" xfId="32658"/>
    <cellStyle name="Output 17 2 2 7" xfId="32659"/>
    <cellStyle name="Output 17 2 3" xfId="32660"/>
    <cellStyle name="Output 17 2 4" xfId="32661"/>
    <cellStyle name="Output 17 2 5" xfId="32662"/>
    <cellStyle name="Output 17 2 6" xfId="32663"/>
    <cellStyle name="Output 17 2 7" xfId="32664"/>
    <cellStyle name="Output 17 2 8" xfId="32665"/>
    <cellStyle name="Output 17 3" xfId="32666"/>
    <cellStyle name="Output 17 3 2" xfId="32667"/>
    <cellStyle name="Output 17 3 3" xfId="32668"/>
    <cellStyle name="Output 17 3 4" xfId="32669"/>
    <cellStyle name="Output 17 3 5" xfId="32670"/>
    <cellStyle name="Output 17 3 6" xfId="32671"/>
    <cellStyle name="Output 17 3 7" xfId="32672"/>
    <cellStyle name="Output 17 4" xfId="32673"/>
    <cellStyle name="Output 17 4 2" xfId="32674"/>
    <cellStyle name="Output 17 4 3" xfId="32675"/>
    <cellStyle name="Output 17 4 4" xfId="32676"/>
    <cellStyle name="Output 17 4 5" xfId="32677"/>
    <cellStyle name="Output 17 4 6" xfId="32678"/>
    <cellStyle name="Output 17 4 7" xfId="32679"/>
    <cellStyle name="Output 17 5" xfId="32680"/>
    <cellStyle name="Output 17 5 2" xfId="32681"/>
    <cellStyle name="Output 17 5 3" xfId="32682"/>
    <cellStyle name="Output 17 5 4" xfId="32683"/>
    <cellStyle name="Output 17 5 5" xfId="32684"/>
    <cellStyle name="Output 17 5 6" xfId="32685"/>
    <cellStyle name="Output 17 5 7" xfId="32686"/>
    <cellStyle name="Output 17 6" xfId="32687"/>
    <cellStyle name="Output 17 6 2" xfId="32688"/>
    <cellStyle name="Output 17 6 3" xfId="32689"/>
    <cellStyle name="Output 17 6 4" xfId="32690"/>
    <cellStyle name="Output 17 6 5" xfId="32691"/>
    <cellStyle name="Output 17 6 6" xfId="32692"/>
    <cellStyle name="Output 17 6 7" xfId="32693"/>
    <cellStyle name="Output 17 7" xfId="32694"/>
    <cellStyle name="Output 17 7 2" xfId="32695"/>
    <cellStyle name="Output 17 7 3" xfId="32696"/>
    <cellStyle name="Output 17 7 4" xfId="32697"/>
    <cellStyle name="Output 17 7 5" xfId="32698"/>
    <cellStyle name="Output 17 7 6" xfId="32699"/>
    <cellStyle name="Output 17 8" xfId="32700"/>
    <cellStyle name="Output 17 9" xfId="32701"/>
    <cellStyle name="Output 18" xfId="32702"/>
    <cellStyle name="Output 18 2" xfId="32703"/>
    <cellStyle name="Output 18 2 2" xfId="32704"/>
    <cellStyle name="Output 18 2 3" xfId="32705"/>
    <cellStyle name="Output 18 2 4" xfId="32706"/>
    <cellStyle name="Output 18 2 5" xfId="32707"/>
    <cellStyle name="Output 18 2 6" xfId="32708"/>
    <cellStyle name="Output 18 2 7" xfId="32709"/>
    <cellStyle name="Output 18 3" xfId="32710"/>
    <cellStyle name="Output 18 4" xfId="32711"/>
    <cellStyle name="Output 18 5" xfId="32712"/>
    <cellStyle name="Output 18 6" xfId="32713"/>
    <cellStyle name="Output 18 7" xfId="32714"/>
    <cellStyle name="Output 18 8" xfId="32715"/>
    <cellStyle name="Output 19" xfId="32716"/>
    <cellStyle name="Output 19 2" xfId="32717"/>
    <cellStyle name="Output 19 3" xfId="32718"/>
    <cellStyle name="Output 19 4" xfId="32719"/>
    <cellStyle name="Output 19 5" xfId="32720"/>
    <cellStyle name="Output 19 6" xfId="32721"/>
    <cellStyle name="Output 19 7" xfId="32722"/>
    <cellStyle name="Output 2" xfId="32723"/>
    <cellStyle name="Output 2 10" xfId="32724"/>
    <cellStyle name="Output 2 10 10" xfId="32725"/>
    <cellStyle name="Output 2 10 11" xfId="32726"/>
    <cellStyle name="Output 2 10 12" xfId="32727"/>
    <cellStyle name="Output 2 10 2" xfId="32728"/>
    <cellStyle name="Output 2 10 2 2" xfId="32729"/>
    <cellStyle name="Output 2 10 2 2 2" xfId="32730"/>
    <cellStyle name="Output 2 10 2 2 3" xfId="32731"/>
    <cellStyle name="Output 2 10 2 2 4" xfId="32732"/>
    <cellStyle name="Output 2 10 2 2 5" xfId="32733"/>
    <cellStyle name="Output 2 10 2 2 6" xfId="32734"/>
    <cellStyle name="Output 2 10 2 2 7" xfId="32735"/>
    <cellStyle name="Output 2 10 2 3" xfId="32736"/>
    <cellStyle name="Output 2 10 2 4" xfId="32737"/>
    <cellStyle name="Output 2 10 2 5" xfId="32738"/>
    <cellStyle name="Output 2 10 2 6" xfId="32739"/>
    <cellStyle name="Output 2 10 2 7" xfId="32740"/>
    <cellStyle name="Output 2 10 2 8" xfId="32741"/>
    <cellStyle name="Output 2 10 3" xfId="32742"/>
    <cellStyle name="Output 2 10 3 2" xfId="32743"/>
    <cellStyle name="Output 2 10 3 3" xfId="32744"/>
    <cellStyle name="Output 2 10 3 4" xfId="32745"/>
    <cellStyle name="Output 2 10 3 5" xfId="32746"/>
    <cellStyle name="Output 2 10 3 6" xfId="32747"/>
    <cellStyle name="Output 2 10 3 7" xfId="32748"/>
    <cellStyle name="Output 2 10 4" xfId="32749"/>
    <cellStyle name="Output 2 10 4 2" xfId="32750"/>
    <cellStyle name="Output 2 10 4 3" xfId="32751"/>
    <cellStyle name="Output 2 10 4 4" xfId="32752"/>
    <cellStyle name="Output 2 10 4 5" xfId="32753"/>
    <cellStyle name="Output 2 10 4 6" xfId="32754"/>
    <cellStyle name="Output 2 10 4 7" xfId="32755"/>
    <cellStyle name="Output 2 10 5" xfId="32756"/>
    <cellStyle name="Output 2 10 5 2" xfId="32757"/>
    <cellStyle name="Output 2 10 5 3" xfId="32758"/>
    <cellStyle name="Output 2 10 5 4" xfId="32759"/>
    <cellStyle name="Output 2 10 5 5" xfId="32760"/>
    <cellStyle name="Output 2 10 5 6" xfId="32761"/>
    <cellStyle name="Output 2 10 5 7" xfId="32762"/>
    <cellStyle name="Output 2 10 6" xfId="32763"/>
    <cellStyle name="Output 2 10 6 2" xfId="32764"/>
    <cellStyle name="Output 2 10 6 3" xfId="32765"/>
    <cellStyle name="Output 2 10 6 4" xfId="32766"/>
    <cellStyle name="Output 2 10 6 5" xfId="32767"/>
    <cellStyle name="Output 2 10 6 6" xfId="32768"/>
    <cellStyle name="Output 2 10 6 7" xfId="32769"/>
    <cellStyle name="Output 2 10 7" xfId="32770"/>
    <cellStyle name="Output 2 10 7 2" xfId="32771"/>
    <cellStyle name="Output 2 10 7 3" xfId="32772"/>
    <cellStyle name="Output 2 10 7 4" xfId="32773"/>
    <cellStyle name="Output 2 10 7 5" xfId="32774"/>
    <cellStyle name="Output 2 10 7 6" xfId="32775"/>
    <cellStyle name="Output 2 10 8" xfId="32776"/>
    <cellStyle name="Output 2 10 9" xfId="32777"/>
    <cellStyle name="Output 2 11" xfId="32778"/>
    <cellStyle name="Output 2 11 10" xfId="32779"/>
    <cellStyle name="Output 2 11 11" xfId="32780"/>
    <cellStyle name="Output 2 11 12" xfId="32781"/>
    <cellStyle name="Output 2 11 2" xfId="32782"/>
    <cellStyle name="Output 2 11 2 2" xfId="32783"/>
    <cellStyle name="Output 2 11 2 2 2" xfId="32784"/>
    <cellStyle name="Output 2 11 2 2 3" xfId="32785"/>
    <cellStyle name="Output 2 11 2 2 4" xfId="32786"/>
    <cellStyle name="Output 2 11 2 2 5" xfId="32787"/>
    <cellStyle name="Output 2 11 2 2 6" xfId="32788"/>
    <cellStyle name="Output 2 11 2 2 7" xfId="32789"/>
    <cellStyle name="Output 2 11 2 3" xfId="32790"/>
    <cellStyle name="Output 2 11 2 4" xfId="32791"/>
    <cellStyle name="Output 2 11 2 5" xfId="32792"/>
    <cellStyle name="Output 2 11 2 6" xfId="32793"/>
    <cellStyle name="Output 2 11 2 7" xfId="32794"/>
    <cellStyle name="Output 2 11 2 8" xfId="32795"/>
    <cellStyle name="Output 2 11 3" xfId="32796"/>
    <cellStyle name="Output 2 11 3 2" xfId="32797"/>
    <cellStyle name="Output 2 11 3 3" xfId="32798"/>
    <cellStyle name="Output 2 11 3 4" xfId="32799"/>
    <cellStyle name="Output 2 11 3 5" xfId="32800"/>
    <cellStyle name="Output 2 11 3 6" xfId="32801"/>
    <cellStyle name="Output 2 11 3 7" xfId="32802"/>
    <cellStyle name="Output 2 11 4" xfId="32803"/>
    <cellStyle name="Output 2 11 4 2" xfId="32804"/>
    <cellStyle name="Output 2 11 4 3" xfId="32805"/>
    <cellStyle name="Output 2 11 4 4" xfId="32806"/>
    <cellStyle name="Output 2 11 4 5" xfId="32807"/>
    <cellStyle name="Output 2 11 4 6" xfId="32808"/>
    <cellStyle name="Output 2 11 4 7" xfId="32809"/>
    <cellStyle name="Output 2 11 5" xfId="32810"/>
    <cellStyle name="Output 2 11 5 2" xfId="32811"/>
    <cellStyle name="Output 2 11 5 3" xfId="32812"/>
    <cellStyle name="Output 2 11 5 4" xfId="32813"/>
    <cellStyle name="Output 2 11 5 5" xfId="32814"/>
    <cellStyle name="Output 2 11 5 6" xfId="32815"/>
    <cellStyle name="Output 2 11 5 7" xfId="32816"/>
    <cellStyle name="Output 2 11 6" xfId="32817"/>
    <cellStyle name="Output 2 11 6 2" xfId="32818"/>
    <cellStyle name="Output 2 11 6 3" xfId="32819"/>
    <cellStyle name="Output 2 11 6 4" xfId="32820"/>
    <cellStyle name="Output 2 11 6 5" xfId="32821"/>
    <cellStyle name="Output 2 11 6 6" xfId="32822"/>
    <cellStyle name="Output 2 11 6 7" xfId="32823"/>
    <cellStyle name="Output 2 11 7" xfId="32824"/>
    <cellStyle name="Output 2 11 7 2" xfId="32825"/>
    <cellStyle name="Output 2 11 7 3" xfId="32826"/>
    <cellStyle name="Output 2 11 7 4" xfId="32827"/>
    <cellStyle name="Output 2 11 7 5" xfId="32828"/>
    <cellStyle name="Output 2 11 7 6" xfId="32829"/>
    <cellStyle name="Output 2 11 8" xfId="32830"/>
    <cellStyle name="Output 2 11 9" xfId="32831"/>
    <cellStyle name="Output 2 12" xfId="32832"/>
    <cellStyle name="Output 2 12 10" xfId="32833"/>
    <cellStyle name="Output 2 12 11" xfId="32834"/>
    <cellStyle name="Output 2 12 12" xfId="32835"/>
    <cellStyle name="Output 2 12 2" xfId="32836"/>
    <cellStyle name="Output 2 12 2 2" xfId="32837"/>
    <cellStyle name="Output 2 12 2 2 2" xfId="32838"/>
    <cellStyle name="Output 2 12 2 2 3" xfId="32839"/>
    <cellStyle name="Output 2 12 2 2 4" xfId="32840"/>
    <cellStyle name="Output 2 12 2 2 5" xfId="32841"/>
    <cellStyle name="Output 2 12 2 2 6" xfId="32842"/>
    <cellStyle name="Output 2 12 2 2 7" xfId="32843"/>
    <cellStyle name="Output 2 12 2 3" xfId="32844"/>
    <cellStyle name="Output 2 12 2 4" xfId="32845"/>
    <cellStyle name="Output 2 12 2 5" xfId="32846"/>
    <cellStyle name="Output 2 12 2 6" xfId="32847"/>
    <cellStyle name="Output 2 12 2 7" xfId="32848"/>
    <cellStyle name="Output 2 12 2 8" xfId="32849"/>
    <cellStyle name="Output 2 12 3" xfId="32850"/>
    <cellStyle name="Output 2 12 3 2" xfId="32851"/>
    <cellStyle name="Output 2 12 3 3" xfId="32852"/>
    <cellStyle name="Output 2 12 3 4" xfId="32853"/>
    <cellStyle name="Output 2 12 3 5" xfId="32854"/>
    <cellStyle name="Output 2 12 3 6" xfId="32855"/>
    <cellStyle name="Output 2 12 3 7" xfId="32856"/>
    <cellStyle name="Output 2 12 4" xfId="32857"/>
    <cellStyle name="Output 2 12 4 2" xfId="32858"/>
    <cellStyle name="Output 2 12 4 3" xfId="32859"/>
    <cellStyle name="Output 2 12 4 4" xfId="32860"/>
    <cellStyle name="Output 2 12 4 5" xfId="32861"/>
    <cellStyle name="Output 2 12 4 6" xfId="32862"/>
    <cellStyle name="Output 2 12 4 7" xfId="32863"/>
    <cellStyle name="Output 2 12 5" xfId="32864"/>
    <cellStyle name="Output 2 12 5 2" xfId="32865"/>
    <cellStyle name="Output 2 12 5 3" xfId="32866"/>
    <cellStyle name="Output 2 12 5 4" xfId="32867"/>
    <cellStyle name="Output 2 12 5 5" xfId="32868"/>
    <cellStyle name="Output 2 12 5 6" xfId="32869"/>
    <cellStyle name="Output 2 12 5 7" xfId="32870"/>
    <cellStyle name="Output 2 12 6" xfId="32871"/>
    <cellStyle name="Output 2 12 6 2" xfId="32872"/>
    <cellStyle name="Output 2 12 6 3" xfId="32873"/>
    <cellStyle name="Output 2 12 6 4" xfId="32874"/>
    <cellStyle name="Output 2 12 6 5" xfId="32875"/>
    <cellStyle name="Output 2 12 6 6" xfId="32876"/>
    <cellStyle name="Output 2 12 6 7" xfId="32877"/>
    <cellStyle name="Output 2 12 7" xfId="32878"/>
    <cellStyle name="Output 2 12 7 2" xfId="32879"/>
    <cellStyle name="Output 2 12 7 3" xfId="32880"/>
    <cellStyle name="Output 2 12 7 4" xfId="32881"/>
    <cellStyle name="Output 2 12 7 5" xfId="32882"/>
    <cellStyle name="Output 2 12 7 6" xfId="32883"/>
    <cellStyle name="Output 2 12 8" xfId="32884"/>
    <cellStyle name="Output 2 12 9" xfId="32885"/>
    <cellStyle name="Output 2 13" xfId="32886"/>
    <cellStyle name="Output 2 13 10" xfId="32887"/>
    <cellStyle name="Output 2 13 11" xfId="32888"/>
    <cellStyle name="Output 2 13 12" xfId="32889"/>
    <cellStyle name="Output 2 13 2" xfId="32890"/>
    <cellStyle name="Output 2 13 2 2" xfId="32891"/>
    <cellStyle name="Output 2 13 2 2 2" xfId="32892"/>
    <cellStyle name="Output 2 13 2 2 3" xfId="32893"/>
    <cellStyle name="Output 2 13 2 2 4" xfId="32894"/>
    <cellStyle name="Output 2 13 2 2 5" xfId="32895"/>
    <cellStyle name="Output 2 13 2 2 6" xfId="32896"/>
    <cellStyle name="Output 2 13 2 2 7" xfId="32897"/>
    <cellStyle name="Output 2 13 2 3" xfId="32898"/>
    <cellStyle name="Output 2 13 2 4" xfId="32899"/>
    <cellStyle name="Output 2 13 2 5" xfId="32900"/>
    <cellStyle name="Output 2 13 2 6" xfId="32901"/>
    <cellStyle name="Output 2 13 2 7" xfId="32902"/>
    <cellStyle name="Output 2 13 2 8" xfId="32903"/>
    <cellStyle name="Output 2 13 3" xfId="32904"/>
    <cellStyle name="Output 2 13 3 2" xfId="32905"/>
    <cellStyle name="Output 2 13 3 3" xfId="32906"/>
    <cellStyle name="Output 2 13 3 4" xfId="32907"/>
    <cellStyle name="Output 2 13 3 5" xfId="32908"/>
    <cellStyle name="Output 2 13 3 6" xfId="32909"/>
    <cellStyle name="Output 2 13 3 7" xfId="32910"/>
    <cellStyle name="Output 2 13 4" xfId="32911"/>
    <cellStyle name="Output 2 13 4 2" xfId="32912"/>
    <cellStyle name="Output 2 13 4 3" xfId="32913"/>
    <cellStyle name="Output 2 13 4 4" xfId="32914"/>
    <cellStyle name="Output 2 13 4 5" xfId="32915"/>
    <cellStyle name="Output 2 13 4 6" xfId="32916"/>
    <cellStyle name="Output 2 13 4 7" xfId="32917"/>
    <cellStyle name="Output 2 13 5" xfId="32918"/>
    <cellStyle name="Output 2 13 5 2" xfId="32919"/>
    <cellStyle name="Output 2 13 5 3" xfId="32920"/>
    <cellStyle name="Output 2 13 5 4" xfId="32921"/>
    <cellStyle name="Output 2 13 5 5" xfId="32922"/>
    <cellStyle name="Output 2 13 5 6" xfId="32923"/>
    <cellStyle name="Output 2 13 5 7" xfId="32924"/>
    <cellStyle name="Output 2 13 6" xfId="32925"/>
    <cellStyle name="Output 2 13 6 2" xfId="32926"/>
    <cellStyle name="Output 2 13 6 3" xfId="32927"/>
    <cellStyle name="Output 2 13 6 4" xfId="32928"/>
    <cellStyle name="Output 2 13 6 5" xfId="32929"/>
    <cellStyle name="Output 2 13 6 6" xfId="32930"/>
    <cellStyle name="Output 2 13 6 7" xfId="32931"/>
    <cellStyle name="Output 2 13 7" xfId="32932"/>
    <cellStyle name="Output 2 13 7 2" xfId="32933"/>
    <cellStyle name="Output 2 13 7 3" xfId="32934"/>
    <cellStyle name="Output 2 13 7 4" xfId="32935"/>
    <cellStyle name="Output 2 13 7 5" xfId="32936"/>
    <cellStyle name="Output 2 13 7 6" xfId="32937"/>
    <cellStyle name="Output 2 13 8" xfId="32938"/>
    <cellStyle name="Output 2 13 9" xfId="32939"/>
    <cellStyle name="Output 2 14" xfId="32940"/>
    <cellStyle name="Output 2 14 10" xfId="32941"/>
    <cellStyle name="Output 2 14 11" xfId="32942"/>
    <cellStyle name="Output 2 14 12" xfId="32943"/>
    <cellStyle name="Output 2 14 2" xfId="32944"/>
    <cellStyle name="Output 2 14 2 2" xfId="32945"/>
    <cellStyle name="Output 2 14 2 2 2" xfId="32946"/>
    <cellStyle name="Output 2 14 2 2 3" xfId="32947"/>
    <cellStyle name="Output 2 14 2 2 4" xfId="32948"/>
    <cellStyle name="Output 2 14 2 2 5" xfId="32949"/>
    <cellStyle name="Output 2 14 2 2 6" xfId="32950"/>
    <cellStyle name="Output 2 14 2 2 7" xfId="32951"/>
    <cellStyle name="Output 2 14 2 3" xfId="32952"/>
    <cellStyle name="Output 2 14 2 4" xfId="32953"/>
    <cellStyle name="Output 2 14 2 5" xfId="32954"/>
    <cellStyle name="Output 2 14 2 6" xfId="32955"/>
    <cellStyle name="Output 2 14 2 7" xfId="32956"/>
    <cellStyle name="Output 2 14 2 8" xfId="32957"/>
    <cellStyle name="Output 2 14 3" xfId="32958"/>
    <cellStyle name="Output 2 14 3 2" xfId="32959"/>
    <cellStyle name="Output 2 14 3 3" xfId="32960"/>
    <cellStyle name="Output 2 14 3 4" xfId="32961"/>
    <cellStyle name="Output 2 14 3 5" xfId="32962"/>
    <cellStyle name="Output 2 14 3 6" xfId="32963"/>
    <cellStyle name="Output 2 14 3 7" xfId="32964"/>
    <cellStyle name="Output 2 14 4" xfId="32965"/>
    <cellStyle name="Output 2 14 4 2" xfId="32966"/>
    <cellStyle name="Output 2 14 4 3" xfId="32967"/>
    <cellStyle name="Output 2 14 4 4" xfId="32968"/>
    <cellStyle name="Output 2 14 4 5" xfId="32969"/>
    <cellStyle name="Output 2 14 4 6" xfId="32970"/>
    <cellStyle name="Output 2 14 4 7" xfId="32971"/>
    <cellStyle name="Output 2 14 5" xfId="32972"/>
    <cellStyle name="Output 2 14 5 2" xfId="32973"/>
    <cellStyle name="Output 2 14 5 3" xfId="32974"/>
    <cellStyle name="Output 2 14 5 4" xfId="32975"/>
    <cellStyle name="Output 2 14 5 5" xfId="32976"/>
    <cellStyle name="Output 2 14 5 6" xfId="32977"/>
    <cellStyle name="Output 2 14 5 7" xfId="32978"/>
    <cellStyle name="Output 2 14 6" xfId="32979"/>
    <cellStyle name="Output 2 14 6 2" xfId="32980"/>
    <cellStyle name="Output 2 14 6 3" xfId="32981"/>
    <cellStyle name="Output 2 14 6 4" xfId="32982"/>
    <cellStyle name="Output 2 14 6 5" xfId="32983"/>
    <cellStyle name="Output 2 14 6 6" xfId="32984"/>
    <cellStyle name="Output 2 14 6 7" xfId="32985"/>
    <cellStyle name="Output 2 14 7" xfId="32986"/>
    <cellStyle name="Output 2 14 7 2" xfId="32987"/>
    <cellStyle name="Output 2 14 7 3" xfId="32988"/>
    <cellStyle name="Output 2 14 7 4" xfId="32989"/>
    <cellStyle name="Output 2 14 7 5" xfId="32990"/>
    <cellStyle name="Output 2 14 7 6" xfId="32991"/>
    <cellStyle name="Output 2 14 8" xfId="32992"/>
    <cellStyle name="Output 2 14 9" xfId="32993"/>
    <cellStyle name="Output 2 15" xfId="32994"/>
    <cellStyle name="Output 2 15 10" xfId="32995"/>
    <cellStyle name="Output 2 15 11" xfId="32996"/>
    <cellStyle name="Output 2 15 12" xfId="32997"/>
    <cellStyle name="Output 2 15 2" xfId="32998"/>
    <cellStyle name="Output 2 15 2 2" xfId="32999"/>
    <cellStyle name="Output 2 15 2 2 2" xfId="33000"/>
    <cellStyle name="Output 2 15 2 2 3" xfId="33001"/>
    <cellStyle name="Output 2 15 2 2 4" xfId="33002"/>
    <cellStyle name="Output 2 15 2 2 5" xfId="33003"/>
    <cellStyle name="Output 2 15 2 2 6" xfId="33004"/>
    <cellStyle name="Output 2 15 2 2 7" xfId="33005"/>
    <cellStyle name="Output 2 15 2 3" xfId="33006"/>
    <cellStyle name="Output 2 15 2 4" xfId="33007"/>
    <cellStyle name="Output 2 15 2 5" xfId="33008"/>
    <cellStyle name="Output 2 15 2 6" xfId="33009"/>
    <cellStyle name="Output 2 15 2 7" xfId="33010"/>
    <cellStyle name="Output 2 15 2 8" xfId="33011"/>
    <cellStyle name="Output 2 15 3" xfId="33012"/>
    <cellStyle name="Output 2 15 3 2" xfId="33013"/>
    <cellStyle name="Output 2 15 3 3" xfId="33014"/>
    <cellStyle name="Output 2 15 3 4" xfId="33015"/>
    <cellStyle name="Output 2 15 3 5" xfId="33016"/>
    <cellStyle name="Output 2 15 3 6" xfId="33017"/>
    <cellStyle name="Output 2 15 3 7" xfId="33018"/>
    <cellStyle name="Output 2 15 4" xfId="33019"/>
    <cellStyle name="Output 2 15 4 2" xfId="33020"/>
    <cellStyle name="Output 2 15 4 3" xfId="33021"/>
    <cellStyle name="Output 2 15 4 4" xfId="33022"/>
    <cellStyle name="Output 2 15 4 5" xfId="33023"/>
    <cellStyle name="Output 2 15 4 6" xfId="33024"/>
    <cellStyle name="Output 2 15 4 7" xfId="33025"/>
    <cellStyle name="Output 2 15 5" xfId="33026"/>
    <cellStyle name="Output 2 15 5 2" xfId="33027"/>
    <cellStyle name="Output 2 15 5 3" xfId="33028"/>
    <cellStyle name="Output 2 15 5 4" xfId="33029"/>
    <cellStyle name="Output 2 15 5 5" xfId="33030"/>
    <cellStyle name="Output 2 15 5 6" xfId="33031"/>
    <cellStyle name="Output 2 15 5 7" xfId="33032"/>
    <cellStyle name="Output 2 15 6" xfId="33033"/>
    <cellStyle name="Output 2 15 6 2" xfId="33034"/>
    <cellStyle name="Output 2 15 6 3" xfId="33035"/>
    <cellStyle name="Output 2 15 6 4" xfId="33036"/>
    <cellStyle name="Output 2 15 6 5" xfId="33037"/>
    <cellStyle name="Output 2 15 6 6" xfId="33038"/>
    <cellStyle name="Output 2 15 6 7" xfId="33039"/>
    <cellStyle name="Output 2 15 7" xfId="33040"/>
    <cellStyle name="Output 2 15 7 2" xfId="33041"/>
    <cellStyle name="Output 2 15 7 3" xfId="33042"/>
    <cellStyle name="Output 2 15 7 4" xfId="33043"/>
    <cellStyle name="Output 2 15 7 5" xfId="33044"/>
    <cellStyle name="Output 2 15 7 6" xfId="33045"/>
    <cellStyle name="Output 2 15 8" xfId="33046"/>
    <cellStyle name="Output 2 15 9" xfId="33047"/>
    <cellStyle name="Output 2 16" xfId="33048"/>
    <cellStyle name="Output 2 16 10" xfId="33049"/>
    <cellStyle name="Output 2 16 11" xfId="33050"/>
    <cellStyle name="Output 2 16 12" xfId="33051"/>
    <cellStyle name="Output 2 16 2" xfId="33052"/>
    <cellStyle name="Output 2 16 2 2" xfId="33053"/>
    <cellStyle name="Output 2 16 2 2 2" xfId="33054"/>
    <cellStyle name="Output 2 16 2 2 3" xfId="33055"/>
    <cellStyle name="Output 2 16 2 2 4" xfId="33056"/>
    <cellStyle name="Output 2 16 2 2 5" xfId="33057"/>
    <cellStyle name="Output 2 16 2 2 6" xfId="33058"/>
    <cellStyle name="Output 2 16 2 2 7" xfId="33059"/>
    <cellStyle name="Output 2 16 2 3" xfId="33060"/>
    <cellStyle name="Output 2 16 2 4" xfId="33061"/>
    <cellStyle name="Output 2 16 2 5" xfId="33062"/>
    <cellStyle name="Output 2 16 2 6" xfId="33063"/>
    <cellStyle name="Output 2 16 2 7" xfId="33064"/>
    <cellStyle name="Output 2 16 2 8" xfId="33065"/>
    <cellStyle name="Output 2 16 3" xfId="33066"/>
    <cellStyle name="Output 2 16 3 2" xfId="33067"/>
    <cellStyle name="Output 2 16 3 3" xfId="33068"/>
    <cellStyle name="Output 2 16 3 4" xfId="33069"/>
    <cellStyle name="Output 2 16 3 5" xfId="33070"/>
    <cellStyle name="Output 2 16 3 6" xfId="33071"/>
    <cellStyle name="Output 2 16 3 7" xfId="33072"/>
    <cellStyle name="Output 2 16 4" xfId="33073"/>
    <cellStyle name="Output 2 16 4 2" xfId="33074"/>
    <cellStyle name="Output 2 16 4 3" xfId="33075"/>
    <cellStyle name="Output 2 16 4 4" xfId="33076"/>
    <cellStyle name="Output 2 16 4 5" xfId="33077"/>
    <cellStyle name="Output 2 16 4 6" xfId="33078"/>
    <cellStyle name="Output 2 16 4 7" xfId="33079"/>
    <cellStyle name="Output 2 16 5" xfId="33080"/>
    <cellStyle name="Output 2 16 5 2" xfId="33081"/>
    <cellStyle name="Output 2 16 5 3" xfId="33082"/>
    <cellStyle name="Output 2 16 5 4" xfId="33083"/>
    <cellStyle name="Output 2 16 5 5" xfId="33084"/>
    <cellStyle name="Output 2 16 5 6" xfId="33085"/>
    <cellStyle name="Output 2 16 5 7" xfId="33086"/>
    <cellStyle name="Output 2 16 6" xfId="33087"/>
    <cellStyle name="Output 2 16 6 2" xfId="33088"/>
    <cellStyle name="Output 2 16 6 3" xfId="33089"/>
    <cellStyle name="Output 2 16 6 4" xfId="33090"/>
    <cellStyle name="Output 2 16 6 5" xfId="33091"/>
    <cellStyle name="Output 2 16 6 6" xfId="33092"/>
    <cellStyle name="Output 2 16 6 7" xfId="33093"/>
    <cellStyle name="Output 2 16 7" xfId="33094"/>
    <cellStyle name="Output 2 16 7 2" xfId="33095"/>
    <cellStyle name="Output 2 16 7 3" xfId="33096"/>
    <cellStyle name="Output 2 16 7 4" xfId="33097"/>
    <cellStyle name="Output 2 16 7 5" xfId="33098"/>
    <cellStyle name="Output 2 16 7 6" xfId="33099"/>
    <cellStyle name="Output 2 16 8" xfId="33100"/>
    <cellStyle name="Output 2 16 9" xfId="33101"/>
    <cellStyle name="Output 2 17" xfId="33102"/>
    <cellStyle name="Output 2 17 2" xfId="33103"/>
    <cellStyle name="Output 2 17 2 2" xfId="33104"/>
    <cellStyle name="Output 2 17 2 3" xfId="33105"/>
    <cellStyle name="Output 2 17 2 4" xfId="33106"/>
    <cellStyle name="Output 2 17 2 5" xfId="33107"/>
    <cellStyle name="Output 2 17 2 6" xfId="33108"/>
    <cellStyle name="Output 2 17 2 7" xfId="33109"/>
    <cellStyle name="Output 2 17 3" xfId="33110"/>
    <cellStyle name="Output 2 17 4" xfId="33111"/>
    <cellStyle name="Output 2 17 5" xfId="33112"/>
    <cellStyle name="Output 2 17 6" xfId="33113"/>
    <cellStyle name="Output 2 17 7" xfId="33114"/>
    <cellStyle name="Output 2 17 8" xfId="33115"/>
    <cellStyle name="Output 2 18" xfId="33116"/>
    <cellStyle name="Output 2 18 2" xfId="33117"/>
    <cellStyle name="Output 2 18 3" xfId="33118"/>
    <cellStyle name="Output 2 18 4" xfId="33119"/>
    <cellStyle name="Output 2 18 5" xfId="33120"/>
    <cellStyle name="Output 2 18 6" xfId="33121"/>
    <cellStyle name="Output 2 18 7" xfId="33122"/>
    <cellStyle name="Output 2 19" xfId="33123"/>
    <cellStyle name="Output 2 19 2" xfId="33124"/>
    <cellStyle name="Output 2 19 3" xfId="33125"/>
    <cellStyle name="Output 2 19 4" xfId="33126"/>
    <cellStyle name="Output 2 19 5" xfId="33127"/>
    <cellStyle name="Output 2 19 6" xfId="33128"/>
    <cellStyle name="Output 2 19 7" xfId="33129"/>
    <cellStyle name="Output 2 2" xfId="33130"/>
    <cellStyle name="Output 2 2 10" xfId="33131"/>
    <cellStyle name="Output 2 2 10 10" xfId="33132"/>
    <cellStyle name="Output 2 2 10 11" xfId="33133"/>
    <cellStyle name="Output 2 2 10 12" xfId="33134"/>
    <cellStyle name="Output 2 2 10 2" xfId="33135"/>
    <cellStyle name="Output 2 2 10 2 2" xfId="33136"/>
    <cellStyle name="Output 2 2 10 2 2 2" xfId="33137"/>
    <cellStyle name="Output 2 2 10 2 2 3" xfId="33138"/>
    <cellStyle name="Output 2 2 10 2 2 4" xfId="33139"/>
    <cellStyle name="Output 2 2 10 2 2 5" xfId="33140"/>
    <cellStyle name="Output 2 2 10 2 2 6" xfId="33141"/>
    <cellStyle name="Output 2 2 10 2 2 7" xfId="33142"/>
    <cellStyle name="Output 2 2 10 2 3" xfId="33143"/>
    <cellStyle name="Output 2 2 10 2 4" xfId="33144"/>
    <cellStyle name="Output 2 2 10 2 5" xfId="33145"/>
    <cellStyle name="Output 2 2 10 2 6" xfId="33146"/>
    <cellStyle name="Output 2 2 10 2 7" xfId="33147"/>
    <cellStyle name="Output 2 2 10 2 8" xfId="33148"/>
    <cellStyle name="Output 2 2 10 3" xfId="33149"/>
    <cellStyle name="Output 2 2 10 3 2" xfId="33150"/>
    <cellStyle name="Output 2 2 10 3 3" xfId="33151"/>
    <cellStyle name="Output 2 2 10 3 4" xfId="33152"/>
    <cellStyle name="Output 2 2 10 3 5" xfId="33153"/>
    <cellStyle name="Output 2 2 10 3 6" xfId="33154"/>
    <cellStyle name="Output 2 2 10 3 7" xfId="33155"/>
    <cellStyle name="Output 2 2 10 4" xfId="33156"/>
    <cellStyle name="Output 2 2 10 4 2" xfId="33157"/>
    <cellStyle name="Output 2 2 10 4 3" xfId="33158"/>
    <cellStyle name="Output 2 2 10 4 4" xfId="33159"/>
    <cellStyle name="Output 2 2 10 4 5" xfId="33160"/>
    <cellStyle name="Output 2 2 10 4 6" xfId="33161"/>
    <cellStyle name="Output 2 2 10 4 7" xfId="33162"/>
    <cellStyle name="Output 2 2 10 5" xfId="33163"/>
    <cellStyle name="Output 2 2 10 5 2" xfId="33164"/>
    <cellStyle name="Output 2 2 10 5 3" xfId="33165"/>
    <cellStyle name="Output 2 2 10 5 4" xfId="33166"/>
    <cellStyle name="Output 2 2 10 5 5" xfId="33167"/>
    <cellStyle name="Output 2 2 10 5 6" xfId="33168"/>
    <cellStyle name="Output 2 2 10 5 7" xfId="33169"/>
    <cellStyle name="Output 2 2 10 6" xfId="33170"/>
    <cellStyle name="Output 2 2 10 6 2" xfId="33171"/>
    <cellStyle name="Output 2 2 10 6 3" xfId="33172"/>
    <cellStyle name="Output 2 2 10 6 4" xfId="33173"/>
    <cellStyle name="Output 2 2 10 6 5" xfId="33174"/>
    <cellStyle name="Output 2 2 10 6 6" xfId="33175"/>
    <cellStyle name="Output 2 2 10 6 7" xfId="33176"/>
    <cellStyle name="Output 2 2 10 7" xfId="33177"/>
    <cellStyle name="Output 2 2 10 7 2" xfId="33178"/>
    <cellStyle name="Output 2 2 10 7 3" xfId="33179"/>
    <cellStyle name="Output 2 2 10 7 4" xfId="33180"/>
    <cellStyle name="Output 2 2 10 7 5" xfId="33181"/>
    <cellStyle name="Output 2 2 10 7 6" xfId="33182"/>
    <cellStyle name="Output 2 2 10 8" xfId="33183"/>
    <cellStyle name="Output 2 2 10 9" xfId="33184"/>
    <cellStyle name="Output 2 2 11" xfId="33185"/>
    <cellStyle name="Output 2 2 11 10" xfId="33186"/>
    <cellStyle name="Output 2 2 11 11" xfId="33187"/>
    <cellStyle name="Output 2 2 11 12" xfId="33188"/>
    <cellStyle name="Output 2 2 11 2" xfId="33189"/>
    <cellStyle name="Output 2 2 11 2 2" xfId="33190"/>
    <cellStyle name="Output 2 2 11 2 2 2" xfId="33191"/>
    <cellStyle name="Output 2 2 11 2 2 3" xfId="33192"/>
    <cellStyle name="Output 2 2 11 2 2 4" xfId="33193"/>
    <cellStyle name="Output 2 2 11 2 2 5" xfId="33194"/>
    <cellStyle name="Output 2 2 11 2 2 6" xfId="33195"/>
    <cellStyle name="Output 2 2 11 2 2 7" xfId="33196"/>
    <cellStyle name="Output 2 2 11 2 3" xfId="33197"/>
    <cellStyle name="Output 2 2 11 2 4" xfId="33198"/>
    <cellStyle name="Output 2 2 11 2 5" xfId="33199"/>
    <cellStyle name="Output 2 2 11 2 6" xfId="33200"/>
    <cellStyle name="Output 2 2 11 2 7" xfId="33201"/>
    <cellStyle name="Output 2 2 11 2 8" xfId="33202"/>
    <cellStyle name="Output 2 2 11 3" xfId="33203"/>
    <cellStyle name="Output 2 2 11 3 2" xfId="33204"/>
    <cellStyle name="Output 2 2 11 3 3" xfId="33205"/>
    <cellStyle name="Output 2 2 11 3 4" xfId="33206"/>
    <cellStyle name="Output 2 2 11 3 5" xfId="33207"/>
    <cellStyle name="Output 2 2 11 3 6" xfId="33208"/>
    <cellStyle name="Output 2 2 11 3 7" xfId="33209"/>
    <cellStyle name="Output 2 2 11 4" xfId="33210"/>
    <cellStyle name="Output 2 2 11 4 2" xfId="33211"/>
    <cellStyle name="Output 2 2 11 4 3" xfId="33212"/>
    <cellStyle name="Output 2 2 11 4 4" xfId="33213"/>
    <cellStyle name="Output 2 2 11 4 5" xfId="33214"/>
    <cellStyle name="Output 2 2 11 4 6" xfId="33215"/>
    <cellStyle name="Output 2 2 11 4 7" xfId="33216"/>
    <cellStyle name="Output 2 2 11 5" xfId="33217"/>
    <cellStyle name="Output 2 2 11 5 2" xfId="33218"/>
    <cellStyle name="Output 2 2 11 5 3" xfId="33219"/>
    <cellStyle name="Output 2 2 11 5 4" xfId="33220"/>
    <cellStyle name="Output 2 2 11 5 5" xfId="33221"/>
    <cellStyle name="Output 2 2 11 5 6" xfId="33222"/>
    <cellStyle name="Output 2 2 11 5 7" xfId="33223"/>
    <cellStyle name="Output 2 2 11 6" xfId="33224"/>
    <cellStyle name="Output 2 2 11 6 2" xfId="33225"/>
    <cellStyle name="Output 2 2 11 6 3" xfId="33226"/>
    <cellStyle name="Output 2 2 11 6 4" xfId="33227"/>
    <cellStyle name="Output 2 2 11 6 5" xfId="33228"/>
    <cellStyle name="Output 2 2 11 6 6" xfId="33229"/>
    <cellStyle name="Output 2 2 11 6 7" xfId="33230"/>
    <cellStyle name="Output 2 2 11 7" xfId="33231"/>
    <cellStyle name="Output 2 2 11 7 2" xfId="33232"/>
    <cellStyle name="Output 2 2 11 7 3" xfId="33233"/>
    <cellStyle name="Output 2 2 11 7 4" xfId="33234"/>
    <cellStyle name="Output 2 2 11 7 5" xfId="33235"/>
    <cellStyle name="Output 2 2 11 7 6" xfId="33236"/>
    <cellStyle name="Output 2 2 11 8" xfId="33237"/>
    <cellStyle name="Output 2 2 11 9" xfId="33238"/>
    <cellStyle name="Output 2 2 12" xfId="33239"/>
    <cellStyle name="Output 2 2 12 10" xfId="33240"/>
    <cellStyle name="Output 2 2 12 11" xfId="33241"/>
    <cellStyle name="Output 2 2 12 12" xfId="33242"/>
    <cellStyle name="Output 2 2 12 2" xfId="33243"/>
    <cellStyle name="Output 2 2 12 2 2" xfId="33244"/>
    <cellStyle name="Output 2 2 12 2 2 2" xfId="33245"/>
    <cellStyle name="Output 2 2 12 2 2 3" xfId="33246"/>
    <cellStyle name="Output 2 2 12 2 2 4" xfId="33247"/>
    <cellStyle name="Output 2 2 12 2 2 5" xfId="33248"/>
    <cellStyle name="Output 2 2 12 2 2 6" xfId="33249"/>
    <cellStyle name="Output 2 2 12 2 2 7" xfId="33250"/>
    <cellStyle name="Output 2 2 12 2 3" xfId="33251"/>
    <cellStyle name="Output 2 2 12 2 4" xfId="33252"/>
    <cellStyle name="Output 2 2 12 2 5" xfId="33253"/>
    <cellStyle name="Output 2 2 12 2 6" xfId="33254"/>
    <cellStyle name="Output 2 2 12 2 7" xfId="33255"/>
    <cellStyle name="Output 2 2 12 2 8" xfId="33256"/>
    <cellStyle name="Output 2 2 12 3" xfId="33257"/>
    <cellStyle name="Output 2 2 12 3 2" xfId="33258"/>
    <cellStyle name="Output 2 2 12 3 3" xfId="33259"/>
    <cellStyle name="Output 2 2 12 3 4" xfId="33260"/>
    <cellStyle name="Output 2 2 12 3 5" xfId="33261"/>
    <cellStyle name="Output 2 2 12 3 6" xfId="33262"/>
    <cellStyle name="Output 2 2 12 3 7" xfId="33263"/>
    <cellStyle name="Output 2 2 12 4" xfId="33264"/>
    <cellStyle name="Output 2 2 12 4 2" xfId="33265"/>
    <cellStyle name="Output 2 2 12 4 3" xfId="33266"/>
    <cellStyle name="Output 2 2 12 4 4" xfId="33267"/>
    <cellStyle name="Output 2 2 12 4 5" xfId="33268"/>
    <cellStyle name="Output 2 2 12 4 6" xfId="33269"/>
    <cellStyle name="Output 2 2 12 4 7" xfId="33270"/>
    <cellStyle name="Output 2 2 12 5" xfId="33271"/>
    <cellStyle name="Output 2 2 12 5 2" xfId="33272"/>
    <cellStyle name="Output 2 2 12 5 3" xfId="33273"/>
    <cellStyle name="Output 2 2 12 5 4" xfId="33274"/>
    <cellStyle name="Output 2 2 12 5 5" xfId="33275"/>
    <cellStyle name="Output 2 2 12 5 6" xfId="33276"/>
    <cellStyle name="Output 2 2 12 5 7" xfId="33277"/>
    <cellStyle name="Output 2 2 12 6" xfId="33278"/>
    <cellStyle name="Output 2 2 12 6 2" xfId="33279"/>
    <cellStyle name="Output 2 2 12 6 3" xfId="33280"/>
    <cellStyle name="Output 2 2 12 6 4" xfId="33281"/>
    <cellStyle name="Output 2 2 12 6 5" xfId="33282"/>
    <cellStyle name="Output 2 2 12 6 6" xfId="33283"/>
    <cellStyle name="Output 2 2 12 6 7" xfId="33284"/>
    <cellStyle name="Output 2 2 12 7" xfId="33285"/>
    <cellStyle name="Output 2 2 12 7 2" xfId="33286"/>
    <cellStyle name="Output 2 2 12 7 3" xfId="33287"/>
    <cellStyle name="Output 2 2 12 7 4" xfId="33288"/>
    <cellStyle name="Output 2 2 12 7 5" xfId="33289"/>
    <cellStyle name="Output 2 2 12 7 6" xfId="33290"/>
    <cellStyle name="Output 2 2 12 8" xfId="33291"/>
    <cellStyle name="Output 2 2 12 9" xfId="33292"/>
    <cellStyle name="Output 2 2 13" xfId="33293"/>
    <cellStyle name="Output 2 2 13 10" xfId="33294"/>
    <cellStyle name="Output 2 2 13 11" xfId="33295"/>
    <cellStyle name="Output 2 2 13 12" xfId="33296"/>
    <cellStyle name="Output 2 2 13 2" xfId="33297"/>
    <cellStyle name="Output 2 2 13 2 2" xfId="33298"/>
    <cellStyle name="Output 2 2 13 2 2 2" xfId="33299"/>
    <cellStyle name="Output 2 2 13 2 2 3" xfId="33300"/>
    <cellStyle name="Output 2 2 13 2 2 4" xfId="33301"/>
    <cellStyle name="Output 2 2 13 2 2 5" xfId="33302"/>
    <cellStyle name="Output 2 2 13 2 2 6" xfId="33303"/>
    <cellStyle name="Output 2 2 13 2 2 7" xfId="33304"/>
    <cellStyle name="Output 2 2 13 2 3" xfId="33305"/>
    <cellStyle name="Output 2 2 13 2 4" xfId="33306"/>
    <cellStyle name="Output 2 2 13 2 5" xfId="33307"/>
    <cellStyle name="Output 2 2 13 2 6" xfId="33308"/>
    <cellStyle name="Output 2 2 13 2 7" xfId="33309"/>
    <cellStyle name="Output 2 2 13 2 8" xfId="33310"/>
    <cellStyle name="Output 2 2 13 3" xfId="33311"/>
    <cellStyle name="Output 2 2 13 3 2" xfId="33312"/>
    <cellStyle name="Output 2 2 13 3 3" xfId="33313"/>
    <cellStyle name="Output 2 2 13 3 4" xfId="33314"/>
    <cellStyle name="Output 2 2 13 3 5" xfId="33315"/>
    <cellStyle name="Output 2 2 13 3 6" xfId="33316"/>
    <cellStyle name="Output 2 2 13 3 7" xfId="33317"/>
    <cellStyle name="Output 2 2 13 4" xfId="33318"/>
    <cellStyle name="Output 2 2 13 4 2" xfId="33319"/>
    <cellStyle name="Output 2 2 13 4 3" xfId="33320"/>
    <cellStyle name="Output 2 2 13 4 4" xfId="33321"/>
    <cellStyle name="Output 2 2 13 4 5" xfId="33322"/>
    <cellStyle name="Output 2 2 13 4 6" xfId="33323"/>
    <cellStyle name="Output 2 2 13 4 7" xfId="33324"/>
    <cellStyle name="Output 2 2 13 5" xfId="33325"/>
    <cellStyle name="Output 2 2 13 5 2" xfId="33326"/>
    <cellStyle name="Output 2 2 13 5 3" xfId="33327"/>
    <cellStyle name="Output 2 2 13 5 4" xfId="33328"/>
    <cellStyle name="Output 2 2 13 5 5" xfId="33329"/>
    <cellStyle name="Output 2 2 13 5 6" xfId="33330"/>
    <cellStyle name="Output 2 2 13 5 7" xfId="33331"/>
    <cellStyle name="Output 2 2 13 6" xfId="33332"/>
    <cellStyle name="Output 2 2 13 6 2" xfId="33333"/>
    <cellStyle name="Output 2 2 13 6 3" xfId="33334"/>
    <cellStyle name="Output 2 2 13 6 4" xfId="33335"/>
    <cellStyle name="Output 2 2 13 6 5" xfId="33336"/>
    <cellStyle name="Output 2 2 13 6 6" xfId="33337"/>
    <cellStyle name="Output 2 2 13 6 7" xfId="33338"/>
    <cellStyle name="Output 2 2 13 7" xfId="33339"/>
    <cellStyle name="Output 2 2 13 7 2" xfId="33340"/>
    <cellStyle name="Output 2 2 13 7 3" xfId="33341"/>
    <cellStyle name="Output 2 2 13 7 4" xfId="33342"/>
    <cellStyle name="Output 2 2 13 7 5" xfId="33343"/>
    <cellStyle name="Output 2 2 13 7 6" xfId="33344"/>
    <cellStyle name="Output 2 2 13 8" xfId="33345"/>
    <cellStyle name="Output 2 2 13 9" xfId="33346"/>
    <cellStyle name="Output 2 2 14" xfId="33347"/>
    <cellStyle name="Output 2 2 14 10" xfId="33348"/>
    <cellStyle name="Output 2 2 14 11" xfId="33349"/>
    <cellStyle name="Output 2 2 14 12" xfId="33350"/>
    <cellStyle name="Output 2 2 14 2" xfId="33351"/>
    <cellStyle name="Output 2 2 14 2 2" xfId="33352"/>
    <cellStyle name="Output 2 2 14 2 2 2" xfId="33353"/>
    <cellStyle name="Output 2 2 14 2 2 3" xfId="33354"/>
    <cellStyle name="Output 2 2 14 2 2 4" xfId="33355"/>
    <cellStyle name="Output 2 2 14 2 2 5" xfId="33356"/>
    <cellStyle name="Output 2 2 14 2 2 6" xfId="33357"/>
    <cellStyle name="Output 2 2 14 2 2 7" xfId="33358"/>
    <cellStyle name="Output 2 2 14 2 3" xfId="33359"/>
    <cellStyle name="Output 2 2 14 2 4" xfId="33360"/>
    <cellStyle name="Output 2 2 14 2 5" xfId="33361"/>
    <cellStyle name="Output 2 2 14 2 6" xfId="33362"/>
    <cellStyle name="Output 2 2 14 2 7" xfId="33363"/>
    <cellStyle name="Output 2 2 14 2 8" xfId="33364"/>
    <cellStyle name="Output 2 2 14 3" xfId="33365"/>
    <cellStyle name="Output 2 2 14 3 2" xfId="33366"/>
    <cellStyle name="Output 2 2 14 3 3" xfId="33367"/>
    <cellStyle name="Output 2 2 14 3 4" xfId="33368"/>
    <cellStyle name="Output 2 2 14 3 5" xfId="33369"/>
    <cellStyle name="Output 2 2 14 3 6" xfId="33370"/>
    <cellStyle name="Output 2 2 14 3 7" xfId="33371"/>
    <cellStyle name="Output 2 2 14 4" xfId="33372"/>
    <cellStyle name="Output 2 2 14 4 2" xfId="33373"/>
    <cellStyle name="Output 2 2 14 4 3" xfId="33374"/>
    <cellStyle name="Output 2 2 14 4 4" xfId="33375"/>
    <cellStyle name="Output 2 2 14 4 5" xfId="33376"/>
    <cellStyle name="Output 2 2 14 4 6" xfId="33377"/>
    <cellStyle name="Output 2 2 14 4 7" xfId="33378"/>
    <cellStyle name="Output 2 2 14 5" xfId="33379"/>
    <cellStyle name="Output 2 2 14 5 2" xfId="33380"/>
    <cellStyle name="Output 2 2 14 5 3" xfId="33381"/>
    <cellStyle name="Output 2 2 14 5 4" xfId="33382"/>
    <cellStyle name="Output 2 2 14 5 5" xfId="33383"/>
    <cellStyle name="Output 2 2 14 5 6" xfId="33384"/>
    <cellStyle name="Output 2 2 14 5 7" xfId="33385"/>
    <cellStyle name="Output 2 2 14 6" xfId="33386"/>
    <cellStyle name="Output 2 2 14 6 2" xfId="33387"/>
    <cellStyle name="Output 2 2 14 6 3" xfId="33388"/>
    <cellStyle name="Output 2 2 14 6 4" xfId="33389"/>
    <cellStyle name="Output 2 2 14 6 5" xfId="33390"/>
    <cellStyle name="Output 2 2 14 6 6" xfId="33391"/>
    <cellStyle name="Output 2 2 14 6 7" xfId="33392"/>
    <cellStyle name="Output 2 2 14 7" xfId="33393"/>
    <cellStyle name="Output 2 2 14 7 2" xfId="33394"/>
    <cellStyle name="Output 2 2 14 7 3" xfId="33395"/>
    <cellStyle name="Output 2 2 14 7 4" xfId="33396"/>
    <cellStyle name="Output 2 2 14 7 5" xfId="33397"/>
    <cellStyle name="Output 2 2 14 7 6" xfId="33398"/>
    <cellStyle name="Output 2 2 14 8" xfId="33399"/>
    <cellStyle name="Output 2 2 14 9" xfId="33400"/>
    <cellStyle name="Output 2 2 15" xfId="33401"/>
    <cellStyle name="Output 2 2 15 2" xfId="33402"/>
    <cellStyle name="Output 2 2 15 2 2" xfId="33403"/>
    <cellStyle name="Output 2 2 15 2 3" xfId="33404"/>
    <cellStyle name="Output 2 2 15 2 4" xfId="33405"/>
    <cellStyle name="Output 2 2 15 2 5" xfId="33406"/>
    <cellStyle name="Output 2 2 15 2 6" xfId="33407"/>
    <cellStyle name="Output 2 2 15 2 7" xfId="33408"/>
    <cellStyle name="Output 2 2 15 3" xfId="33409"/>
    <cellStyle name="Output 2 2 15 4" xfId="33410"/>
    <cellStyle name="Output 2 2 15 5" xfId="33411"/>
    <cellStyle name="Output 2 2 15 6" xfId="33412"/>
    <cellStyle name="Output 2 2 15 7" xfId="33413"/>
    <cellStyle name="Output 2 2 15 8" xfId="33414"/>
    <cellStyle name="Output 2 2 16" xfId="33415"/>
    <cellStyle name="Output 2 2 16 2" xfId="33416"/>
    <cellStyle name="Output 2 2 16 3" xfId="33417"/>
    <cellStyle name="Output 2 2 16 4" xfId="33418"/>
    <cellStyle name="Output 2 2 16 5" xfId="33419"/>
    <cellStyle name="Output 2 2 16 6" xfId="33420"/>
    <cellStyle name="Output 2 2 16 7" xfId="33421"/>
    <cellStyle name="Output 2 2 17" xfId="33422"/>
    <cellStyle name="Output 2 2 17 2" xfId="33423"/>
    <cellStyle name="Output 2 2 17 3" xfId="33424"/>
    <cellStyle name="Output 2 2 17 4" xfId="33425"/>
    <cellStyle name="Output 2 2 17 5" xfId="33426"/>
    <cellStyle name="Output 2 2 17 6" xfId="33427"/>
    <cellStyle name="Output 2 2 17 7" xfId="33428"/>
    <cellStyle name="Output 2 2 18" xfId="33429"/>
    <cellStyle name="Output 2 2 18 2" xfId="33430"/>
    <cellStyle name="Output 2 2 18 3" xfId="33431"/>
    <cellStyle name="Output 2 2 18 4" xfId="33432"/>
    <cellStyle name="Output 2 2 18 5" xfId="33433"/>
    <cellStyle name="Output 2 2 18 6" xfId="33434"/>
    <cellStyle name="Output 2 2 18 7" xfId="33435"/>
    <cellStyle name="Output 2 2 19" xfId="33436"/>
    <cellStyle name="Output 2 2 19 2" xfId="33437"/>
    <cellStyle name="Output 2 2 19 3" xfId="33438"/>
    <cellStyle name="Output 2 2 19 4" xfId="33439"/>
    <cellStyle name="Output 2 2 19 5" xfId="33440"/>
    <cellStyle name="Output 2 2 19 6" xfId="33441"/>
    <cellStyle name="Output 2 2 19 7" xfId="33442"/>
    <cellStyle name="Output 2 2 2" xfId="33443"/>
    <cellStyle name="Output 2 2 2 10" xfId="33444"/>
    <cellStyle name="Output 2 2 2 10 10" xfId="33445"/>
    <cellStyle name="Output 2 2 2 10 11" xfId="33446"/>
    <cellStyle name="Output 2 2 2 10 12" xfId="33447"/>
    <cellStyle name="Output 2 2 2 10 2" xfId="33448"/>
    <cellStyle name="Output 2 2 2 10 2 2" xfId="33449"/>
    <cellStyle name="Output 2 2 2 10 2 2 2" xfId="33450"/>
    <cellStyle name="Output 2 2 2 10 2 2 3" xfId="33451"/>
    <cellStyle name="Output 2 2 2 10 2 2 4" xfId="33452"/>
    <cellStyle name="Output 2 2 2 10 2 2 5" xfId="33453"/>
    <cellStyle name="Output 2 2 2 10 2 2 6" xfId="33454"/>
    <cellStyle name="Output 2 2 2 10 2 2 7" xfId="33455"/>
    <cellStyle name="Output 2 2 2 10 2 3" xfId="33456"/>
    <cellStyle name="Output 2 2 2 10 2 4" xfId="33457"/>
    <cellStyle name="Output 2 2 2 10 2 5" xfId="33458"/>
    <cellStyle name="Output 2 2 2 10 2 6" xfId="33459"/>
    <cellStyle name="Output 2 2 2 10 2 7" xfId="33460"/>
    <cellStyle name="Output 2 2 2 10 2 8" xfId="33461"/>
    <cellStyle name="Output 2 2 2 10 3" xfId="33462"/>
    <cellStyle name="Output 2 2 2 10 3 2" xfId="33463"/>
    <cellStyle name="Output 2 2 2 10 3 3" xfId="33464"/>
    <cellStyle name="Output 2 2 2 10 3 4" xfId="33465"/>
    <cellStyle name="Output 2 2 2 10 3 5" xfId="33466"/>
    <cellStyle name="Output 2 2 2 10 3 6" xfId="33467"/>
    <cellStyle name="Output 2 2 2 10 3 7" xfId="33468"/>
    <cellStyle name="Output 2 2 2 10 4" xfId="33469"/>
    <cellStyle name="Output 2 2 2 10 4 2" xfId="33470"/>
    <cellStyle name="Output 2 2 2 10 4 3" xfId="33471"/>
    <cellStyle name="Output 2 2 2 10 4 4" xfId="33472"/>
    <cellStyle name="Output 2 2 2 10 4 5" xfId="33473"/>
    <cellStyle name="Output 2 2 2 10 4 6" xfId="33474"/>
    <cellStyle name="Output 2 2 2 10 4 7" xfId="33475"/>
    <cellStyle name="Output 2 2 2 10 5" xfId="33476"/>
    <cellStyle name="Output 2 2 2 10 5 2" xfId="33477"/>
    <cellStyle name="Output 2 2 2 10 5 3" xfId="33478"/>
    <cellStyle name="Output 2 2 2 10 5 4" xfId="33479"/>
    <cellStyle name="Output 2 2 2 10 5 5" xfId="33480"/>
    <cellStyle name="Output 2 2 2 10 5 6" xfId="33481"/>
    <cellStyle name="Output 2 2 2 10 5 7" xfId="33482"/>
    <cellStyle name="Output 2 2 2 10 6" xfId="33483"/>
    <cellStyle name="Output 2 2 2 10 6 2" xfId="33484"/>
    <cellStyle name="Output 2 2 2 10 6 3" xfId="33485"/>
    <cellStyle name="Output 2 2 2 10 6 4" xfId="33486"/>
    <cellStyle name="Output 2 2 2 10 6 5" xfId="33487"/>
    <cellStyle name="Output 2 2 2 10 6 6" xfId="33488"/>
    <cellStyle name="Output 2 2 2 10 6 7" xfId="33489"/>
    <cellStyle name="Output 2 2 2 10 7" xfId="33490"/>
    <cellStyle name="Output 2 2 2 10 7 2" xfId="33491"/>
    <cellStyle name="Output 2 2 2 10 7 3" xfId="33492"/>
    <cellStyle name="Output 2 2 2 10 7 4" xfId="33493"/>
    <cellStyle name="Output 2 2 2 10 7 5" xfId="33494"/>
    <cellStyle name="Output 2 2 2 10 7 6" xfId="33495"/>
    <cellStyle name="Output 2 2 2 10 8" xfId="33496"/>
    <cellStyle name="Output 2 2 2 10 9" xfId="33497"/>
    <cellStyle name="Output 2 2 2 11" xfId="33498"/>
    <cellStyle name="Output 2 2 2 11 10" xfId="33499"/>
    <cellStyle name="Output 2 2 2 11 11" xfId="33500"/>
    <cellStyle name="Output 2 2 2 11 12" xfId="33501"/>
    <cellStyle name="Output 2 2 2 11 2" xfId="33502"/>
    <cellStyle name="Output 2 2 2 11 2 2" xfId="33503"/>
    <cellStyle name="Output 2 2 2 11 2 2 2" xfId="33504"/>
    <cellStyle name="Output 2 2 2 11 2 2 3" xfId="33505"/>
    <cellStyle name="Output 2 2 2 11 2 2 4" xfId="33506"/>
    <cellStyle name="Output 2 2 2 11 2 2 5" xfId="33507"/>
    <cellStyle name="Output 2 2 2 11 2 2 6" xfId="33508"/>
    <cellStyle name="Output 2 2 2 11 2 2 7" xfId="33509"/>
    <cellStyle name="Output 2 2 2 11 2 3" xfId="33510"/>
    <cellStyle name="Output 2 2 2 11 2 4" xfId="33511"/>
    <cellStyle name="Output 2 2 2 11 2 5" xfId="33512"/>
    <cellStyle name="Output 2 2 2 11 2 6" xfId="33513"/>
    <cellStyle name="Output 2 2 2 11 2 7" xfId="33514"/>
    <cellStyle name="Output 2 2 2 11 2 8" xfId="33515"/>
    <cellStyle name="Output 2 2 2 11 3" xfId="33516"/>
    <cellStyle name="Output 2 2 2 11 3 2" xfId="33517"/>
    <cellStyle name="Output 2 2 2 11 3 3" xfId="33518"/>
    <cellStyle name="Output 2 2 2 11 3 4" xfId="33519"/>
    <cellStyle name="Output 2 2 2 11 3 5" xfId="33520"/>
    <cellStyle name="Output 2 2 2 11 3 6" xfId="33521"/>
    <cellStyle name="Output 2 2 2 11 3 7" xfId="33522"/>
    <cellStyle name="Output 2 2 2 11 4" xfId="33523"/>
    <cellStyle name="Output 2 2 2 11 4 2" xfId="33524"/>
    <cellStyle name="Output 2 2 2 11 4 3" xfId="33525"/>
    <cellStyle name="Output 2 2 2 11 4 4" xfId="33526"/>
    <cellStyle name="Output 2 2 2 11 4 5" xfId="33527"/>
    <cellStyle name="Output 2 2 2 11 4 6" xfId="33528"/>
    <cellStyle name="Output 2 2 2 11 4 7" xfId="33529"/>
    <cellStyle name="Output 2 2 2 11 5" xfId="33530"/>
    <cellStyle name="Output 2 2 2 11 5 2" xfId="33531"/>
    <cellStyle name="Output 2 2 2 11 5 3" xfId="33532"/>
    <cellStyle name="Output 2 2 2 11 5 4" xfId="33533"/>
    <cellStyle name="Output 2 2 2 11 5 5" xfId="33534"/>
    <cellStyle name="Output 2 2 2 11 5 6" xfId="33535"/>
    <cellStyle name="Output 2 2 2 11 5 7" xfId="33536"/>
    <cellStyle name="Output 2 2 2 11 6" xfId="33537"/>
    <cellStyle name="Output 2 2 2 11 6 2" xfId="33538"/>
    <cellStyle name="Output 2 2 2 11 6 3" xfId="33539"/>
    <cellStyle name="Output 2 2 2 11 6 4" xfId="33540"/>
    <cellStyle name="Output 2 2 2 11 6 5" xfId="33541"/>
    <cellStyle name="Output 2 2 2 11 6 6" xfId="33542"/>
    <cellStyle name="Output 2 2 2 11 6 7" xfId="33543"/>
    <cellStyle name="Output 2 2 2 11 7" xfId="33544"/>
    <cellStyle name="Output 2 2 2 11 7 2" xfId="33545"/>
    <cellStyle name="Output 2 2 2 11 7 3" xfId="33546"/>
    <cellStyle name="Output 2 2 2 11 7 4" xfId="33547"/>
    <cellStyle name="Output 2 2 2 11 7 5" xfId="33548"/>
    <cellStyle name="Output 2 2 2 11 7 6" xfId="33549"/>
    <cellStyle name="Output 2 2 2 11 8" xfId="33550"/>
    <cellStyle name="Output 2 2 2 11 9" xfId="33551"/>
    <cellStyle name="Output 2 2 2 12" xfId="33552"/>
    <cellStyle name="Output 2 2 2 12 10" xfId="33553"/>
    <cellStyle name="Output 2 2 2 12 11" xfId="33554"/>
    <cellStyle name="Output 2 2 2 12 12" xfId="33555"/>
    <cellStyle name="Output 2 2 2 12 2" xfId="33556"/>
    <cellStyle name="Output 2 2 2 12 2 2" xfId="33557"/>
    <cellStyle name="Output 2 2 2 12 2 2 2" xfId="33558"/>
    <cellStyle name="Output 2 2 2 12 2 2 3" xfId="33559"/>
    <cellStyle name="Output 2 2 2 12 2 2 4" xfId="33560"/>
    <cellStyle name="Output 2 2 2 12 2 2 5" xfId="33561"/>
    <cellStyle name="Output 2 2 2 12 2 2 6" xfId="33562"/>
    <cellStyle name="Output 2 2 2 12 2 2 7" xfId="33563"/>
    <cellStyle name="Output 2 2 2 12 2 3" xfId="33564"/>
    <cellStyle name="Output 2 2 2 12 2 4" xfId="33565"/>
    <cellStyle name="Output 2 2 2 12 2 5" xfId="33566"/>
    <cellStyle name="Output 2 2 2 12 2 6" xfId="33567"/>
    <cellStyle name="Output 2 2 2 12 2 7" xfId="33568"/>
    <cellStyle name="Output 2 2 2 12 2 8" xfId="33569"/>
    <cellStyle name="Output 2 2 2 12 3" xfId="33570"/>
    <cellStyle name="Output 2 2 2 12 3 2" xfId="33571"/>
    <cellStyle name="Output 2 2 2 12 3 3" xfId="33572"/>
    <cellStyle name="Output 2 2 2 12 3 4" xfId="33573"/>
    <cellStyle name="Output 2 2 2 12 3 5" xfId="33574"/>
    <cellStyle name="Output 2 2 2 12 3 6" xfId="33575"/>
    <cellStyle name="Output 2 2 2 12 3 7" xfId="33576"/>
    <cellStyle name="Output 2 2 2 12 4" xfId="33577"/>
    <cellStyle name="Output 2 2 2 12 4 2" xfId="33578"/>
    <cellStyle name="Output 2 2 2 12 4 3" xfId="33579"/>
    <cellStyle name="Output 2 2 2 12 4 4" xfId="33580"/>
    <cellStyle name="Output 2 2 2 12 4 5" xfId="33581"/>
    <cellStyle name="Output 2 2 2 12 4 6" xfId="33582"/>
    <cellStyle name="Output 2 2 2 12 4 7" xfId="33583"/>
    <cellStyle name="Output 2 2 2 12 5" xfId="33584"/>
    <cellStyle name="Output 2 2 2 12 5 2" xfId="33585"/>
    <cellStyle name="Output 2 2 2 12 5 3" xfId="33586"/>
    <cellStyle name="Output 2 2 2 12 5 4" xfId="33587"/>
    <cellStyle name="Output 2 2 2 12 5 5" xfId="33588"/>
    <cellStyle name="Output 2 2 2 12 5 6" xfId="33589"/>
    <cellStyle name="Output 2 2 2 12 5 7" xfId="33590"/>
    <cellStyle name="Output 2 2 2 12 6" xfId="33591"/>
    <cellStyle name="Output 2 2 2 12 6 2" xfId="33592"/>
    <cellStyle name="Output 2 2 2 12 6 3" xfId="33593"/>
    <cellStyle name="Output 2 2 2 12 6 4" xfId="33594"/>
    <cellStyle name="Output 2 2 2 12 6 5" xfId="33595"/>
    <cellStyle name="Output 2 2 2 12 6 6" xfId="33596"/>
    <cellStyle name="Output 2 2 2 12 6 7" xfId="33597"/>
    <cellStyle name="Output 2 2 2 12 7" xfId="33598"/>
    <cellStyle name="Output 2 2 2 12 7 2" xfId="33599"/>
    <cellStyle name="Output 2 2 2 12 7 3" xfId="33600"/>
    <cellStyle name="Output 2 2 2 12 7 4" xfId="33601"/>
    <cellStyle name="Output 2 2 2 12 7 5" xfId="33602"/>
    <cellStyle name="Output 2 2 2 12 7 6" xfId="33603"/>
    <cellStyle name="Output 2 2 2 12 8" xfId="33604"/>
    <cellStyle name="Output 2 2 2 12 9" xfId="33605"/>
    <cellStyle name="Output 2 2 2 13" xfId="33606"/>
    <cellStyle name="Output 2 2 2 13 10" xfId="33607"/>
    <cellStyle name="Output 2 2 2 13 11" xfId="33608"/>
    <cellStyle name="Output 2 2 2 13 12" xfId="33609"/>
    <cellStyle name="Output 2 2 2 13 2" xfId="33610"/>
    <cellStyle name="Output 2 2 2 13 2 2" xfId="33611"/>
    <cellStyle name="Output 2 2 2 13 2 2 2" xfId="33612"/>
    <cellStyle name="Output 2 2 2 13 2 2 3" xfId="33613"/>
    <cellStyle name="Output 2 2 2 13 2 2 4" xfId="33614"/>
    <cellStyle name="Output 2 2 2 13 2 2 5" xfId="33615"/>
    <cellStyle name="Output 2 2 2 13 2 2 6" xfId="33616"/>
    <cellStyle name="Output 2 2 2 13 2 2 7" xfId="33617"/>
    <cellStyle name="Output 2 2 2 13 2 3" xfId="33618"/>
    <cellStyle name="Output 2 2 2 13 2 4" xfId="33619"/>
    <cellStyle name="Output 2 2 2 13 2 5" xfId="33620"/>
    <cellStyle name="Output 2 2 2 13 2 6" xfId="33621"/>
    <cellStyle name="Output 2 2 2 13 2 7" xfId="33622"/>
    <cellStyle name="Output 2 2 2 13 2 8" xfId="33623"/>
    <cellStyle name="Output 2 2 2 13 3" xfId="33624"/>
    <cellStyle name="Output 2 2 2 13 3 2" xfId="33625"/>
    <cellStyle name="Output 2 2 2 13 3 3" xfId="33626"/>
    <cellStyle name="Output 2 2 2 13 3 4" xfId="33627"/>
    <cellStyle name="Output 2 2 2 13 3 5" xfId="33628"/>
    <cellStyle name="Output 2 2 2 13 3 6" xfId="33629"/>
    <cellStyle name="Output 2 2 2 13 3 7" xfId="33630"/>
    <cellStyle name="Output 2 2 2 13 4" xfId="33631"/>
    <cellStyle name="Output 2 2 2 13 4 2" xfId="33632"/>
    <cellStyle name="Output 2 2 2 13 4 3" xfId="33633"/>
    <cellStyle name="Output 2 2 2 13 4 4" xfId="33634"/>
    <cellStyle name="Output 2 2 2 13 4 5" xfId="33635"/>
    <cellStyle name="Output 2 2 2 13 4 6" xfId="33636"/>
    <cellStyle name="Output 2 2 2 13 4 7" xfId="33637"/>
    <cellStyle name="Output 2 2 2 13 5" xfId="33638"/>
    <cellStyle name="Output 2 2 2 13 5 2" xfId="33639"/>
    <cellStyle name="Output 2 2 2 13 5 3" xfId="33640"/>
    <cellStyle name="Output 2 2 2 13 5 4" xfId="33641"/>
    <cellStyle name="Output 2 2 2 13 5 5" xfId="33642"/>
    <cellStyle name="Output 2 2 2 13 5 6" xfId="33643"/>
    <cellStyle name="Output 2 2 2 13 5 7" xfId="33644"/>
    <cellStyle name="Output 2 2 2 13 6" xfId="33645"/>
    <cellStyle name="Output 2 2 2 13 6 2" xfId="33646"/>
    <cellStyle name="Output 2 2 2 13 6 3" xfId="33647"/>
    <cellStyle name="Output 2 2 2 13 6 4" xfId="33648"/>
    <cellStyle name="Output 2 2 2 13 6 5" xfId="33649"/>
    <cellStyle name="Output 2 2 2 13 6 6" xfId="33650"/>
    <cellStyle name="Output 2 2 2 13 6 7" xfId="33651"/>
    <cellStyle name="Output 2 2 2 13 7" xfId="33652"/>
    <cellStyle name="Output 2 2 2 13 7 2" xfId="33653"/>
    <cellStyle name="Output 2 2 2 13 7 3" xfId="33654"/>
    <cellStyle name="Output 2 2 2 13 7 4" xfId="33655"/>
    <cellStyle name="Output 2 2 2 13 7 5" xfId="33656"/>
    <cellStyle name="Output 2 2 2 13 7 6" xfId="33657"/>
    <cellStyle name="Output 2 2 2 13 8" xfId="33658"/>
    <cellStyle name="Output 2 2 2 13 9" xfId="33659"/>
    <cellStyle name="Output 2 2 2 14" xfId="33660"/>
    <cellStyle name="Output 2 2 2 14 2" xfId="33661"/>
    <cellStyle name="Output 2 2 2 14 2 2" xfId="33662"/>
    <cellStyle name="Output 2 2 2 14 2 3" xfId="33663"/>
    <cellStyle name="Output 2 2 2 14 2 4" xfId="33664"/>
    <cellStyle name="Output 2 2 2 14 2 5" xfId="33665"/>
    <cellStyle name="Output 2 2 2 14 2 6" xfId="33666"/>
    <cellStyle name="Output 2 2 2 14 2 7" xfId="33667"/>
    <cellStyle name="Output 2 2 2 14 3" xfId="33668"/>
    <cellStyle name="Output 2 2 2 14 4" xfId="33669"/>
    <cellStyle name="Output 2 2 2 14 5" xfId="33670"/>
    <cellStyle name="Output 2 2 2 14 6" xfId="33671"/>
    <cellStyle name="Output 2 2 2 14 7" xfId="33672"/>
    <cellStyle name="Output 2 2 2 14 8" xfId="33673"/>
    <cellStyle name="Output 2 2 2 15" xfId="33674"/>
    <cellStyle name="Output 2 2 2 15 2" xfId="33675"/>
    <cellStyle name="Output 2 2 2 15 3" xfId="33676"/>
    <cellStyle name="Output 2 2 2 15 4" xfId="33677"/>
    <cellStyle name="Output 2 2 2 15 5" xfId="33678"/>
    <cellStyle name="Output 2 2 2 15 6" xfId="33679"/>
    <cellStyle name="Output 2 2 2 15 7" xfId="33680"/>
    <cellStyle name="Output 2 2 2 16" xfId="33681"/>
    <cellStyle name="Output 2 2 2 16 2" xfId="33682"/>
    <cellStyle name="Output 2 2 2 16 3" xfId="33683"/>
    <cellStyle name="Output 2 2 2 16 4" xfId="33684"/>
    <cellStyle name="Output 2 2 2 16 5" xfId="33685"/>
    <cellStyle name="Output 2 2 2 16 6" xfId="33686"/>
    <cellStyle name="Output 2 2 2 16 7" xfId="33687"/>
    <cellStyle name="Output 2 2 2 17" xfId="33688"/>
    <cellStyle name="Output 2 2 2 17 2" xfId="33689"/>
    <cellStyle name="Output 2 2 2 17 3" xfId="33690"/>
    <cellStyle name="Output 2 2 2 17 4" xfId="33691"/>
    <cellStyle name="Output 2 2 2 17 5" xfId="33692"/>
    <cellStyle name="Output 2 2 2 17 6" xfId="33693"/>
    <cellStyle name="Output 2 2 2 17 7" xfId="33694"/>
    <cellStyle name="Output 2 2 2 18" xfId="33695"/>
    <cellStyle name="Output 2 2 2 18 2" xfId="33696"/>
    <cellStyle name="Output 2 2 2 18 3" xfId="33697"/>
    <cellStyle name="Output 2 2 2 18 4" xfId="33698"/>
    <cellStyle name="Output 2 2 2 18 5" xfId="33699"/>
    <cellStyle name="Output 2 2 2 18 6" xfId="33700"/>
    <cellStyle name="Output 2 2 2 18 7" xfId="33701"/>
    <cellStyle name="Output 2 2 2 19" xfId="33702"/>
    <cellStyle name="Output 2 2 2 2" xfId="33703"/>
    <cellStyle name="Output 2 2 2 2 10" xfId="33704"/>
    <cellStyle name="Output 2 2 2 2 11" xfId="33705"/>
    <cellStyle name="Output 2 2 2 2 12" xfId="33706"/>
    <cellStyle name="Output 2 2 2 2 13" xfId="33707"/>
    <cellStyle name="Output 2 2 2 2 2" xfId="33708"/>
    <cellStyle name="Output 2 2 2 2 2 2" xfId="33709"/>
    <cellStyle name="Output 2 2 2 2 2 2 2" xfId="33710"/>
    <cellStyle name="Output 2 2 2 2 2 2 3" xfId="33711"/>
    <cellStyle name="Output 2 2 2 2 2 2 4" xfId="33712"/>
    <cellStyle name="Output 2 2 2 2 2 2 5" xfId="33713"/>
    <cellStyle name="Output 2 2 2 2 2 2 6" xfId="33714"/>
    <cellStyle name="Output 2 2 2 2 2 2 7" xfId="33715"/>
    <cellStyle name="Output 2 2 2 2 2 3" xfId="33716"/>
    <cellStyle name="Output 2 2 2 2 2 4" xfId="33717"/>
    <cellStyle name="Output 2 2 2 2 2 5" xfId="33718"/>
    <cellStyle name="Output 2 2 2 2 2 6" xfId="33719"/>
    <cellStyle name="Output 2 2 2 2 2 7" xfId="33720"/>
    <cellStyle name="Output 2 2 2 2 2 8" xfId="33721"/>
    <cellStyle name="Output 2 2 2 2 3" xfId="33722"/>
    <cellStyle name="Output 2 2 2 2 3 2" xfId="33723"/>
    <cellStyle name="Output 2 2 2 2 3 3" xfId="33724"/>
    <cellStyle name="Output 2 2 2 2 3 4" xfId="33725"/>
    <cellStyle name="Output 2 2 2 2 3 5" xfId="33726"/>
    <cellStyle name="Output 2 2 2 2 3 6" xfId="33727"/>
    <cellStyle name="Output 2 2 2 2 3 7" xfId="33728"/>
    <cellStyle name="Output 2 2 2 2 4" xfId="33729"/>
    <cellStyle name="Output 2 2 2 2 4 2" xfId="33730"/>
    <cellStyle name="Output 2 2 2 2 4 3" xfId="33731"/>
    <cellStyle name="Output 2 2 2 2 4 4" xfId="33732"/>
    <cellStyle name="Output 2 2 2 2 4 5" xfId="33733"/>
    <cellStyle name="Output 2 2 2 2 4 6" xfId="33734"/>
    <cellStyle name="Output 2 2 2 2 4 7" xfId="33735"/>
    <cellStyle name="Output 2 2 2 2 5" xfId="33736"/>
    <cellStyle name="Output 2 2 2 2 5 2" xfId="33737"/>
    <cellStyle name="Output 2 2 2 2 5 3" xfId="33738"/>
    <cellStyle name="Output 2 2 2 2 5 4" xfId="33739"/>
    <cellStyle name="Output 2 2 2 2 5 5" xfId="33740"/>
    <cellStyle name="Output 2 2 2 2 5 6" xfId="33741"/>
    <cellStyle name="Output 2 2 2 2 5 7" xfId="33742"/>
    <cellStyle name="Output 2 2 2 2 6" xfId="33743"/>
    <cellStyle name="Output 2 2 2 2 6 2" xfId="33744"/>
    <cellStyle name="Output 2 2 2 2 6 3" xfId="33745"/>
    <cellStyle name="Output 2 2 2 2 6 4" xfId="33746"/>
    <cellStyle name="Output 2 2 2 2 6 5" xfId="33747"/>
    <cellStyle name="Output 2 2 2 2 6 6" xfId="33748"/>
    <cellStyle name="Output 2 2 2 2 6 7" xfId="33749"/>
    <cellStyle name="Output 2 2 2 2 7" xfId="33750"/>
    <cellStyle name="Output 2 2 2 2 7 2" xfId="33751"/>
    <cellStyle name="Output 2 2 2 2 7 3" xfId="33752"/>
    <cellStyle name="Output 2 2 2 2 7 4" xfId="33753"/>
    <cellStyle name="Output 2 2 2 2 7 5" xfId="33754"/>
    <cellStyle name="Output 2 2 2 2 7 6" xfId="33755"/>
    <cellStyle name="Output 2 2 2 2 7 7" xfId="33756"/>
    <cellStyle name="Output 2 2 2 2 8" xfId="33757"/>
    <cellStyle name="Output 2 2 2 2 9" xfId="33758"/>
    <cellStyle name="Output 2 2 2 20" xfId="33759"/>
    <cellStyle name="Output 2 2 2 21" xfId="33760"/>
    <cellStyle name="Output 2 2 2 22" xfId="33761"/>
    <cellStyle name="Output 2 2 2 23" xfId="33762"/>
    <cellStyle name="Output 2 2 2 3" xfId="33763"/>
    <cellStyle name="Output 2 2 2 3 10" xfId="33764"/>
    <cellStyle name="Output 2 2 2 3 11" xfId="33765"/>
    <cellStyle name="Output 2 2 2 3 12" xfId="33766"/>
    <cellStyle name="Output 2 2 2 3 13" xfId="33767"/>
    <cellStyle name="Output 2 2 2 3 2" xfId="33768"/>
    <cellStyle name="Output 2 2 2 3 2 2" xfId="33769"/>
    <cellStyle name="Output 2 2 2 3 2 2 2" xfId="33770"/>
    <cellStyle name="Output 2 2 2 3 2 2 3" xfId="33771"/>
    <cellStyle name="Output 2 2 2 3 2 2 4" xfId="33772"/>
    <cellStyle name="Output 2 2 2 3 2 2 5" xfId="33773"/>
    <cellStyle name="Output 2 2 2 3 2 2 6" xfId="33774"/>
    <cellStyle name="Output 2 2 2 3 2 2 7" xfId="33775"/>
    <cellStyle name="Output 2 2 2 3 2 3" xfId="33776"/>
    <cellStyle name="Output 2 2 2 3 2 4" xfId="33777"/>
    <cellStyle name="Output 2 2 2 3 2 5" xfId="33778"/>
    <cellStyle name="Output 2 2 2 3 2 6" xfId="33779"/>
    <cellStyle name="Output 2 2 2 3 2 7" xfId="33780"/>
    <cellStyle name="Output 2 2 2 3 2 8" xfId="33781"/>
    <cellStyle name="Output 2 2 2 3 3" xfId="33782"/>
    <cellStyle name="Output 2 2 2 3 3 2" xfId="33783"/>
    <cellStyle name="Output 2 2 2 3 3 3" xfId="33784"/>
    <cellStyle name="Output 2 2 2 3 3 4" xfId="33785"/>
    <cellStyle name="Output 2 2 2 3 3 5" xfId="33786"/>
    <cellStyle name="Output 2 2 2 3 3 6" xfId="33787"/>
    <cellStyle name="Output 2 2 2 3 3 7" xfId="33788"/>
    <cellStyle name="Output 2 2 2 3 4" xfId="33789"/>
    <cellStyle name="Output 2 2 2 3 4 2" xfId="33790"/>
    <cellStyle name="Output 2 2 2 3 4 3" xfId="33791"/>
    <cellStyle name="Output 2 2 2 3 4 4" xfId="33792"/>
    <cellStyle name="Output 2 2 2 3 4 5" xfId="33793"/>
    <cellStyle name="Output 2 2 2 3 4 6" xfId="33794"/>
    <cellStyle name="Output 2 2 2 3 4 7" xfId="33795"/>
    <cellStyle name="Output 2 2 2 3 5" xfId="33796"/>
    <cellStyle name="Output 2 2 2 3 5 2" xfId="33797"/>
    <cellStyle name="Output 2 2 2 3 5 3" xfId="33798"/>
    <cellStyle name="Output 2 2 2 3 5 4" xfId="33799"/>
    <cellStyle name="Output 2 2 2 3 5 5" xfId="33800"/>
    <cellStyle name="Output 2 2 2 3 5 6" xfId="33801"/>
    <cellStyle name="Output 2 2 2 3 5 7" xfId="33802"/>
    <cellStyle name="Output 2 2 2 3 6" xfId="33803"/>
    <cellStyle name="Output 2 2 2 3 6 2" xfId="33804"/>
    <cellStyle name="Output 2 2 2 3 6 3" xfId="33805"/>
    <cellStyle name="Output 2 2 2 3 6 4" xfId="33806"/>
    <cellStyle name="Output 2 2 2 3 6 5" xfId="33807"/>
    <cellStyle name="Output 2 2 2 3 6 6" xfId="33808"/>
    <cellStyle name="Output 2 2 2 3 6 7" xfId="33809"/>
    <cellStyle name="Output 2 2 2 3 7" xfId="33810"/>
    <cellStyle name="Output 2 2 2 3 7 2" xfId="33811"/>
    <cellStyle name="Output 2 2 2 3 7 3" xfId="33812"/>
    <cellStyle name="Output 2 2 2 3 7 4" xfId="33813"/>
    <cellStyle name="Output 2 2 2 3 7 5" xfId="33814"/>
    <cellStyle name="Output 2 2 2 3 7 6" xfId="33815"/>
    <cellStyle name="Output 2 2 2 3 7 7" xfId="33816"/>
    <cellStyle name="Output 2 2 2 3 8" xfId="33817"/>
    <cellStyle name="Output 2 2 2 3 9" xfId="33818"/>
    <cellStyle name="Output 2 2 2 4" xfId="33819"/>
    <cellStyle name="Output 2 2 2 4 10" xfId="33820"/>
    <cellStyle name="Output 2 2 2 4 11" xfId="33821"/>
    <cellStyle name="Output 2 2 2 4 12" xfId="33822"/>
    <cellStyle name="Output 2 2 2 4 13" xfId="33823"/>
    <cellStyle name="Output 2 2 2 4 2" xfId="33824"/>
    <cellStyle name="Output 2 2 2 4 2 2" xfId="33825"/>
    <cellStyle name="Output 2 2 2 4 2 2 2" xfId="33826"/>
    <cellStyle name="Output 2 2 2 4 2 2 3" xfId="33827"/>
    <cellStyle name="Output 2 2 2 4 2 2 4" xfId="33828"/>
    <cellStyle name="Output 2 2 2 4 2 2 5" xfId="33829"/>
    <cellStyle name="Output 2 2 2 4 2 2 6" xfId="33830"/>
    <cellStyle name="Output 2 2 2 4 2 2 7" xfId="33831"/>
    <cellStyle name="Output 2 2 2 4 2 3" xfId="33832"/>
    <cellStyle name="Output 2 2 2 4 2 4" xfId="33833"/>
    <cellStyle name="Output 2 2 2 4 2 5" xfId="33834"/>
    <cellStyle name="Output 2 2 2 4 2 6" xfId="33835"/>
    <cellStyle name="Output 2 2 2 4 2 7" xfId="33836"/>
    <cellStyle name="Output 2 2 2 4 2 8" xfId="33837"/>
    <cellStyle name="Output 2 2 2 4 3" xfId="33838"/>
    <cellStyle name="Output 2 2 2 4 3 2" xfId="33839"/>
    <cellStyle name="Output 2 2 2 4 3 3" xfId="33840"/>
    <cellStyle name="Output 2 2 2 4 3 4" xfId="33841"/>
    <cellStyle name="Output 2 2 2 4 3 5" xfId="33842"/>
    <cellStyle name="Output 2 2 2 4 3 6" xfId="33843"/>
    <cellStyle name="Output 2 2 2 4 3 7" xfId="33844"/>
    <cellStyle name="Output 2 2 2 4 4" xfId="33845"/>
    <cellStyle name="Output 2 2 2 4 4 2" xfId="33846"/>
    <cellStyle name="Output 2 2 2 4 4 3" xfId="33847"/>
    <cellStyle name="Output 2 2 2 4 4 4" xfId="33848"/>
    <cellStyle name="Output 2 2 2 4 4 5" xfId="33849"/>
    <cellStyle name="Output 2 2 2 4 4 6" xfId="33850"/>
    <cellStyle name="Output 2 2 2 4 4 7" xfId="33851"/>
    <cellStyle name="Output 2 2 2 4 5" xfId="33852"/>
    <cellStyle name="Output 2 2 2 4 5 2" xfId="33853"/>
    <cellStyle name="Output 2 2 2 4 5 3" xfId="33854"/>
    <cellStyle name="Output 2 2 2 4 5 4" xfId="33855"/>
    <cellStyle name="Output 2 2 2 4 5 5" xfId="33856"/>
    <cellStyle name="Output 2 2 2 4 5 6" xfId="33857"/>
    <cellStyle name="Output 2 2 2 4 5 7" xfId="33858"/>
    <cellStyle name="Output 2 2 2 4 6" xfId="33859"/>
    <cellStyle name="Output 2 2 2 4 6 2" xfId="33860"/>
    <cellStyle name="Output 2 2 2 4 6 3" xfId="33861"/>
    <cellStyle name="Output 2 2 2 4 6 4" xfId="33862"/>
    <cellStyle name="Output 2 2 2 4 6 5" xfId="33863"/>
    <cellStyle name="Output 2 2 2 4 6 6" xfId="33864"/>
    <cellStyle name="Output 2 2 2 4 6 7" xfId="33865"/>
    <cellStyle name="Output 2 2 2 4 7" xfId="33866"/>
    <cellStyle name="Output 2 2 2 4 7 2" xfId="33867"/>
    <cellStyle name="Output 2 2 2 4 7 3" xfId="33868"/>
    <cellStyle name="Output 2 2 2 4 7 4" xfId="33869"/>
    <cellStyle name="Output 2 2 2 4 7 5" xfId="33870"/>
    <cellStyle name="Output 2 2 2 4 7 6" xfId="33871"/>
    <cellStyle name="Output 2 2 2 4 7 7" xfId="33872"/>
    <cellStyle name="Output 2 2 2 4 8" xfId="33873"/>
    <cellStyle name="Output 2 2 2 4 9" xfId="33874"/>
    <cellStyle name="Output 2 2 2 5" xfId="33875"/>
    <cellStyle name="Output 2 2 2 5 10" xfId="33876"/>
    <cellStyle name="Output 2 2 2 5 11" xfId="33877"/>
    <cellStyle name="Output 2 2 2 5 12" xfId="33878"/>
    <cellStyle name="Output 2 2 2 5 2" xfId="33879"/>
    <cellStyle name="Output 2 2 2 5 2 2" xfId="33880"/>
    <cellStyle name="Output 2 2 2 5 2 2 2" xfId="33881"/>
    <cellStyle name="Output 2 2 2 5 2 2 3" xfId="33882"/>
    <cellStyle name="Output 2 2 2 5 2 2 4" xfId="33883"/>
    <cellStyle name="Output 2 2 2 5 2 2 5" xfId="33884"/>
    <cellStyle name="Output 2 2 2 5 2 2 6" xfId="33885"/>
    <cellStyle name="Output 2 2 2 5 2 2 7" xfId="33886"/>
    <cellStyle name="Output 2 2 2 5 2 3" xfId="33887"/>
    <cellStyle name="Output 2 2 2 5 2 4" xfId="33888"/>
    <cellStyle name="Output 2 2 2 5 2 5" xfId="33889"/>
    <cellStyle name="Output 2 2 2 5 2 6" xfId="33890"/>
    <cellStyle name="Output 2 2 2 5 2 7" xfId="33891"/>
    <cellStyle name="Output 2 2 2 5 2 8" xfId="33892"/>
    <cellStyle name="Output 2 2 2 5 3" xfId="33893"/>
    <cellStyle name="Output 2 2 2 5 3 2" xfId="33894"/>
    <cellStyle name="Output 2 2 2 5 3 3" xfId="33895"/>
    <cellStyle name="Output 2 2 2 5 3 4" xfId="33896"/>
    <cellStyle name="Output 2 2 2 5 3 5" xfId="33897"/>
    <cellStyle name="Output 2 2 2 5 3 6" xfId="33898"/>
    <cellStyle name="Output 2 2 2 5 3 7" xfId="33899"/>
    <cellStyle name="Output 2 2 2 5 4" xfId="33900"/>
    <cellStyle name="Output 2 2 2 5 4 2" xfId="33901"/>
    <cellStyle name="Output 2 2 2 5 4 3" xfId="33902"/>
    <cellStyle name="Output 2 2 2 5 4 4" xfId="33903"/>
    <cellStyle name="Output 2 2 2 5 4 5" xfId="33904"/>
    <cellStyle name="Output 2 2 2 5 4 6" xfId="33905"/>
    <cellStyle name="Output 2 2 2 5 4 7" xfId="33906"/>
    <cellStyle name="Output 2 2 2 5 5" xfId="33907"/>
    <cellStyle name="Output 2 2 2 5 5 2" xfId="33908"/>
    <cellStyle name="Output 2 2 2 5 5 3" xfId="33909"/>
    <cellStyle name="Output 2 2 2 5 5 4" xfId="33910"/>
    <cellStyle name="Output 2 2 2 5 5 5" xfId="33911"/>
    <cellStyle name="Output 2 2 2 5 5 6" xfId="33912"/>
    <cellStyle name="Output 2 2 2 5 5 7" xfId="33913"/>
    <cellStyle name="Output 2 2 2 5 6" xfId="33914"/>
    <cellStyle name="Output 2 2 2 5 6 2" xfId="33915"/>
    <cellStyle name="Output 2 2 2 5 6 3" xfId="33916"/>
    <cellStyle name="Output 2 2 2 5 6 4" xfId="33917"/>
    <cellStyle name="Output 2 2 2 5 6 5" xfId="33918"/>
    <cellStyle name="Output 2 2 2 5 6 6" xfId="33919"/>
    <cellStyle name="Output 2 2 2 5 6 7" xfId="33920"/>
    <cellStyle name="Output 2 2 2 5 7" xfId="33921"/>
    <cellStyle name="Output 2 2 2 5 7 2" xfId="33922"/>
    <cellStyle name="Output 2 2 2 5 7 3" xfId="33923"/>
    <cellStyle name="Output 2 2 2 5 7 4" xfId="33924"/>
    <cellStyle name="Output 2 2 2 5 7 5" xfId="33925"/>
    <cellStyle name="Output 2 2 2 5 7 6" xfId="33926"/>
    <cellStyle name="Output 2 2 2 5 8" xfId="33927"/>
    <cellStyle name="Output 2 2 2 5 9" xfId="33928"/>
    <cellStyle name="Output 2 2 2 6" xfId="33929"/>
    <cellStyle name="Output 2 2 2 6 10" xfId="33930"/>
    <cellStyle name="Output 2 2 2 6 11" xfId="33931"/>
    <cellStyle name="Output 2 2 2 6 12" xfId="33932"/>
    <cellStyle name="Output 2 2 2 6 2" xfId="33933"/>
    <cellStyle name="Output 2 2 2 6 2 2" xfId="33934"/>
    <cellStyle name="Output 2 2 2 6 2 2 2" xfId="33935"/>
    <cellStyle name="Output 2 2 2 6 2 2 3" xfId="33936"/>
    <cellStyle name="Output 2 2 2 6 2 2 4" xfId="33937"/>
    <cellStyle name="Output 2 2 2 6 2 2 5" xfId="33938"/>
    <cellStyle name="Output 2 2 2 6 2 2 6" xfId="33939"/>
    <cellStyle name="Output 2 2 2 6 2 2 7" xfId="33940"/>
    <cellStyle name="Output 2 2 2 6 2 3" xfId="33941"/>
    <cellStyle name="Output 2 2 2 6 2 4" xfId="33942"/>
    <cellStyle name="Output 2 2 2 6 2 5" xfId="33943"/>
    <cellStyle name="Output 2 2 2 6 2 6" xfId="33944"/>
    <cellStyle name="Output 2 2 2 6 2 7" xfId="33945"/>
    <cellStyle name="Output 2 2 2 6 2 8" xfId="33946"/>
    <cellStyle name="Output 2 2 2 6 3" xfId="33947"/>
    <cellStyle name="Output 2 2 2 6 3 2" xfId="33948"/>
    <cellStyle name="Output 2 2 2 6 3 3" xfId="33949"/>
    <cellStyle name="Output 2 2 2 6 3 4" xfId="33950"/>
    <cellStyle name="Output 2 2 2 6 3 5" xfId="33951"/>
    <cellStyle name="Output 2 2 2 6 3 6" xfId="33952"/>
    <cellStyle name="Output 2 2 2 6 3 7" xfId="33953"/>
    <cellStyle name="Output 2 2 2 6 4" xfId="33954"/>
    <cellStyle name="Output 2 2 2 6 4 2" xfId="33955"/>
    <cellStyle name="Output 2 2 2 6 4 3" xfId="33956"/>
    <cellStyle name="Output 2 2 2 6 4 4" xfId="33957"/>
    <cellStyle name="Output 2 2 2 6 4 5" xfId="33958"/>
    <cellStyle name="Output 2 2 2 6 4 6" xfId="33959"/>
    <cellStyle name="Output 2 2 2 6 4 7" xfId="33960"/>
    <cellStyle name="Output 2 2 2 6 5" xfId="33961"/>
    <cellStyle name="Output 2 2 2 6 5 2" xfId="33962"/>
    <cellStyle name="Output 2 2 2 6 5 3" xfId="33963"/>
    <cellStyle name="Output 2 2 2 6 5 4" xfId="33964"/>
    <cellStyle name="Output 2 2 2 6 5 5" xfId="33965"/>
    <cellStyle name="Output 2 2 2 6 5 6" xfId="33966"/>
    <cellStyle name="Output 2 2 2 6 5 7" xfId="33967"/>
    <cellStyle name="Output 2 2 2 6 6" xfId="33968"/>
    <cellStyle name="Output 2 2 2 6 6 2" xfId="33969"/>
    <cellStyle name="Output 2 2 2 6 6 3" xfId="33970"/>
    <cellStyle name="Output 2 2 2 6 6 4" xfId="33971"/>
    <cellStyle name="Output 2 2 2 6 6 5" xfId="33972"/>
    <cellStyle name="Output 2 2 2 6 6 6" xfId="33973"/>
    <cellStyle name="Output 2 2 2 6 6 7" xfId="33974"/>
    <cellStyle name="Output 2 2 2 6 7" xfId="33975"/>
    <cellStyle name="Output 2 2 2 6 7 2" xfId="33976"/>
    <cellStyle name="Output 2 2 2 6 7 3" xfId="33977"/>
    <cellStyle name="Output 2 2 2 6 7 4" xfId="33978"/>
    <cellStyle name="Output 2 2 2 6 7 5" xfId="33979"/>
    <cellStyle name="Output 2 2 2 6 7 6" xfId="33980"/>
    <cellStyle name="Output 2 2 2 6 8" xfId="33981"/>
    <cellStyle name="Output 2 2 2 6 9" xfId="33982"/>
    <cellStyle name="Output 2 2 2 7" xfId="33983"/>
    <cellStyle name="Output 2 2 2 7 10" xfId="33984"/>
    <cellStyle name="Output 2 2 2 7 11" xfId="33985"/>
    <cellStyle name="Output 2 2 2 7 12" xfId="33986"/>
    <cellStyle name="Output 2 2 2 7 2" xfId="33987"/>
    <cellStyle name="Output 2 2 2 7 2 2" xfId="33988"/>
    <cellStyle name="Output 2 2 2 7 2 2 2" xfId="33989"/>
    <cellStyle name="Output 2 2 2 7 2 2 3" xfId="33990"/>
    <cellStyle name="Output 2 2 2 7 2 2 4" xfId="33991"/>
    <cellStyle name="Output 2 2 2 7 2 2 5" xfId="33992"/>
    <cellStyle name="Output 2 2 2 7 2 2 6" xfId="33993"/>
    <cellStyle name="Output 2 2 2 7 2 2 7" xfId="33994"/>
    <cellStyle name="Output 2 2 2 7 2 3" xfId="33995"/>
    <cellStyle name="Output 2 2 2 7 2 4" xfId="33996"/>
    <cellStyle name="Output 2 2 2 7 2 5" xfId="33997"/>
    <cellStyle name="Output 2 2 2 7 2 6" xfId="33998"/>
    <cellStyle name="Output 2 2 2 7 2 7" xfId="33999"/>
    <cellStyle name="Output 2 2 2 7 2 8" xfId="34000"/>
    <cellStyle name="Output 2 2 2 7 3" xfId="34001"/>
    <cellStyle name="Output 2 2 2 7 3 2" xfId="34002"/>
    <cellStyle name="Output 2 2 2 7 3 3" xfId="34003"/>
    <cellStyle name="Output 2 2 2 7 3 4" xfId="34004"/>
    <cellStyle name="Output 2 2 2 7 3 5" xfId="34005"/>
    <cellStyle name="Output 2 2 2 7 3 6" xfId="34006"/>
    <cellStyle name="Output 2 2 2 7 3 7" xfId="34007"/>
    <cellStyle name="Output 2 2 2 7 4" xfId="34008"/>
    <cellStyle name="Output 2 2 2 7 4 2" xfId="34009"/>
    <cellStyle name="Output 2 2 2 7 4 3" xfId="34010"/>
    <cellStyle name="Output 2 2 2 7 4 4" xfId="34011"/>
    <cellStyle name="Output 2 2 2 7 4 5" xfId="34012"/>
    <cellStyle name="Output 2 2 2 7 4 6" xfId="34013"/>
    <cellStyle name="Output 2 2 2 7 4 7" xfId="34014"/>
    <cellStyle name="Output 2 2 2 7 5" xfId="34015"/>
    <cellStyle name="Output 2 2 2 7 5 2" xfId="34016"/>
    <cellStyle name="Output 2 2 2 7 5 3" xfId="34017"/>
    <cellStyle name="Output 2 2 2 7 5 4" xfId="34018"/>
    <cellStyle name="Output 2 2 2 7 5 5" xfId="34019"/>
    <cellStyle name="Output 2 2 2 7 5 6" xfId="34020"/>
    <cellStyle name="Output 2 2 2 7 5 7" xfId="34021"/>
    <cellStyle name="Output 2 2 2 7 6" xfId="34022"/>
    <cellStyle name="Output 2 2 2 7 6 2" xfId="34023"/>
    <cellStyle name="Output 2 2 2 7 6 3" xfId="34024"/>
    <cellStyle name="Output 2 2 2 7 6 4" xfId="34025"/>
    <cellStyle name="Output 2 2 2 7 6 5" xfId="34026"/>
    <cellStyle name="Output 2 2 2 7 6 6" xfId="34027"/>
    <cellStyle name="Output 2 2 2 7 6 7" xfId="34028"/>
    <cellStyle name="Output 2 2 2 7 7" xfId="34029"/>
    <cellStyle name="Output 2 2 2 7 7 2" xfId="34030"/>
    <cellStyle name="Output 2 2 2 7 7 3" xfId="34031"/>
    <cellStyle name="Output 2 2 2 7 7 4" xfId="34032"/>
    <cellStyle name="Output 2 2 2 7 7 5" xfId="34033"/>
    <cellStyle name="Output 2 2 2 7 7 6" xfId="34034"/>
    <cellStyle name="Output 2 2 2 7 8" xfId="34035"/>
    <cellStyle name="Output 2 2 2 7 9" xfId="34036"/>
    <cellStyle name="Output 2 2 2 8" xfId="34037"/>
    <cellStyle name="Output 2 2 2 8 10" xfId="34038"/>
    <cellStyle name="Output 2 2 2 8 11" xfId="34039"/>
    <cellStyle name="Output 2 2 2 8 12" xfId="34040"/>
    <cellStyle name="Output 2 2 2 8 2" xfId="34041"/>
    <cellStyle name="Output 2 2 2 8 2 2" xfId="34042"/>
    <cellStyle name="Output 2 2 2 8 2 2 2" xfId="34043"/>
    <cellStyle name="Output 2 2 2 8 2 2 3" xfId="34044"/>
    <cellStyle name="Output 2 2 2 8 2 2 4" xfId="34045"/>
    <cellStyle name="Output 2 2 2 8 2 2 5" xfId="34046"/>
    <cellStyle name="Output 2 2 2 8 2 2 6" xfId="34047"/>
    <cellStyle name="Output 2 2 2 8 2 2 7" xfId="34048"/>
    <cellStyle name="Output 2 2 2 8 2 3" xfId="34049"/>
    <cellStyle name="Output 2 2 2 8 2 4" xfId="34050"/>
    <cellStyle name="Output 2 2 2 8 2 5" xfId="34051"/>
    <cellStyle name="Output 2 2 2 8 2 6" xfId="34052"/>
    <cellStyle name="Output 2 2 2 8 2 7" xfId="34053"/>
    <cellStyle name="Output 2 2 2 8 2 8" xfId="34054"/>
    <cellStyle name="Output 2 2 2 8 3" xfId="34055"/>
    <cellStyle name="Output 2 2 2 8 3 2" xfId="34056"/>
    <cellStyle name="Output 2 2 2 8 3 3" xfId="34057"/>
    <cellStyle name="Output 2 2 2 8 3 4" xfId="34058"/>
    <cellStyle name="Output 2 2 2 8 3 5" xfId="34059"/>
    <cellStyle name="Output 2 2 2 8 3 6" xfId="34060"/>
    <cellStyle name="Output 2 2 2 8 3 7" xfId="34061"/>
    <cellStyle name="Output 2 2 2 8 4" xfId="34062"/>
    <cellStyle name="Output 2 2 2 8 4 2" xfId="34063"/>
    <cellStyle name="Output 2 2 2 8 4 3" xfId="34064"/>
    <cellStyle name="Output 2 2 2 8 4 4" xfId="34065"/>
    <cellStyle name="Output 2 2 2 8 4 5" xfId="34066"/>
    <cellStyle name="Output 2 2 2 8 4 6" xfId="34067"/>
    <cellStyle name="Output 2 2 2 8 4 7" xfId="34068"/>
    <cellStyle name="Output 2 2 2 8 5" xfId="34069"/>
    <cellStyle name="Output 2 2 2 8 5 2" xfId="34070"/>
    <cellStyle name="Output 2 2 2 8 5 3" xfId="34071"/>
    <cellStyle name="Output 2 2 2 8 5 4" xfId="34072"/>
    <cellStyle name="Output 2 2 2 8 5 5" xfId="34073"/>
    <cellStyle name="Output 2 2 2 8 5 6" xfId="34074"/>
    <cellStyle name="Output 2 2 2 8 5 7" xfId="34075"/>
    <cellStyle name="Output 2 2 2 8 6" xfId="34076"/>
    <cellStyle name="Output 2 2 2 8 6 2" xfId="34077"/>
    <cellStyle name="Output 2 2 2 8 6 3" xfId="34078"/>
    <cellStyle name="Output 2 2 2 8 6 4" xfId="34079"/>
    <cellStyle name="Output 2 2 2 8 6 5" xfId="34080"/>
    <cellStyle name="Output 2 2 2 8 6 6" xfId="34081"/>
    <cellStyle name="Output 2 2 2 8 6 7" xfId="34082"/>
    <cellStyle name="Output 2 2 2 8 7" xfId="34083"/>
    <cellStyle name="Output 2 2 2 8 7 2" xfId="34084"/>
    <cellStyle name="Output 2 2 2 8 7 3" xfId="34085"/>
    <cellStyle name="Output 2 2 2 8 7 4" xfId="34086"/>
    <cellStyle name="Output 2 2 2 8 7 5" xfId="34087"/>
    <cellStyle name="Output 2 2 2 8 7 6" xfId="34088"/>
    <cellStyle name="Output 2 2 2 8 8" xfId="34089"/>
    <cellStyle name="Output 2 2 2 8 9" xfId="34090"/>
    <cellStyle name="Output 2 2 2 9" xfId="34091"/>
    <cellStyle name="Output 2 2 2 9 10" xfId="34092"/>
    <cellStyle name="Output 2 2 2 9 11" xfId="34093"/>
    <cellStyle name="Output 2 2 2 9 12" xfId="34094"/>
    <cellStyle name="Output 2 2 2 9 2" xfId="34095"/>
    <cellStyle name="Output 2 2 2 9 2 2" xfId="34096"/>
    <cellStyle name="Output 2 2 2 9 2 2 2" xfId="34097"/>
    <cellStyle name="Output 2 2 2 9 2 2 3" xfId="34098"/>
    <cellStyle name="Output 2 2 2 9 2 2 4" xfId="34099"/>
    <cellStyle name="Output 2 2 2 9 2 2 5" xfId="34100"/>
    <cellStyle name="Output 2 2 2 9 2 2 6" xfId="34101"/>
    <cellStyle name="Output 2 2 2 9 2 2 7" xfId="34102"/>
    <cellStyle name="Output 2 2 2 9 2 3" xfId="34103"/>
    <cellStyle name="Output 2 2 2 9 2 4" xfId="34104"/>
    <cellStyle name="Output 2 2 2 9 2 5" xfId="34105"/>
    <cellStyle name="Output 2 2 2 9 2 6" xfId="34106"/>
    <cellStyle name="Output 2 2 2 9 2 7" xfId="34107"/>
    <cellStyle name="Output 2 2 2 9 2 8" xfId="34108"/>
    <cellStyle name="Output 2 2 2 9 3" xfId="34109"/>
    <cellStyle name="Output 2 2 2 9 3 2" xfId="34110"/>
    <cellStyle name="Output 2 2 2 9 3 3" xfId="34111"/>
    <cellStyle name="Output 2 2 2 9 3 4" xfId="34112"/>
    <cellStyle name="Output 2 2 2 9 3 5" xfId="34113"/>
    <cellStyle name="Output 2 2 2 9 3 6" xfId="34114"/>
    <cellStyle name="Output 2 2 2 9 3 7" xfId="34115"/>
    <cellStyle name="Output 2 2 2 9 4" xfId="34116"/>
    <cellStyle name="Output 2 2 2 9 4 2" xfId="34117"/>
    <cellStyle name="Output 2 2 2 9 4 3" xfId="34118"/>
    <cellStyle name="Output 2 2 2 9 4 4" xfId="34119"/>
    <cellStyle name="Output 2 2 2 9 4 5" xfId="34120"/>
    <cellStyle name="Output 2 2 2 9 4 6" xfId="34121"/>
    <cellStyle name="Output 2 2 2 9 4 7" xfId="34122"/>
    <cellStyle name="Output 2 2 2 9 5" xfId="34123"/>
    <cellStyle name="Output 2 2 2 9 5 2" xfId="34124"/>
    <cellStyle name="Output 2 2 2 9 5 3" xfId="34125"/>
    <cellStyle name="Output 2 2 2 9 5 4" xfId="34126"/>
    <cellStyle name="Output 2 2 2 9 5 5" xfId="34127"/>
    <cellStyle name="Output 2 2 2 9 5 6" xfId="34128"/>
    <cellStyle name="Output 2 2 2 9 5 7" xfId="34129"/>
    <cellStyle name="Output 2 2 2 9 6" xfId="34130"/>
    <cellStyle name="Output 2 2 2 9 6 2" xfId="34131"/>
    <cellStyle name="Output 2 2 2 9 6 3" xfId="34132"/>
    <cellStyle name="Output 2 2 2 9 6 4" xfId="34133"/>
    <cellStyle name="Output 2 2 2 9 6 5" xfId="34134"/>
    <cellStyle name="Output 2 2 2 9 6 6" xfId="34135"/>
    <cellStyle name="Output 2 2 2 9 6 7" xfId="34136"/>
    <cellStyle name="Output 2 2 2 9 7" xfId="34137"/>
    <cellStyle name="Output 2 2 2 9 7 2" xfId="34138"/>
    <cellStyle name="Output 2 2 2 9 7 3" xfId="34139"/>
    <cellStyle name="Output 2 2 2 9 7 4" xfId="34140"/>
    <cellStyle name="Output 2 2 2 9 7 5" xfId="34141"/>
    <cellStyle name="Output 2 2 2 9 7 6" xfId="34142"/>
    <cellStyle name="Output 2 2 2 9 8" xfId="34143"/>
    <cellStyle name="Output 2 2 2 9 9" xfId="34144"/>
    <cellStyle name="Output 2 2 20" xfId="34145"/>
    <cellStyle name="Output 2 2 20 2" xfId="34146"/>
    <cellStyle name="Output 2 2 20 3" xfId="34147"/>
    <cellStyle name="Output 2 2 20 4" xfId="34148"/>
    <cellStyle name="Output 2 2 20 5" xfId="34149"/>
    <cellStyle name="Output 2 2 20 6" xfId="34150"/>
    <cellStyle name="Output 2 2 20 7" xfId="34151"/>
    <cellStyle name="Output 2 2 21" xfId="34152"/>
    <cellStyle name="Output 2 2 22" xfId="34153"/>
    <cellStyle name="Output 2 2 23" xfId="34154"/>
    <cellStyle name="Output 2 2 24" xfId="34155"/>
    <cellStyle name="Output 2 2 25" xfId="34156"/>
    <cellStyle name="Output 2 2 3" xfId="34157"/>
    <cellStyle name="Output 2 2 3 10" xfId="34158"/>
    <cellStyle name="Output 2 2 3 11" xfId="34159"/>
    <cellStyle name="Output 2 2 3 12" xfId="34160"/>
    <cellStyle name="Output 2 2 3 13" xfId="34161"/>
    <cellStyle name="Output 2 2 3 2" xfId="34162"/>
    <cellStyle name="Output 2 2 3 2 2" xfId="34163"/>
    <cellStyle name="Output 2 2 3 2 2 2" xfId="34164"/>
    <cellStyle name="Output 2 2 3 2 2 3" xfId="34165"/>
    <cellStyle name="Output 2 2 3 2 2 4" xfId="34166"/>
    <cellStyle name="Output 2 2 3 2 2 5" xfId="34167"/>
    <cellStyle name="Output 2 2 3 2 2 6" xfId="34168"/>
    <cellStyle name="Output 2 2 3 2 2 7" xfId="34169"/>
    <cellStyle name="Output 2 2 3 2 3" xfId="34170"/>
    <cellStyle name="Output 2 2 3 2 4" xfId="34171"/>
    <cellStyle name="Output 2 2 3 2 5" xfId="34172"/>
    <cellStyle name="Output 2 2 3 2 6" xfId="34173"/>
    <cellStyle name="Output 2 2 3 2 7" xfId="34174"/>
    <cellStyle name="Output 2 2 3 2 8" xfId="34175"/>
    <cellStyle name="Output 2 2 3 3" xfId="34176"/>
    <cellStyle name="Output 2 2 3 3 2" xfId="34177"/>
    <cellStyle name="Output 2 2 3 3 3" xfId="34178"/>
    <cellStyle name="Output 2 2 3 3 4" xfId="34179"/>
    <cellStyle name="Output 2 2 3 3 5" xfId="34180"/>
    <cellStyle name="Output 2 2 3 3 6" xfId="34181"/>
    <cellStyle name="Output 2 2 3 3 7" xfId="34182"/>
    <cellStyle name="Output 2 2 3 4" xfId="34183"/>
    <cellStyle name="Output 2 2 3 4 2" xfId="34184"/>
    <cellStyle name="Output 2 2 3 4 3" xfId="34185"/>
    <cellStyle name="Output 2 2 3 4 4" xfId="34186"/>
    <cellStyle name="Output 2 2 3 4 5" xfId="34187"/>
    <cellStyle name="Output 2 2 3 4 6" xfId="34188"/>
    <cellStyle name="Output 2 2 3 4 7" xfId="34189"/>
    <cellStyle name="Output 2 2 3 5" xfId="34190"/>
    <cellStyle name="Output 2 2 3 5 2" xfId="34191"/>
    <cellStyle name="Output 2 2 3 5 3" xfId="34192"/>
    <cellStyle name="Output 2 2 3 5 4" xfId="34193"/>
    <cellStyle name="Output 2 2 3 5 5" xfId="34194"/>
    <cellStyle name="Output 2 2 3 5 6" xfId="34195"/>
    <cellStyle name="Output 2 2 3 5 7" xfId="34196"/>
    <cellStyle name="Output 2 2 3 6" xfId="34197"/>
    <cellStyle name="Output 2 2 3 6 2" xfId="34198"/>
    <cellStyle name="Output 2 2 3 6 3" xfId="34199"/>
    <cellStyle name="Output 2 2 3 6 4" xfId="34200"/>
    <cellStyle name="Output 2 2 3 6 5" xfId="34201"/>
    <cellStyle name="Output 2 2 3 6 6" xfId="34202"/>
    <cellStyle name="Output 2 2 3 6 7" xfId="34203"/>
    <cellStyle name="Output 2 2 3 7" xfId="34204"/>
    <cellStyle name="Output 2 2 3 7 2" xfId="34205"/>
    <cellStyle name="Output 2 2 3 7 3" xfId="34206"/>
    <cellStyle name="Output 2 2 3 7 4" xfId="34207"/>
    <cellStyle name="Output 2 2 3 7 5" xfId="34208"/>
    <cellStyle name="Output 2 2 3 7 6" xfId="34209"/>
    <cellStyle name="Output 2 2 3 7 7" xfId="34210"/>
    <cellStyle name="Output 2 2 3 8" xfId="34211"/>
    <cellStyle name="Output 2 2 3 9" xfId="34212"/>
    <cellStyle name="Output 2 2 4" xfId="34213"/>
    <cellStyle name="Output 2 2 4 10" xfId="34214"/>
    <cellStyle name="Output 2 2 4 11" xfId="34215"/>
    <cellStyle name="Output 2 2 4 12" xfId="34216"/>
    <cellStyle name="Output 2 2 4 13" xfId="34217"/>
    <cellStyle name="Output 2 2 4 2" xfId="34218"/>
    <cellStyle name="Output 2 2 4 2 2" xfId="34219"/>
    <cellStyle name="Output 2 2 4 2 2 2" xfId="34220"/>
    <cellStyle name="Output 2 2 4 2 2 3" xfId="34221"/>
    <cellStyle name="Output 2 2 4 2 2 4" xfId="34222"/>
    <cellStyle name="Output 2 2 4 2 2 5" xfId="34223"/>
    <cellStyle name="Output 2 2 4 2 2 6" xfId="34224"/>
    <cellStyle name="Output 2 2 4 2 2 7" xfId="34225"/>
    <cellStyle name="Output 2 2 4 2 3" xfId="34226"/>
    <cellStyle name="Output 2 2 4 2 4" xfId="34227"/>
    <cellStyle name="Output 2 2 4 2 5" xfId="34228"/>
    <cellStyle name="Output 2 2 4 2 6" xfId="34229"/>
    <cellStyle name="Output 2 2 4 2 7" xfId="34230"/>
    <cellStyle name="Output 2 2 4 2 8" xfId="34231"/>
    <cellStyle name="Output 2 2 4 3" xfId="34232"/>
    <cellStyle name="Output 2 2 4 3 2" xfId="34233"/>
    <cellStyle name="Output 2 2 4 3 3" xfId="34234"/>
    <cellStyle name="Output 2 2 4 3 4" xfId="34235"/>
    <cellStyle name="Output 2 2 4 3 5" xfId="34236"/>
    <cellStyle name="Output 2 2 4 3 6" xfId="34237"/>
    <cellStyle name="Output 2 2 4 3 7" xfId="34238"/>
    <cellStyle name="Output 2 2 4 4" xfId="34239"/>
    <cellStyle name="Output 2 2 4 4 2" xfId="34240"/>
    <cellStyle name="Output 2 2 4 4 3" xfId="34241"/>
    <cellStyle name="Output 2 2 4 4 4" xfId="34242"/>
    <cellStyle name="Output 2 2 4 4 5" xfId="34243"/>
    <cellStyle name="Output 2 2 4 4 6" xfId="34244"/>
    <cellStyle name="Output 2 2 4 4 7" xfId="34245"/>
    <cellStyle name="Output 2 2 4 5" xfId="34246"/>
    <cellStyle name="Output 2 2 4 5 2" xfId="34247"/>
    <cellStyle name="Output 2 2 4 5 3" xfId="34248"/>
    <cellStyle name="Output 2 2 4 5 4" xfId="34249"/>
    <cellStyle name="Output 2 2 4 5 5" xfId="34250"/>
    <cellStyle name="Output 2 2 4 5 6" xfId="34251"/>
    <cellStyle name="Output 2 2 4 5 7" xfId="34252"/>
    <cellStyle name="Output 2 2 4 6" xfId="34253"/>
    <cellStyle name="Output 2 2 4 6 2" xfId="34254"/>
    <cellStyle name="Output 2 2 4 6 3" xfId="34255"/>
    <cellStyle name="Output 2 2 4 6 4" xfId="34256"/>
    <cellStyle name="Output 2 2 4 6 5" xfId="34257"/>
    <cellStyle name="Output 2 2 4 6 6" xfId="34258"/>
    <cellStyle name="Output 2 2 4 6 7" xfId="34259"/>
    <cellStyle name="Output 2 2 4 7" xfId="34260"/>
    <cellStyle name="Output 2 2 4 7 2" xfId="34261"/>
    <cellStyle name="Output 2 2 4 7 3" xfId="34262"/>
    <cellStyle name="Output 2 2 4 7 4" xfId="34263"/>
    <cellStyle name="Output 2 2 4 7 5" xfId="34264"/>
    <cellStyle name="Output 2 2 4 7 6" xfId="34265"/>
    <cellStyle name="Output 2 2 4 7 7" xfId="34266"/>
    <cellStyle name="Output 2 2 4 8" xfId="34267"/>
    <cellStyle name="Output 2 2 4 9" xfId="34268"/>
    <cellStyle name="Output 2 2 5" xfId="34269"/>
    <cellStyle name="Output 2 2 5 10" xfId="34270"/>
    <cellStyle name="Output 2 2 5 11" xfId="34271"/>
    <cellStyle name="Output 2 2 5 12" xfId="34272"/>
    <cellStyle name="Output 2 2 5 13" xfId="34273"/>
    <cellStyle name="Output 2 2 5 2" xfId="34274"/>
    <cellStyle name="Output 2 2 5 2 2" xfId="34275"/>
    <cellStyle name="Output 2 2 5 2 2 2" xfId="34276"/>
    <cellStyle name="Output 2 2 5 2 2 3" xfId="34277"/>
    <cellStyle name="Output 2 2 5 2 2 4" xfId="34278"/>
    <cellStyle name="Output 2 2 5 2 2 5" xfId="34279"/>
    <cellStyle name="Output 2 2 5 2 2 6" xfId="34280"/>
    <cellStyle name="Output 2 2 5 2 2 7" xfId="34281"/>
    <cellStyle name="Output 2 2 5 2 3" xfId="34282"/>
    <cellStyle name="Output 2 2 5 2 4" xfId="34283"/>
    <cellStyle name="Output 2 2 5 2 5" xfId="34284"/>
    <cellStyle name="Output 2 2 5 2 6" xfId="34285"/>
    <cellStyle name="Output 2 2 5 2 7" xfId="34286"/>
    <cellStyle name="Output 2 2 5 2 8" xfId="34287"/>
    <cellStyle name="Output 2 2 5 3" xfId="34288"/>
    <cellStyle name="Output 2 2 5 3 2" xfId="34289"/>
    <cellStyle name="Output 2 2 5 3 3" xfId="34290"/>
    <cellStyle name="Output 2 2 5 3 4" xfId="34291"/>
    <cellStyle name="Output 2 2 5 3 5" xfId="34292"/>
    <cellStyle name="Output 2 2 5 3 6" xfId="34293"/>
    <cellStyle name="Output 2 2 5 3 7" xfId="34294"/>
    <cellStyle name="Output 2 2 5 4" xfId="34295"/>
    <cellStyle name="Output 2 2 5 4 2" xfId="34296"/>
    <cellStyle name="Output 2 2 5 4 3" xfId="34297"/>
    <cellStyle name="Output 2 2 5 4 4" xfId="34298"/>
    <cellStyle name="Output 2 2 5 4 5" xfId="34299"/>
    <cellStyle name="Output 2 2 5 4 6" xfId="34300"/>
    <cellStyle name="Output 2 2 5 4 7" xfId="34301"/>
    <cellStyle name="Output 2 2 5 5" xfId="34302"/>
    <cellStyle name="Output 2 2 5 5 2" xfId="34303"/>
    <cellStyle name="Output 2 2 5 5 3" xfId="34304"/>
    <cellStyle name="Output 2 2 5 5 4" xfId="34305"/>
    <cellStyle name="Output 2 2 5 5 5" xfId="34306"/>
    <cellStyle name="Output 2 2 5 5 6" xfId="34307"/>
    <cellStyle name="Output 2 2 5 5 7" xfId="34308"/>
    <cellStyle name="Output 2 2 5 6" xfId="34309"/>
    <cellStyle name="Output 2 2 5 6 2" xfId="34310"/>
    <cellStyle name="Output 2 2 5 6 3" xfId="34311"/>
    <cellStyle name="Output 2 2 5 6 4" xfId="34312"/>
    <cellStyle name="Output 2 2 5 6 5" xfId="34313"/>
    <cellStyle name="Output 2 2 5 6 6" xfId="34314"/>
    <cellStyle name="Output 2 2 5 6 7" xfId="34315"/>
    <cellStyle name="Output 2 2 5 7" xfId="34316"/>
    <cellStyle name="Output 2 2 5 7 2" xfId="34317"/>
    <cellStyle name="Output 2 2 5 7 3" xfId="34318"/>
    <cellStyle name="Output 2 2 5 7 4" xfId="34319"/>
    <cellStyle name="Output 2 2 5 7 5" xfId="34320"/>
    <cellStyle name="Output 2 2 5 7 6" xfId="34321"/>
    <cellStyle name="Output 2 2 5 7 7" xfId="34322"/>
    <cellStyle name="Output 2 2 5 8" xfId="34323"/>
    <cellStyle name="Output 2 2 5 9" xfId="34324"/>
    <cellStyle name="Output 2 2 6" xfId="34325"/>
    <cellStyle name="Output 2 2 6 10" xfId="34326"/>
    <cellStyle name="Output 2 2 6 11" xfId="34327"/>
    <cellStyle name="Output 2 2 6 12" xfId="34328"/>
    <cellStyle name="Output 2 2 6 2" xfId="34329"/>
    <cellStyle name="Output 2 2 6 2 2" xfId="34330"/>
    <cellStyle name="Output 2 2 6 2 2 2" xfId="34331"/>
    <cellStyle name="Output 2 2 6 2 2 3" xfId="34332"/>
    <cellStyle name="Output 2 2 6 2 2 4" xfId="34333"/>
    <cellStyle name="Output 2 2 6 2 2 5" xfId="34334"/>
    <cellStyle name="Output 2 2 6 2 2 6" xfId="34335"/>
    <cellStyle name="Output 2 2 6 2 2 7" xfId="34336"/>
    <cellStyle name="Output 2 2 6 2 3" xfId="34337"/>
    <cellStyle name="Output 2 2 6 2 4" xfId="34338"/>
    <cellStyle name="Output 2 2 6 2 5" xfId="34339"/>
    <cellStyle name="Output 2 2 6 2 6" xfId="34340"/>
    <cellStyle name="Output 2 2 6 2 7" xfId="34341"/>
    <cellStyle name="Output 2 2 6 2 8" xfId="34342"/>
    <cellStyle name="Output 2 2 6 3" xfId="34343"/>
    <cellStyle name="Output 2 2 6 3 2" xfId="34344"/>
    <cellStyle name="Output 2 2 6 3 3" xfId="34345"/>
    <cellStyle name="Output 2 2 6 3 4" xfId="34346"/>
    <cellStyle name="Output 2 2 6 3 5" xfId="34347"/>
    <cellStyle name="Output 2 2 6 3 6" xfId="34348"/>
    <cellStyle name="Output 2 2 6 3 7" xfId="34349"/>
    <cellStyle name="Output 2 2 6 4" xfId="34350"/>
    <cellStyle name="Output 2 2 6 4 2" xfId="34351"/>
    <cellStyle name="Output 2 2 6 4 3" xfId="34352"/>
    <cellStyle name="Output 2 2 6 4 4" xfId="34353"/>
    <cellStyle name="Output 2 2 6 4 5" xfId="34354"/>
    <cellStyle name="Output 2 2 6 4 6" xfId="34355"/>
    <cellStyle name="Output 2 2 6 4 7" xfId="34356"/>
    <cellStyle name="Output 2 2 6 5" xfId="34357"/>
    <cellStyle name="Output 2 2 6 5 2" xfId="34358"/>
    <cellStyle name="Output 2 2 6 5 3" xfId="34359"/>
    <cellStyle name="Output 2 2 6 5 4" xfId="34360"/>
    <cellStyle name="Output 2 2 6 5 5" xfId="34361"/>
    <cellStyle name="Output 2 2 6 5 6" xfId="34362"/>
    <cellStyle name="Output 2 2 6 5 7" xfId="34363"/>
    <cellStyle name="Output 2 2 6 6" xfId="34364"/>
    <cellStyle name="Output 2 2 6 6 2" xfId="34365"/>
    <cellStyle name="Output 2 2 6 6 3" xfId="34366"/>
    <cellStyle name="Output 2 2 6 6 4" xfId="34367"/>
    <cellStyle name="Output 2 2 6 6 5" xfId="34368"/>
    <cellStyle name="Output 2 2 6 6 6" xfId="34369"/>
    <cellStyle name="Output 2 2 6 6 7" xfId="34370"/>
    <cellStyle name="Output 2 2 6 7" xfId="34371"/>
    <cellStyle name="Output 2 2 6 7 2" xfId="34372"/>
    <cellStyle name="Output 2 2 6 7 3" xfId="34373"/>
    <cellStyle name="Output 2 2 6 7 4" xfId="34374"/>
    <cellStyle name="Output 2 2 6 7 5" xfId="34375"/>
    <cellStyle name="Output 2 2 6 7 6" xfId="34376"/>
    <cellStyle name="Output 2 2 6 8" xfId="34377"/>
    <cellStyle name="Output 2 2 6 9" xfId="34378"/>
    <cellStyle name="Output 2 2 7" xfId="34379"/>
    <cellStyle name="Output 2 2 7 10" xfId="34380"/>
    <cellStyle name="Output 2 2 7 11" xfId="34381"/>
    <cellStyle name="Output 2 2 7 12" xfId="34382"/>
    <cellStyle name="Output 2 2 7 2" xfId="34383"/>
    <cellStyle name="Output 2 2 7 2 2" xfId="34384"/>
    <cellStyle name="Output 2 2 7 2 2 2" xfId="34385"/>
    <cellStyle name="Output 2 2 7 2 2 3" xfId="34386"/>
    <cellStyle name="Output 2 2 7 2 2 4" xfId="34387"/>
    <cellStyle name="Output 2 2 7 2 2 5" xfId="34388"/>
    <cellStyle name="Output 2 2 7 2 2 6" xfId="34389"/>
    <cellStyle name="Output 2 2 7 2 2 7" xfId="34390"/>
    <cellStyle name="Output 2 2 7 2 3" xfId="34391"/>
    <cellStyle name="Output 2 2 7 2 4" xfId="34392"/>
    <cellStyle name="Output 2 2 7 2 5" xfId="34393"/>
    <cellStyle name="Output 2 2 7 2 6" xfId="34394"/>
    <cellStyle name="Output 2 2 7 2 7" xfId="34395"/>
    <cellStyle name="Output 2 2 7 2 8" xfId="34396"/>
    <cellStyle name="Output 2 2 7 3" xfId="34397"/>
    <cellStyle name="Output 2 2 7 3 2" xfId="34398"/>
    <cellStyle name="Output 2 2 7 3 3" xfId="34399"/>
    <cellStyle name="Output 2 2 7 3 4" xfId="34400"/>
    <cellStyle name="Output 2 2 7 3 5" xfId="34401"/>
    <cellStyle name="Output 2 2 7 3 6" xfId="34402"/>
    <cellStyle name="Output 2 2 7 3 7" xfId="34403"/>
    <cellStyle name="Output 2 2 7 4" xfId="34404"/>
    <cellStyle name="Output 2 2 7 4 2" xfId="34405"/>
    <cellStyle name="Output 2 2 7 4 3" xfId="34406"/>
    <cellStyle name="Output 2 2 7 4 4" xfId="34407"/>
    <cellStyle name="Output 2 2 7 4 5" xfId="34408"/>
    <cellStyle name="Output 2 2 7 4 6" xfId="34409"/>
    <cellStyle name="Output 2 2 7 4 7" xfId="34410"/>
    <cellStyle name="Output 2 2 7 5" xfId="34411"/>
    <cellStyle name="Output 2 2 7 5 2" xfId="34412"/>
    <cellStyle name="Output 2 2 7 5 3" xfId="34413"/>
    <cellStyle name="Output 2 2 7 5 4" xfId="34414"/>
    <cellStyle name="Output 2 2 7 5 5" xfId="34415"/>
    <cellStyle name="Output 2 2 7 5 6" xfId="34416"/>
    <cellStyle name="Output 2 2 7 5 7" xfId="34417"/>
    <cellStyle name="Output 2 2 7 6" xfId="34418"/>
    <cellStyle name="Output 2 2 7 6 2" xfId="34419"/>
    <cellStyle name="Output 2 2 7 6 3" xfId="34420"/>
    <cellStyle name="Output 2 2 7 6 4" xfId="34421"/>
    <cellStyle name="Output 2 2 7 6 5" xfId="34422"/>
    <cellStyle name="Output 2 2 7 6 6" xfId="34423"/>
    <cellStyle name="Output 2 2 7 6 7" xfId="34424"/>
    <cellStyle name="Output 2 2 7 7" xfId="34425"/>
    <cellStyle name="Output 2 2 7 7 2" xfId="34426"/>
    <cellStyle name="Output 2 2 7 7 3" xfId="34427"/>
    <cellStyle name="Output 2 2 7 7 4" xfId="34428"/>
    <cellStyle name="Output 2 2 7 7 5" xfId="34429"/>
    <cellStyle name="Output 2 2 7 7 6" xfId="34430"/>
    <cellStyle name="Output 2 2 7 8" xfId="34431"/>
    <cellStyle name="Output 2 2 7 9" xfId="34432"/>
    <cellStyle name="Output 2 2 8" xfId="34433"/>
    <cellStyle name="Output 2 2 8 10" xfId="34434"/>
    <cellStyle name="Output 2 2 8 11" xfId="34435"/>
    <cellStyle name="Output 2 2 8 12" xfId="34436"/>
    <cellStyle name="Output 2 2 8 2" xfId="34437"/>
    <cellStyle name="Output 2 2 8 2 2" xfId="34438"/>
    <cellStyle name="Output 2 2 8 2 2 2" xfId="34439"/>
    <cellStyle name="Output 2 2 8 2 2 3" xfId="34440"/>
    <cellStyle name="Output 2 2 8 2 2 4" xfId="34441"/>
    <cellStyle name="Output 2 2 8 2 2 5" xfId="34442"/>
    <cellStyle name="Output 2 2 8 2 2 6" xfId="34443"/>
    <cellStyle name="Output 2 2 8 2 2 7" xfId="34444"/>
    <cellStyle name="Output 2 2 8 2 3" xfId="34445"/>
    <cellStyle name="Output 2 2 8 2 4" xfId="34446"/>
    <cellStyle name="Output 2 2 8 2 5" xfId="34447"/>
    <cellStyle name="Output 2 2 8 2 6" xfId="34448"/>
    <cellStyle name="Output 2 2 8 2 7" xfId="34449"/>
    <cellStyle name="Output 2 2 8 2 8" xfId="34450"/>
    <cellStyle name="Output 2 2 8 3" xfId="34451"/>
    <cellStyle name="Output 2 2 8 3 2" xfId="34452"/>
    <cellStyle name="Output 2 2 8 3 3" xfId="34453"/>
    <cellStyle name="Output 2 2 8 3 4" xfId="34454"/>
    <cellStyle name="Output 2 2 8 3 5" xfId="34455"/>
    <cellStyle name="Output 2 2 8 3 6" xfId="34456"/>
    <cellStyle name="Output 2 2 8 3 7" xfId="34457"/>
    <cellStyle name="Output 2 2 8 4" xfId="34458"/>
    <cellStyle name="Output 2 2 8 4 2" xfId="34459"/>
    <cellStyle name="Output 2 2 8 4 3" xfId="34460"/>
    <cellStyle name="Output 2 2 8 4 4" xfId="34461"/>
    <cellStyle name="Output 2 2 8 4 5" xfId="34462"/>
    <cellStyle name="Output 2 2 8 4 6" xfId="34463"/>
    <cellStyle name="Output 2 2 8 4 7" xfId="34464"/>
    <cellStyle name="Output 2 2 8 5" xfId="34465"/>
    <cellStyle name="Output 2 2 8 5 2" xfId="34466"/>
    <cellStyle name="Output 2 2 8 5 3" xfId="34467"/>
    <cellStyle name="Output 2 2 8 5 4" xfId="34468"/>
    <cellStyle name="Output 2 2 8 5 5" xfId="34469"/>
    <cellStyle name="Output 2 2 8 5 6" xfId="34470"/>
    <cellStyle name="Output 2 2 8 5 7" xfId="34471"/>
    <cellStyle name="Output 2 2 8 6" xfId="34472"/>
    <cellStyle name="Output 2 2 8 6 2" xfId="34473"/>
    <cellStyle name="Output 2 2 8 6 3" xfId="34474"/>
    <cellStyle name="Output 2 2 8 6 4" xfId="34475"/>
    <cellStyle name="Output 2 2 8 6 5" xfId="34476"/>
    <cellStyle name="Output 2 2 8 6 6" xfId="34477"/>
    <cellStyle name="Output 2 2 8 6 7" xfId="34478"/>
    <cellStyle name="Output 2 2 8 7" xfId="34479"/>
    <cellStyle name="Output 2 2 8 7 2" xfId="34480"/>
    <cellStyle name="Output 2 2 8 7 3" xfId="34481"/>
    <cellStyle name="Output 2 2 8 7 4" xfId="34482"/>
    <cellStyle name="Output 2 2 8 7 5" xfId="34483"/>
    <cellStyle name="Output 2 2 8 7 6" xfId="34484"/>
    <cellStyle name="Output 2 2 8 8" xfId="34485"/>
    <cellStyle name="Output 2 2 8 9" xfId="34486"/>
    <cellStyle name="Output 2 2 9" xfId="34487"/>
    <cellStyle name="Output 2 2 9 10" xfId="34488"/>
    <cellStyle name="Output 2 2 9 11" xfId="34489"/>
    <cellStyle name="Output 2 2 9 12" xfId="34490"/>
    <cellStyle name="Output 2 2 9 2" xfId="34491"/>
    <cellStyle name="Output 2 2 9 2 2" xfId="34492"/>
    <cellStyle name="Output 2 2 9 2 2 2" xfId="34493"/>
    <cellStyle name="Output 2 2 9 2 2 3" xfId="34494"/>
    <cellStyle name="Output 2 2 9 2 2 4" xfId="34495"/>
    <cellStyle name="Output 2 2 9 2 2 5" xfId="34496"/>
    <cellStyle name="Output 2 2 9 2 2 6" xfId="34497"/>
    <cellStyle name="Output 2 2 9 2 2 7" xfId="34498"/>
    <cellStyle name="Output 2 2 9 2 3" xfId="34499"/>
    <cellStyle name="Output 2 2 9 2 4" xfId="34500"/>
    <cellStyle name="Output 2 2 9 2 5" xfId="34501"/>
    <cellStyle name="Output 2 2 9 2 6" xfId="34502"/>
    <cellStyle name="Output 2 2 9 2 7" xfId="34503"/>
    <cellStyle name="Output 2 2 9 2 8" xfId="34504"/>
    <cellStyle name="Output 2 2 9 3" xfId="34505"/>
    <cellStyle name="Output 2 2 9 3 2" xfId="34506"/>
    <cellStyle name="Output 2 2 9 3 3" xfId="34507"/>
    <cellStyle name="Output 2 2 9 3 4" xfId="34508"/>
    <cellStyle name="Output 2 2 9 3 5" xfId="34509"/>
    <cellStyle name="Output 2 2 9 3 6" xfId="34510"/>
    <cellStyle name="Output 2 2 9 3 7" xfId="34511"/>
    <cellStyle name="Output 2 2 9 4" xfId="34512"/>
    <cellStyle name="Output 2 2 9 4 2" xfId="34513"/>
    <cellStyle name="Output 2 2 9 4 3" xfId="34514"/>
    <cellStyle name="Output 2 2 9 4 4" xfId="34515"/>
    <cellStyle name="Output 2 2 9 4 5" xfId="34516"/>
    <cellStyle name="Output 2 2 9 4 6" xfId="34517"/>
    <cellStyle name="Output 2 2 9 4 7" xfId="34518"/>
    <cellStyle name="Output 2 2 9 5" xfId="34519"/>
    <cellStyle name="Output 2 2 9 5 2" xfId="34520"/>
    <cellStyle name="Output 2 2 9 5 3" xfId="34521"/>
    <cellStyle name="Output 2 2 9 5 4" xfId="34522"/>
    <cellStyle name="Output 2 2 9 5 5" xfId="34523"/>
    <cellStyle name="Output 2 2 9 5 6" xfId="34524"/>
    <cellStyle name="Output 2 2 9 5 7" xfId="34525"/>
    <cellStyle name="Output 2 2 9 6" xfId="34526"/>
    <cellStyle name="Output 2 2 9 6 2" xfId="34527"/>
    <cellStyle name="Output 2 2 9 6 3" xfId="34528"/>
    <cellStyle name="Output 2 2 9 6 4" xfId="34529"/>
    <cellStyle name="Output 2 2 9 6 5" xfId="34530"/>
    <cellStyle name="Output 2 2 9 6 6" xfId="34531"/>
    <cellStyle name="Output 2 2 9 6 7" xfId="34532"/>
    <cellStyle name="Output 2 2 9 7" xfId="34533"/>
    <cellStyle name="Output 2 2 9 7 2" xfId="34534"/>
    <cellStyle name="Output 2 2 9 7 3" xfId="34535"/>
    <cellStyle name="Output 2 2 9 7 4" xfId="34536"/>
    <cellStyle name="Output 2 2 9 7 5" xfId="34537"/>
    <cellStyle name="Output 2 2 9 7 6" xfId="34538"/>
    <cellStyle name="Output 2 2 9 8" xfId="34539"/>
    <cellStyle name="Output 2 2 9 9" xfId="34540"/>
    <cellStyle name="Output 2 20" xfId="34541"/>
    <cellStyle name="Output 2 20 2" xfId="34542"/>
    <cellStyle name="Output 2 20 3" xfId="34543"/>
    <cellStyle name="Output 2 20 4" xfId="34544"/>
    <cellStyle name="Output 2 20 5" xfId="34545"/>
    <cellStyle name="Output 2 20 6" xfId="34546"/>
    <cellStyle name="Output 2 20 7" xfId="34547"/>
    <cellStyle name="Output 2 21" xfId="34548"/>
    <cellStyle name="Output 2 21 2" xfId="34549"/>
    <cellStyle name="Output 2 21 3" xfId="34550"/>
    <cellStyle name="Output 2 21 4" xfId="34551"/>
    <cellStyle name="Output 2 21 5" xfId="34552"/>
    <cellStyle name="Output 2 21 6" xfId="34553"/>
    <cellStyle name="Output 2 21 7" xfId="34554"/>
    <cellStyle name="Output 2 22" xfId="34555"/>
    <cellStyle name="Output 2 22 2" xfId="34556"/>
    <cellStyle name="Output 2 22 3" xfId="34557"/>
    <cellStyle name="Output 2 22 4" xfId="34558"/>
    <cellStyle name="Output 2 22 5" xfId="34559"/>
    <cellStyle name="Output 2 22 6" xfId="34560"/>
    <cellStyle name="Output 2 22 7" xfId="34561"/>
    <cellStyle name="Output 2 23" xfId="34562"/>
    <cellStyle name="Output 2 24" xfId="34563"/>
    <cellStyle name="Output 2 25" xfId="34564"/>
    <cellStyle name="Output 2 26" xfId="34565"/>
    <cellStyle name="Output 2 27" xfId="34566"/>
    <cellStyle name="Output 2 3" xfId="34567"/>
    <cellStyle name="Output 2 3 10" xfId="34568"/>
    <cellStyle name="Output 2 3 10 10" xfId="34569"/>
    <cellStyle name="Output 2 3 10 11" xfId="34570"/>
    <cellStyle name="Output 2 3 10 12" xfId="34571"/>
    <cellStyle name="Output 2 3 10 2" xfId="34572"/>
    <cellStyle name="Output 2 3 10 2 2" xfId="34573"/>
    <cellStyle name="Output 2 3 10 2 2 2" xfId="34574"/>
    <cellStyle name="Output 2 3 10 2 2 3" xfId="34575"/>
    <cellStyle name="Output 2 3 10 2 2 4" xfId="34576"/>
    <cellStyle name="Output 2 3 10 2 2 5" xfId="34577"/>
    <cellStyle name="Output 2 3 10 2 2 6" xfId="34578"/>
    <cellStyle name="Output 2 3 10 2 2 7" xfId="34579"/>
    <cellStyle name="Output 2 3 10 2 3" xfId="34580"/>
    <cellStyle name="Output 2 3 10 2 4" xfId="34581"/>
    <cellStyle name="Output 2 3 10 2 5" xfId="34582"/>
    <cellStyle name="Output 2 3 10 2 6" xfId="34583"/>
    <cellStyle name="Output 2 3 10 2 7" xfId="34584"/>
    <cellStyle name="Output 2 3 10 2 8" xfId="34585"/>
    <cellStyle name="Output 2 3 10 3" xfId="34586"/>
    <cellStyle name="Output 2 3 10 3 2" xfId="34587"/>
    <cellStyle name="Output 2 3 10 3 3" xfId="34588"/>
    <cellStyle name="Output 2 3 10 3 4" xfId="34589"/>
    <cellStyle name="Output 2 3 10 3 5" xfId="34590"/>
    <cellStyle name="Output 2 3 10 3 6" xfId="34591"/>
    <cellStyle name="Output 2 3 10 3 7" xfId="34592"/>
    <cellStyle name="Output 2 3 10 4" xfId="34593"/>
    <cellStyle name="Output 2 3 10 4 2" xfId="34594"/>
    <cellStyle name="Output 2 3 10 4 3" xfId="34595"/>
    <cellStyle name="Output 2 3 10 4 4" xfId="34596"/>
    <cellStyle name="Output 2 3 10 4 5" xfId="34597"/>
    <cellStyle name="Output 2 3 10 4 6" xfId="34598"/>
    <cellStyle name="Output 2 3 10 4 7" xfId="34599"/>
    <cellStyle name="Output 2 3 10 5" xfId="34600"/>
    <cellStyle name="Output 2 3 10 5 2" xfId="34601"/>
    <cellStyle name="Output 2 3 10 5 3" xfId="34602"/>
    <cellStyle name="Output 2 3 10 5 4" xfId="34603"/>
    <cellStyle name="Output 2 3 10 5 5" xfId="34604"/>
    <cellStyle name="Output 2 3 10 5 6" xfId="34605"/>
    <cellStyle name="Output 2 3 10 5 7" xfId="34606"/>
    <cellStyle name="Output 2 3 10 6" xfId="34607"/>
    <cellStyle name="Output 2 3 10 6 2" xfId="34608"/>
    <cellStyle name="Output 2 3 10 6 3" xfId="34609"/>
    <cellStyle name="Output 2 3 10 6 4" xfId="34610"/>
    <cellStyle name="Output 2 3 10 6 5" xfId="34611"/>
    <cellStyle name="Output 2 3 10 6 6" xfId="34612"/>
    <cellStyle name="Output 2 3 10 6 7" xfId="34613"/>
    <cellStyle name="Output 2 3 10 7" xfId="34614"/>
    <cellStyle name="Output 2 3 10 7 2" xfId="34615"/>
    <cellStyle name="Output 2 3 10 7 3" xfId="34616"/>
    <cellStyle name="Output 2 3 10 7 4" xfId="34617"/>
    <cellStyle name="Output 2 3 10 7 5" xfId="34618"/>
    <cellStyle name="Output 2 3 10 7 6" xfId="34619"/>
    <cellStyle name="Output 2 3 10 8" xfId="34620"/>
    <cellStyle name="Output 2 3 10 9" xfId="34621"/>
    <cellStyle name="Output 2 3 11" xfId="34622"/>
    <cellStyle name="Output 2 3 11 10" xfId="34623"/>
    <cellStyle name="Output 2 3 11 11" xfId="34624"/>
    <cellStyle name="Output 2 3 11 12" xfId="34625"/>
    <cellStyle name="Output 2 3 11 2" xfId="34626"/>
    <cellStyle name="Output 2 3 11 2 2" xfId="34627"/>
    <cellStyle name="Output 2 3 11 2 2 2" xfId="34628"/>
    <cellStyle name="Output 2 3 11 2 2 3" xfId="34629"/>
    <cellStyle name="Output 2 3 11 2 2 4" xfId="34630"/>
    <cellStyle name="Output 2 3 11 2 2 5" xfId="34631"/>
    <cellStyle name="Output 2 3 11 2 2 6" xfId="34632"/>
    <cellStyle name="Output 2 3 11 2 2 7" xfId="34633"/>
    <cellStyle name="Output 2 3 11 2 3" xfId="34634"/>
    <cellStyle name="Output 2 3 11 2 4" xfId="34635"/>
    <cellStyle name="Output 2 3 11 2 5" xfId="34636"/>
    <cellStyle name="Output 2 3 11 2 6" xfId="34637"/>
    <cellStyle name="Output 2 3 11 2 7" xfId="34638"/>
    <cellStyle name="Output 2 3 11 2 8" xfId="34639"/>
    <cellStyle name="Output 2 3 11 3" xfId="34640"/>
    <cellStyle name="Output 2 3 11 3 2" xfId="34641"/>
    <cellStyle name="Output 2 3 11 3 3" xfId="34642"/>
    <cellStyle name="Output 2 3 11 3 4" xfId="34643"/>
    <cellStyle name="Output 2 3 11 3 5" xfId="34644"/>
    <cellStyle name="Output 2 3 11 3 6" xfId="34645"/>
    <cellStyle name="Output 2 3 11 3 7" xfId="34646"/>
    <cellStyle name="Output 2 3 11 4" xfId="34647"/>
    <cellStyle name="Output 2 3 11 4 2" xfId="34648"/>
    <cellStyle name="Output 2 3 11 4 3" xfId="34649"/>
    <cellStyle name="Output 2 3 11 4 4" xfId="34650"/>
    <cellStyle name="Output 2 3 11 4 5" xfId="34651"/>
    <cellStyle name="Output 2 3 11 4 6" xfId="34652"/>
    <cellStyle name="Output 2 3 11 4 7" xfId="34653"/>
    <cellStyle name="Output 2 3 11 5" xfId="34654"/>
    <cellStyle name="Output 2 3 11 5 2" xfId="34655"/>
    <cellStyle name="Output 2 3 11 5 3" xfId="34656"/>
    <cellStyle name="Output 2 3 11 5 4" xfId="34657"/>
    <cellStyle name="Output 2 3 11 5 5" xfId="34658"/>
    <cellStyle name="Output 2 3 11 5 6" xfId="34659"/>
    <cellStyle name="Output 2 3 11 5 7" xfId="34660"/>
    <cellStyle name="Output 2 3 11 6" xfId="34661"/>
    <cellStyle name="Output 2 3 11 6 2" xfId="34662"/>
    <cellStyle name="Output 2 3 11 6 3" xfId="34663"/>
    <cellStyle name="Output 2 3 11 6 4" xfId="34664"/>
    <cellStyle name="Output 2 3 11 6 5" xfId="34665"/>
    <cellStyle name="Output 2 3 11 6 6" xfId="34666"/>
    <cellStyle name="Output 2 3 11 6 7" xfId="34667"/>
    <cellStyle name="Output 2 3 11 7" xfId="34668"/>
    <cellStyle name="Output 2 3 11 7 2" xfId="34669"/>
    <cellStyle name="Output 2 3 11 7 3" xfId="34670"/>
    <cellStyle name="Output 2 3 11 7 4" xfId="34671"/>
    <cellStyle name="Output 2 3 11 7 5" xfId="34672"/>
    <cellStyle name="Output 2 3 11 7 6" xfId="34673"/>
    <cellStyle name="Output 2 3 11 8" xfId="34674"/>
    <cellStyle name="Output 2 3 11 9" xfId="34675"/>
    <cellStyle name="Output 2 3 12" xfId="34676"/>
    <cellStyle name="Output 2 3 12 10" xfId="34677"/>
    <cellStyle name="Output 2 3 12 11" xfId="34678"/>
    <cellStyle name="Output 2 3 12 12" xfId="34679"/>
    <cellStyle name="Output 2 3 12 2" xfId="34680"/>
    <cellStyle name="Output 2 3 12 2 2" xfId="34681"/>
    <cellStyle name="Output 2 3 12 2 2 2" xfId="34682"/>
    <cellStyle name="Output 2 3 12 2 2 3" xfId="34683"/>
    <cellStyle name="Output 2 3 12 2 2 4" xfId="34684"/>
    <cellStyle name="Output 2 3 12 2 2 5" xfId="34685"/>
    <cellStyle name="Output 2 3 12 2 2 6" xfId="34686"/>
    <cellStyle name="Output 2 3 12 2 2 7" xfId="34687"/>
    <cellStyle name="Output 2 3 12 2 3" xfId="34688"/>
    <cellStyle name="Output 2 3 12 2 4" xfId="34689"/>
    <cellStyle name="Output 2 3 12 2 5" xfId="34690"/>
    <cellStyle name="Output 2 3 12 2 6" xfId="34691"/>
    <cellStyle name="Output 2 3 12 2 7" xfId="34692"/>
    <cellStyle name="Output 2 3 12 2 8" xfId="34693"/>
    <cellStyle name="Output 2 3 12 3" xfId="34694"/>
    <cellStyle name="Output 2 3 12 3 2" xfId="34695"/>
    <cellStyle name="Output 2 3 12 3 3" xfId="34696"/>
    <cellStyle name="Output 2 3 12 3 4" xfId="34697"/>
    <cellStyle name="Output 2 3 12 3 5" xfId="34698"/>
    <cellStyle name="Output 2 3 12 3 6" xfId="34699"/>
    <cellStyle name="Output 2 3 12 3 7" xfId="34700"/>
    <cellStyle name="Output 2 3 12 4" xfId="34701"/>
    <cellStyle name="Output 2 3 12 4 2" xfId="34702"/>
    <cellStyle name="Output 2 3 12 4 3" xfId="34703"/>
    <cellStyle name="Output 2 3 12 4 4" xfId="34704"/>
    <cellStyle name="Output 2 3 12 4 5" xfId="34705"/>
    <cellStyle name="Output 2 3 12 4 6" xfId="34706"/>
    <cellStyle name="Output 2 3 12 4 7" xfId="34707"/>
    <cellStyle name="Output 2 3 12 5" xfId="34708"/>
    <cellStyle name="Output 2 3 12 5 2" xfId="34709"/>
    <cellStyle name="Output 2 3 12 5 3" xfId="34710"/>
    <cellStyle name="Output 2 3 12 5 4" xfId="34711"/>
    <cellStyle name="Output 2 3 12 5 5" xfId="34712"/>
    <cellStyle name="Output 2 3 12 5 6" xfId="34713"/>
    <cellStyle name="Output 2 3 12 5 7" xfId="34714"/>
    <cellStyle name="Output 2 3 12 6" xfId="34715"/>
    <cellStyle name="Output 2 3 12 6 2" xfId="34716"/>
    <cellStyle name="Output 2 3 12 6 3" xfId="34717"/>
    <cellStyle name="Output 2 3 12 6 4" xfId="34718"/>
    <cellStyle name="Output 2 3 12 6 5" xfId="34719"/>
    <cellStyle name="Output 2 3 12 6 6" xfId="34720"/>
    <cellStyle name="Output 2 3 12 6 7" xfId="34721"/>
    <cellStyle name="Output 2 3 12 7" xfId="34722"/>
    <cellStyle name="Output 2 3 12 7 2" xfId="34723"/>
    <cellStyle name="Output 2 3 12 7 3" xfId="34724"/>
    <cellStyle name="Output 2 3 12 7 4" xfId="34725"/>
    <cellStyle name="Output 2 3 12 7 5" xfId="34726"/>
    <cellStyle name="Output 2 3 12 7 6" xfId="34727"/>
    <cellStyle name="Output 2 3 12 8" xfId="34728"/>
    <cellStyle name="Output 2 3 12 9" xfId="34729"/>
    <cellStyle name="Output 2 3 13" xfId="34730"/>
    <cellStyle name="Output 2 3 13 10" xfId="34731"/>
    <cellStyle name="Output 2 3 13 11" xfId="34732"/>
    <cellStyle name="Output 2 3 13 12" xfId="34733"/>
    <cellStyle name="Output 2 3 13 2" xfId="34734"/>
    <cellStyle name="Output 2 3 13 2 2" xfId="34735"/>
    <cellStyle name="Output 2 3 13 2 2 2" xfId="34736"/>
    <cellStyle name="Output 2 3 13 2 2 3" xfId="34737"/>
    <cellStyle name="Output 2 3 13 2 2 4" xfId="34738"/>
    <cellStyle name="Output 2 3 13 2 2 5" xfId="34739"/>
    <cellStyle name="Output 2 3 13 2 2 6" xfId="34740"/>
    <cellStyle name="Output 2 3 13 2 2 7" xfId="34741"/>
    <cellStyle name="Output 2 3 13 2 3" xfId="34742"/>
    <cellStyle name="Output 2 3 13 2 4" xfId="34743"/>
    <cellStyle name="Output 2 3 13 2 5" xfId="34744"/>
    <cellStyle name="Output 2 3 13 2 6" xfId="34745"/>
    <cellStyle name="Output 2 3 13 2 7" xfId="34746"/>
    <cellStyle name="Output 2 3 13 2 8" xfId="34747"/>
    <cellStyle name="Output 2 3 13 3" xfId="34748"/>
    <cellStyle name="Output 2 3 13 3 2" xfId="34749"/>
    <cellStyle name="Output 2 3 13 3 3" xfId="34750"/>
    <cellStyle name="Output 2 3 13 3 4" xfId="34751"/>
    <cellStyle name="Output 2 3 13 3 5" xfId="34752"/>
    <cellStyle name="Output 2 3 13 3 6" xfId="34753"/>
    <cellStyle name="Output 2 3 13 3 7" xfId="34754"/>
    <cellStyle name="Output 2 3 13 4" xfId="34755"/>
    <cellStyle name="Output 2 3 13 4 2" xfId="34756"/>
    <cellStyle name="Output 2 3 13 4 3" xfId="34757"/>
    <cellStyle name="Output 2 3 13 4 4" xfId="34758"/>
    <cellStyle name="Output 2 3 13 4 5" xfId="34759"/>
    <cellStyle name="Output 2 3 13 4 6" xfId="34760"/>
    <cellStyle name="Output 2 3 13 4 7" xfId="34761"/>
    <cellStyle name="Output 2 3 13 5" xfId="34762"/>
    <cellStyle name="Output 2 3 13 5 2" xfId="34763"/>
    <cellStyle name="Output 2 3 13 5 3" xfId="34764"/>
    <cellStyle name="Output 2 3 13 5 4" xfId="34765"/>
    <cellStyle name="Output 2 3 13 5 5" xfId="34766"/>
    <cellStyle name="Output 2 3 13 5 6" xfId="34767"/>
    <cellStyle name="Output 2 3 13 5 7" xfId="34768"/>
    <cellStyle name="Output 2 3 13 6" xfId="34769"/>
    <cellStyle name="Output 2 3 13 6 2" xfId="34770"/>
    <cellStyle name="Output 2 3 13 6 3" xfId="34771"/>
    <cellStyle name="Output 2 3 13 6 4" xfId="34772"/>
    <cellStyle name="Output 2 3 13 6 5" xfId="34773"/>
    <cellStyle name="Output 2 3 13 6 6" xfId="34774"/>
    <cellStyle name="Output 2 3 13 6 7" xfId="34775"/>
    <cellStyle name="Output 2 3 13 7" xfId="34776"/>
    <cellStyle name="Output 2 3 13 7 2" xfId="34777"/>
    <cellStyle name="Output 2 3 13 7 3" xfId="34778"/>
    <cellStyle name="Output 2 3 13 7 4" xfId="34779"/>
    <cellStyle name="Output 2 3 13 7 5" xfId="34780"/>
    <cellStyle name="Output 2 3 13 7 6" xfId="34781"/>
    <cellStyle name="Output 2 3 13 8" xfId="34782"/>
    <cellStyle name="Output 2 3 13 9" xfId="34783"/>
    <cellStyle name="Output 2 3 14" xfId="34784"/>
    <cellStyle name="Output 2 3 14 10" xfId="34785"/>
    <cellStyle name="Output 2 3 14 11" xfId="34786"/>
    <cellStyle name="Output 2 3 14 12" xfId="34787"/>
    <cellStyle name="Output 2 3 14 2" xfId="34788"/>
    <cellStyle name="Output 2 3 14 2 2" xfId="34789"/>
    <cellStyle name="Output 2 3 14 2 2 2" xfId="34790"/>
    <cellStyle name="Output 2 3 14 2 2 3" xfId="34791"/>
    <cellStyle name="Output 2 3 14 2 2 4" xfId="34792"/>
    <cellStyle name="Output 2 3 14 2 2 5" xfId="34793"/>
    <cellStyle name="Output 2 3 14 2 2 6" xfId="34794"/>
    <cellStyle name="Output 2 3 14 2 2 7" xfId="34795"/>
    <cellStyle name="Output 2 3 14 2 3" xfId="34796"/>
    <cellStyle name="Output 2 3 14 2 4" xfId="34797"/>
    <cellStyle name="Output 2 3 14 2 5" xfId="34798"/>
    <cellStyle name="Output 2 3 14 2 6" xfId="34799"/>
    <cellStyle name="Output 2 3 14 2 7" xfId="34800"/>
    <cellStyle name="Output 2 3 14 2 8" xfId="34801"/>
    <cellStyle name="Output 2 3 14 3" xfId="34802"/>
    <cellStyle name="Output 2 3 14 3 2" xfId="34803"/>
    <cellStyle name="Output 2 3 14 3 3" xfId="34804"/>
    <cellStyle name="Output 2 3 14 3 4" xfId="34805"/>
    <cellStyle name="Output 2 3 14 3 5" xfId="34806"/>
    <cellStyle name="Output 2 3 14 3 6" xfId="34807"/>
    <cellStyle name="Output 2 3 14 3 7" xfId="34808"/>
    <cellStyle name="Output 2 3 14 4" xfId="34809"/>
    <cellStyle name="Output 2 3 14 4 2" xfId="34810"/>
    <cellStyle name="Output 2 3 14 4 3" xfId="34811"/>
    <cellStyle name="Output 2 3 14 4 4" xfId="34812"/>
    <cellStyle name="Output 2 3 14 4 5" xfId="34813"/>
    <cellStyle name="Output 2 3 14 4 6" xfId="34814"/>
    <cellStyle name="Output 2 3 14 4 7" xfId="34815"/>
    <cellStyle name="Output 2 3 14 5" xfId="34816"/>
    <cellStyle name="Output 2 3 14 5 2" xfId="34817"/>
    <cellStyle name="Output 2 3 14 5 3" xfId="34818"/>
    <cellStyle name="Output 2 3 14 5 4" xfId="34819"/>
    <cellStyle name="Output 2 3 14 5 5" xfId="34820"/>
    <cellStyle name="Output 2 3 14 5 6" xfId="34821"/>
    <cellStyle name="Output 2 3 14 5 7" xfId="34822"/>
    <cellStyle name="Output 2 3 14 6" xfId="34823"/>
    <cellStyle name="Output 2 3 14 6 2" xfId="34824"/>
    <cellStyle name="Output 2 3 14 6 3" xfId="34825"/>
    <cellStyle name="Output 2 3 14 6 4" xfId="34826"/>
    <cellStyle name="Output 2 3 14 6 5" xfId="34827"/>
    <cellStyle name="Output 2 3 14 6 6" xfId="34828"/>
    <cellStyle name="Output 2 3 14 6 7" xfId="34829"/>
    <cellStyle name="Output 2 3 14 7" xfId="34830"/>
    <cellStyle name="Output 2 3 14 7 2" xfId="34831"/>
    <cellStyle name="Output 2 3 14 7 3" xfId="34832"/>
    <cellStyle name="Output 2 3 14 7 4" xfId="34833"/>
    <cellStyle name="Output 2 3 14 7 5" xfId="34834"/>
    <cellStyle name="Output 2 3 14 7 6" xfId="34835"/>
    <cellStyle name="Output 2 3 14 8" xfId="34836"/>
    <cellStyle name="Output 2 3 14 9" xfId="34837"/>
    <cellStyle name="Output 2 3 15" xfId="34838"/>
    <cellStyle name="Output 2 3 15 2" xfId="34839"/>
    <cellStyle name="Output 2 3 15 2 2" xfId="34840"/>
    <cellStyle name="Output 2 3 15 2 3" xfId="34841"/>
    <cellStyle name="Output 2 3 15 2 4" xfId="34842"/>
    <cellStyle name="Output 2 3 15 2 5" xfId="34843"/>
    <cellStyle name="Output 2 3 15 2 6" xfId="34844"/>
    <cellStyle name="Output 2 3 15 2 7" xfId="34845"/>
    <cellStyle name="Output 2 3 15 3" xfId="34846"/>
    <cellStyle name="Output 2 3 15 4" xfId="34847"/>
    <cellStyle name="Output 2 3 15 5" xfId="34848"/>
    <cellStyle name="Output 2 3 15 6" xfId="34849"/>
    <cellStyle name="Output 2 3 15 7" xfId="34850"/>
    <cellStyle name="Output 2 3 15 8" xfId="34851"/>
    <cellStyle name="Output 2 3 16" xfId="34852"/>
    <cellStyle name="Output 2 3 16 2" xfId="34853"/>
    <cellStyle name="Output 2 3 16 3" xfId="34854"/>
    <cellStyle name="Output 2 3 16 4" xfId="34855"/>
    <cellStyle name="Output 2 3 16 5" xfId="34856"/>
    <cellStyle name="Output 2 3 16 6" xfId="34857"/>
    <cellStyle name="Output 2 3 16 7" xfId="34858"/>
    <cellStyle name="Output 2 3 17" xfId="34859"/>
    <cellStyle name="Output 2 3 17 2" xfId="34860"/>
    <cellStyle name="Output 2 3 17 3" xfId="34861"/>
    <cellStyle name="Output 2 3 17 4" xfId="34862"/>
    <cellStyle name="Output 2 3 17 5" xfId="34863"/>
    <cellStyle name="Output 2 3 17 6" xfId="34864"/>
    <cellStyle name="Output 2 3 17 7" xfId="34865"/>
    <cellStyle name="Output 2 3 18" xfId="34866"/>
    <cellStyle name="Output 2 3 18 2" xfId="34867"/>
    <cellStyle name="Output 2 3 18 3" xfId="34868"/>
    <cellStyle name="Output 2 3 18 4" xfId="34869"/>
    <cellStyle name="Output 2 3 18 5" xfId="34870"/>
    <cellStyle name="Output 2 3 18 6" xfId="34871"/>
    <cellStyle name="Output 2 3 18 7" xfId="34872"/>
    <cellStyle name="Output 2 3 19" xfId="34873"/>
    <cellStyle name="Output 2 3 19 2" xfId="34874"/>
    <cellStyle name="Output 2 3 19 3" xfId="34875"/>
    <cellStyle name="Output 2 3 19 4" xfId="34876"/>
    <cellStyle name="Output 2 3 19 5" xfId="34877"/>
    <cellStyle name="Output 2 3 19 6" xfId="34878"/>
    <cellStyle name="Output 2 3 19 7" xfId="34879"/>
    <cellStyle name="Output 2 3 2" xfId="34880"/>
    <cellStyle name="Output 2 3 2 10" xfId="34881"/>
    <cellStyle name="Output 2 3 2 10 10" xfId="34882"/>
    <cellStyle name="Output 2 3 2 10 11" xfId="34883"/>
    <cellStyle name="Output 2 3 2 10 12" xfId="34884"/>
    <cellStyle name="Output 2 3 2 10 2" xfId="34885"/>
    <cellStyle name="Output 2 3 2 10 2 2" xfId="34886"/>
    <cellStyle name="Output 2 3 2 10 2 2 2" xfId="34887"/>
    <cellStyle name="Output 2 3 2 10 2 2 3" xfId="34888"/>
    <cellStyle name="Output 2 3 2 10 2 2 4" xfId="34889"/>
    <cellStyle name="Output 2 3 2 10 2 2 5" xfId="34890"/>
    <cellStyle name="Output 2 3 2 10 2 2 6" xfId="34891"/>
    <cellStyle name="Output 2 3 2 10 2 2 7" xfId="34892"/>
    <cellStyle name="Output 2 3 2 10 2 3" xfId="34893"/>
    <cellStyle name="Output 2 3 2 10 2 4" xfId="34894"/>
    <cellStyle name="Output 2 3 2 10 2 5" xfId="34895"/>
    <cellStyle name="Output 2 3 2 10 2 6" xfId="34896"/>
    <cellStyle name="Output 2 3 2 10 2 7" xfId="34897"/>
    <cellStyle name="Output 2 3 2 10 2 8" xfId="34898"/>
    <cellStyle name="Output 2 3 2 10 3" xfId="34899"/>
    <cellStyle name="Output 2 3 2 10 3 2" xfId="34900"/>
    <cellStyle name="Output 2 3 2 10 3 3" xfId="34901"/>
    <cellStyle name="Output 2 3 2 10 3 4" xfId="34902"/>
    <cellStyle name="Output 2 3 2 10 3 5" xfId="34903"/>
    <cellStyle name="Output 2 3 2 10 3 6" xfId="34904"/>
    <cellStyle name="Output 2 3 2 10 3 7" xfId="34905"/>
    <cellStyle name="Output 2 3 2 10 4" xfId="34906"/>
    <cellStyle name="Output 2 3 2 10 4 2" xfId="34907"/>
    <cellStyle name="Output 2 3 2 10 4 3" xfId="34908"/>
    <cellStyle name="Output 2 3 2 10 4 4" xfId="34909"/>
    <cellStyle name="Output 2 3 2 10 4 5" xfId="34910"/>
    <cellStyle name="Output 2 3 2 10 4 6" xfId="34911"/>
    <cellStyle name="Output 2 3 2 10 4 7" xfId="34912"/>
    <cellStyle name="Output 2 3 2 10 5" xfId="34913"/>
    <cellStyle name="Output 2 3 2 10 5 2" xfId="34914"/>
    <cellStyle name="Output 2 3 2 10 5 3" xfId="34915"/>
    <cellStyle name="Output 2 3 2 10 5 4" xfId="34916"/>
    <cellStyle name="Output 2 3 2 10 5 5" xfId="34917"/>
    <cellStyle name="Output 2 3 2 10 5 6" xfId="34918"/>
    <cellStyle name="Output 2 3 2 10 5 7" xfId="34919"/>
    <cellStyle name="Output 2 3 2 10 6" xfId="34920"/>
    <cellStyle name="Output 2 3 2 10 6 2" xfId="34921"/>
    <cellStyle name="Output 2 3 2 10 6 3" xfId="34922"/>
    <cellStyle name="Output 2 3 2 10 6 4" xfId="34923"/>
    <cellStyle name="Output 2 3 2 10 6 5" xfId="34924"/>
    <cellStyle name="Output 2 3 2 10 6 6" xfId="34925"/>
    <cellStyle name="Output 2 3 2 10 6 7" xfId="34926"/>
    <cellStyle name="Output 2 3 2 10 7" xfId="34927"/>
    <cellStyle name="Output 2 3 2 10 7 2" xfId="34928"/>
    <cellStyle name="Output 2 3 2 10 7 3" xfId="34929"/>
    <cellStyle name="Output 2 3 2 10 7 4" xfId="34930"/>
    <cellStyle name="Output 2 3 2 10 7 5" xfId="34931"/>
    <cellStyle name="Output 2 3 2 10 7 6" xfId="34932"/>
    <cellStyle name="Output 2 3 2 10 8" xfId="34933"/>
    <cellStyle name="Output 2 3 2 10 9" xfId="34934"/>
    <cellStyle name="Output 2 3 2 11" xfId="34935"/>
    <cellStyle name="Output 2 3 2 11 10" xfId="34936"/>
    <cellStyle name="Output 2 3 2 11 11" xfId="34937"/>
    <cellStyle name="Output 2 3 2 11 12" xfId="34938"/>
    <cellStyle name="Output 2 3 2 11 2" xfId="34939"/>
    <cellStyle name="Output 2 3 2 11 2 2" xfId="34940"/>
    <cellStyle name="Output 2 3 2 11 2 2 2" xfId="34941"/>
    <cellStyle name="Output 2 3 2 11 2 2 3" xfId="34942"/>
    <cellStyle name="Output 2 3 2 11 2 2 4" xfId="34943"/>
    <cellStyle name="Output 2 3 2 11 2 2 5" xfId="34944"/>
    <cellStyle name="Output 2 3 2 11 2 2 6" xfId="34945"/>
    <cellStyle name="Output 2 3 2 11 2 2 7" xfId="34946"/>
    <cellStyle name="Output 2 3 2 11 2 3" xfId="34947"/>
    <cellStyle name="Output 2 3 2 11 2 4" xfId="34948"/>
    <cellStyle name="Output 2 3 2 11 2 5" xfId="34949"/>
    <cellStyle name="Output 2 3 2 11 2 6" xfId="34950"/>
    <cellStyle name="Output 2 3 2 11 2 7" xfId="34951"/>
    <cellStyle name="Output 2 3 2 11 2 8" xfId="34952"/>
    <cellStyle name="Output 2 3 2 11 3" xfId="34953"/>
    <cellStyle name="Output 2 3 2 11 3 2" xfId="34954"/>
    <cellStyle name="Output 2 3 2 11 3 3" xfId="34955"/>
    <cellStyle name="Output 2 3 2 11 3 4" xfId="34956"/>
    <cellStyle name="Output 2 3 2 11 3 5" xfId="34957"/>
    <cellStyle name="Output 2 3 2 11 3 6" xfId="34958"/>
    <cellStyle name="Output 2 3 2 11 3 7" xfId="34959"/>
    <cellStyle name="Output 2 3 2 11 4" xfId="34960"/>
    <cellStyle name="Output 2 3 2 11 4 2" xfId="34961"/>
    <cellStyle name="Output 2 3 2 11 4 3" xfId="34962"/>
    <cellStyle name="Output 2 3 2 11 4 4" xfId="34963"/>
    <cellStyle name="Output 2 3 2 11 4 5" xfId="34964"/>
    <cellStyle name="Output 2 3 2 11 4 6" xfId="34965"/>
    <cellStyle name="Output 2 3 2 11 4 7" xfId="34966"/>
    <cellStyle name="Output 2 3 2 11 5" xfId="34967"/>
    <cellStyle name="Output 2 3 2 11 5 2" xfId="34968"/>
    <cellStyle name="Output 2 3 2 11 5 3" xfId="34969"/>
    <cellStyle name="Output 2 3 2 11 5 4" xfId="34970"/>
    <cellStyle name="Output 2 3 2 11 5 5" xfId="34971"/>
    <cellStyle name="Output 2 3 2 11 5 6" xfId="34972"/>
    <cellStyle name="Output 2 3 2 11 5 7" xfId="34973"/>
    <cellStyle name="Output 2 3 2 11 6" xfId="34974"/>
    <cellStyle name="Output 2 3 2 11 6 2" xfId="34975"/>
    <cellStyle name="Output 2 3 2 11 6 3" xfId="34976"/>
    <cellStyle name="Output 2 3 2 11 6 4" xfId="34977"/>
    <cellStyle name="Output 2 3 2 11 6 5" xfId="34978"/>
    <cellStyle name="Output 2 3 2 11 6 6" xfId="34979"/>
    <cellStyle name="Output 2 3 2 11 6 7" xfId="34980"/>
    <cellStyle name="Output 2 3 2 11 7" xfId="34981"/>
    <cellStyle name="Output 2 3 2 11 7 2" xfId="34982"/>
    <cellStyle name="Output 2 3 2 11 7 3" xfId="34983"/>
    <cellStyle name="Output 2 3 2 11 7 4" xfId="34984"/>
    <cellStyle name="Output 2 3 2 11 7 5" xfId="34985"/>
    <cellStyle name="Output 2 3 2 11 7 6" xfId="34986"/>
    <cellStyle name="Output 2 3 2 11 8" xfId="34987"/>
    <cellStyle name="Output 2 3 2 11 9" xfId="34988"/>
    <cellStyle name="Output 2 3 2 12" xfId="34989"/>
    <cellStyle name="Output 2 3 2 12 10" xfId="34990"/>
    <cellStyle name="Output 2 3 2 12 11" xfId="34991"/>
    <cellStyle name="Output 2 3 2 12 12" xfId="34992"/>
    <cellStyle name="Output 2 3 2 12 2" xfId="34993"/>
    <cellStyle name="Output 2 3 2 12 2 2" xfId="34994"/>
    <cellStyle name="Output 2 3 2 12 2 2 2" xfId="34995"/>
    <cellStyle name="Output 2 3 2 12 2 2 3" xfId="34996"/>
    <cellStyle name="Output 2 3 2 12 2 2 4" xfId="34997"/>
    <cellStyle name="Output 2 3 2 12 2 2 5" xfId="34998"/>
    <cellStyle name="Output 2 3 2 12 2 2 6" xfId="34999"/>
    <cellStyle name="Output 2 3 2 12 2 2 7" xfId="35000"/>
    <cellStyle name="Output 2 3 2 12 2 3" xfId="35001"/>
    <cellStyle name="Output 2 3 2 12 2 4" xfId="35002"/>
    <cellStyle name="Output 2 3 2 12 2 5" xfId="35003"/>
    <cellStyle name="Output 2 3 2 12 2 6" xfId="35004"/>
    <cellStyle name="Output 2 3 2 12 2 7" xfId="35005"/>
    <cellStyle name="Output 2 3 2 12 2 8" xfId="35006"/>
    <cellStyle name="Output 2 3 2 12 3" xfId="35007"/>
    <cellStyle name="Output 2 3 2 12 3 2" xfId="35008"/>
    <cellStyle name="Output 2 3 2 12 3 3" xfId="35009"/>
    <cellStyle name="Output 2 3 2 12 3 4" xfId="35010"/>
    <cellStyle name="Output 2 3 2 12 3 5" xfId="35011"/>
    <cellStyle name="Output 2 3 2 12 3 6" xfId="35012"/>
    <cellStyle name="Output 2 3 2 12 3 7" xfId="35013"/>
    <cellStyle name="Output 2 3 2 12 4" xfId="35014"/>
    <cellStyle name="Output 2 3 2 12 4 2" xfId="35015"/>
    <cellStyle name="Output 2 3 2 12 4 3" xfId="35016"/>
    <cellStyle name="Output 2 3 2 12 4 4" xfId="35017"/>
    <cellStyle name="Output 2 3 2 12 4 5" xfId="35018"/>
    <cellStyle name="Output 2 3 2 12 4 6" xfId="35019"/>
    <cellStyle name="Output 2 3 2 12 4 7" xfId="35020"/>
    <cellStyle name="Output 2 3 2 12 5" xfId="35021"/>
    <cellStyle name="Output 2 3 2 12 5 2" xfId="35022"/>
    <cellStyle name="Output 2 3 2 12 5 3" xfId="35023"/>
    <cellStyle name="Output 2 3 2 12 5 4" xfId="35024"/>
    <cellStyle name="Output 2 3 2 12 5 5" xfId="35025"/>
    <cellStyle name="Output 2 3 2 12 5 6" xfId="35026"/>
    <cellStyle name="Output 2 3 2 12 5 7" xfId="35027"/>
    <cellStyle name="Output 2 3 2 12 6" xfId="35028"/>
    <cellStyle name="Output 2 3 2 12 6 2" xfId="35029"/>
    <cellStyle name="Output 2 3 2 12 6 3" xfId="35030"/>
    <cellStyle name="Output 2 3 2 12 6 4" xfId="35031"/>
    <cellStyle name="Output 2 3 2 12 6 5" xfId="35032"/>
    <cellStyle name="Output 2 3 2 12 6 6" xfId="35033"/>
    <cellStyle name="Output 2 3 2 12 6 7" xfId="35034"/>
    <cellStyle name="Output 2 3 2 12 7" xfId="35035"/>
    <cellStyle name="Output 2 3 2 12 7 2" xfId="35036"/>
    <cellStyle name="Output 2 3 2 12 7 3" xfId="35037"/>
    <cellStyle name="Output 2 3 2 12 7 4" xfId="35038"/>
    <cellStyle name="Output 2 3 2 12 7 5" xfId="35039"/>
    <cellStyle name="Output 2 3 2 12 7 6" xfId="35040"/>
    <cellStyle name="Output 2 3 2 12 8" xfId="35041"/>
    <cellStyle name="Output 2 3 2 12 9" xfId="35042"/>
    <cellStyle name="Output 2 3 2 13" xfId="35043"/>
    <cellStyle name="Output 2 3 2 13 10" xfId="35044"/>
    <cellStyle name="Output 2 3 2 13 11" xfId="35045"/>
    <cellStyle name="Output 2 3 2 13 12" xfId="35046"/>
    <cellStyle name="Output 2 3 2 13 2" xfId="35047"/>
    <cellStyle name="Output 2 3 2 13 2 2" xfId="35048"/>
    <cellStyle name="Output 2 3 2 13 2 2 2" xfId="35049"/>
    <cellStyle name="Output 2 3 2 13 2 2 3" xfId="35050"/>
    <cellStyle name="Output 2 3 2 13 2 2 4" xfId="35051"/>
    <cellStyle name="Output 2 3 2 13 2 2 5" xfId="35052"/>
    <cellStyle name="Output 2 3 2 13 2 2 6" xfId="35053"/>
    <cellStyle name="Output 2 3 2 13 2 2 7" xfId="35054"/>
    <cellStyle name="Output 2 3 2 13 2 3" xfId="35055"/>
    <cellStyle name="Output 2 3 2 13 2 4" xfId="35056"/>
    <cellStyle name="Output 2 3 2 13 2 5" xfId="35057"/>
    <cellStyle name="Output 2 3 2 13 2 6" xfId="35058"/>
    <cellStyle name="Output 2 3 2 13 2 7" xfId="35059"/>
    <cellStyle name="Output 2 3 2 13 2 8" xfId="35060"/>
    <cellStyle name="Output 2 3 2 13 3" xfId="35061"/>
    <cellStyle name="Output 2 3 2 13 3 2" xfId="35062"/>
    <cellStyle name="Output 2 3 2 13 3 3" xfId="35063"/>
    <cellStyle name="Output 2 3 2 13 3 4" xfId="35064"/>
    <cellStyle name="Output 2 3 2 13 3 5" xfId="35065"/>
    <cellStyle name="Output 2 3 2 13 3 6" xfId="35066"/>
    <cellStyle name="Output 2 3 2 13 3 7" xfId="35067"/>
    <cellStyle name="Output 2 3 2 13 4" xfId="35068"/>
    <cellStyle name="Output 2 3 2 13 4 2" xfId="35069"/>
    <cellStyle name="Output 2 3 2 13 4 3" xfId="35070"/>
    <cellStyle name="Output 2 3 2 13 4 4" xfId="35071"/>
    <cellStyle name="Output 2 3 2 13 4 5" xfId="35072"/>
    <cellStyle name="Output 2 3 2 13 4 6" xfId="35073"/>
    <cellStyle name="Output 2 3 2 13 4 7" xfId="35074"/>
    <cellStyle name="Output 2 3 2 13 5" xfId="35075"/>
    <cellStyle name="Output 2 3 2 13 5 2" xfId="35076"/>
    <cellStyle name="Output 2 3 2 13 5 3" xfId="35077"/>
    <cellStyle name="Output 2 3 2 13 5 4" xfId="35078"/>
    <cellStyle name="Output 2 3 2 13 5 5" xfId="35079"/>
    <cellStyle name="Output 2 3 2 13 5 6" xfId="35080"/>
    <cellStyle name="Output 2 3 2 13 5 7" xfId="35081"/>
    <cellStyle name="Output 2 3 2 13 6" xfId="35082"/>
    <cellStyle name="Output 2 3 2 13 6 2" xfId="35083"/>
    <cellStyle name="Output 2 3 2 13 6 3" xfId="35084"/>
    <cellStyle name="Output 2 3 2 13 6 4" xfId="35085"/>
    <cellStyle name="Output 2 3 2 13 6 5" xfId="35086"/>
    <cellStyle name="Output 2 3 2 13 6 6" xfId="35087"/>
    <cellStyle name="Output 2 3 2 13 6 7" xfId="35088"/>
    <cellStyle name="Output 2 3 2 13 7" xfId="35089"/>
    <cellStyle name="Output 2 3 2 13 7 2" xfId="35090"/>
    <cellStyle name="Output 2 3 2 13 7 3" xfId="35091"/>
    <cellStyle name="Output 2 3 2 13 7 4" xfId="35092"/>
    <cellStyle name="Output 2 3 2 13 7 5" xfId="35093"/>
    <cellStyle name="Output 2 3 2 13 7 6" xfId="35094"/>
    <cellStyle name="Output 2 3 2 13 8" xfId="35095"/>
    <cellStyle name="Output 2 3 2 13 9" xfId="35096"/>
    <cellStyle name="Output 2 3 2 14" xfId="35097"/>
    <cellStyle name="Output 2 3 2 14 2" xfId="35098"/>
    <cellStyle name="Output 2 3 2 14 2 2" xfId="35099"/>
    <cellStyle name="Output 2 3 2 14 2 3" xfId="35100"/>
    <cellStyle name="Output 2 3 2 14 2 4" xfId="35101"/>
    <cellStyle name="Output 2 3 2 14 2 5" xfId="35102"/>
    <cellStyle name="Output 2 3 2 14 2 6" xfId="35103"/>
    <cellStyle name="Output 2 3 2 14 2 7" xfId="35104"/>
    <cellStyle name="Output 2 3 2 14 3" xfId="35105"/>
    <cellStyle name="Output 2 3 2 14 4" xfId="35106"/>
    <cellStyle name="Output 2 3 2 14 5" xfId="35107"/>
    <cellStyle name="Output 2 3 2 14 6" xfId="35108"/>
    <cellStyle name="Output 2 3 2 14 7" xfId="35109"/>
    <cellStyle name="Output 2 3 2 14 8" xfId="35110"/>
    <cellStyle name="Output 2 3 2 15" xfId="35111"/>
    <cellStyle name="Output 2 3 2 15 2" xfId="35112"/>
    <cellStyle name="Output 2 3 2 15 3" xfId="35113"/>
    <cellStyle name="Output 2 3 2 15 4" xfId="35114"/>
    <cellStyle name="Output 2 3 2 15 5" xfId="35115"/>
    <cellStyle name="Output 2 3 2 15 6" xfId="35116"/>
    <cellStyle name="Output 2 3 2 15 7" xfId="35117"/>
    <cellStyle name="Output 2 3 2 16" xfId="35118"/>
    <cellStyle name="Output 2 3 2 16 2" xfId="35119"/>
    <cellStyle name="Output 2 3 2 16 3" xfId="35120"/>
    <cellStyle name="Output 2 3 2 16 4" xfId="35121"/>
    <cellStyle name="Output 2 3 2 16 5" xfId="35122"/>
    <cellStyle name="Output 2 3 2 16 6" xfId="35123"/>
    <cellStyle name="Output 2 3 2 16 7" xfId="35124"/>
    <cellStyle name="Output 2 3 2 17" xfId="35125"/>
    <cellStyle name="Output 2 3 2 17 2" xfId="35126"/>
    <cellStyle name="Output 2 3 2 17 3" xfId="35127"/>
    <cellStyle name="Output 2 3 2 17 4" xfId="35128"/>
    <cellStyle name="Output 2 3 2 17 5" xfId="35129"/>
    <cellStyle name="Output 2 3 2 17 6" xfId="35130"/>
    <cellStyle name="Output 2 3 2 17 7" xfId="35131"/>
    <cellStyle name="Output 2 3 2 18" xfId="35132"/>
    <cellStyle name="Output 2 3 2 18 2" xfId="35133"/>
    <cellStyle name="Output 2 3 2 18 3" xfId="35134"/>
    <cellStyle name="Output 2 3 2 18 4" xfId="35135"/>
    <cellStyle name="Output 2 3 2 18 5" xfId="35136"/>
    <cellStyle name="Output 2 3 2 18 6" xfId="35137"/>
    <cellStyle name="Output 2 3 2 18 7" xfId="35138"/>
    <cellStyle name="Output 2 3 2 19" xfId="35139"/>
    <cellStyle name="Output 2 3 2 2" xfId="35140"/>
    <cellStyle name="Output 2 3 2 2 10" xfId="35141"/>
    <cellStyle name="Output 2 3 2 2 11" xfId="35142"/>
    <cellStyle name="Output 2 3 2 2 12" xfId="35143"/>
    <cellStyle name="Output 2 3 2 2 13" xfId="35144"/>
    <cellStyle name="Output 2 3 2 2 2" xfId="35145"/>
    <cellStyle name="Output 2 3 2 2 2 2" xfId="35146"/>
    <cellStyle name="Output 2 3 2 2 2 2 2" xfId="35147"/>
    <cellStyle name="Output 2 3 2 2 2 2 3" xfId="35148"/>
    <cellStyle name="Output 2 3 2 2 2 2 4" xfId="35149"/>
    <cellStyle name="Output 2 3 2 2 2 2 5" xfId="35150"/>
    <cellStyle name="Output 2 3 2 2 2 2 6" xfId="35151"/>
    <cellStyle name="Output 2 3 2 2 2 2 7" xfId="35152"/>
    <cellStyle name="Output 2 3 2 2 2 3" xfId="35153"/>
    <cellStyle name="Output 2 3 2 2 2 4" xfId="35154"/>
    <cellStyle name="Output 2 3 2 2 2 5" xfId="35155"/>
    <cellStyle name="Output 2 3 2 2 2 6" xfId="35156"/>
    <cellStyle name="Output 2 3 2 2 2 7" xfId="35157"/>
    <cellStyle name="Output 2 3 2 2 2 8" xfId="35158"/>
    <cellStyle name="Output 2 3 2 2 3" xfId="35159"/>
    <cellStyle name="Output 2 3 2 2 3 2" xfId="35160"/>
    <cellStyle name="Output 2 3 2 2 3 3" xfId="35161"/>
    <cellStyle name="Output 2 3 2 2 3 4" xfId="35162"/>
    <cellStyle name="Output 2 3 2 2 3 5" xfId="35163"/>
    <cellStyle name="Output 2 3 2 2 3 6" xfId="35164"/>
    <cellStyle name="Output 2 3 2 2 3 7" xfId="35165"/>
    <cellStyle name="Output 2 3 2 2 4" xfId="35166"/>
    <cellStyle name="Output 2 3 2 2 4 2" xfId="35167"/>
    <cellStyle name="Output 2 3 2 2 4 3" xfId="35168"/>
    <cellStyle name="Output 2 3 2 2 4 4" xfId="35169"/>
    <cellStyle name="Output 2 3 2 2 4 5" xfId="35170"/>
    <cellStyle name="Output 2 3 2 2 4 6" xfId="35171"/>
    <cellStyle name="Output 2 3 2 2 4 7" xfId="35172"/>
    <cellStyle name="Output 2 3 2 2 5" xfId="35173"/>
    <cellStyle name="Output 2 3 2 2 5 2" xfId="35174"/>
    <cellStyle name="Output 2 3 2 2 5 3" xfId="35175"/>
    <cellStyle name="Output 2 3 2 2 5 4" xfId="35176"/>
    <cellStyle name="Output 2 3 2 2 5 5" xfId="35177"/>
    <cellStyle name="Output 2 3 2 2 5 6" xfId="35178"/>
    <cellStyle name="Output 2 3 2 2 5 7" xfId="35179"/>
    <cellStyle name="Output 2 3 2 2 6" xfId="35180"/>
    <cellStyle name="Output 2 3 2 2 6 2" xfId="35181"/>
    <cellStyle name="Output 2 3 2 2 6 3" xfId="35182"/>
    <cellStyle name="Output 2 3 2 2 6 4" xfId="35183"/>
    <cellStyle name="Output 2 3 2 2 6 5" xfId="35184"/>
    <cellStyle name="Output 2 3 2 2 6 6" xfId="35185"/>
    <cellStyle name="Output 2 3 2 2 6 7" xfId="35186"/>
    <cellStyle name="Output 2 3 2 2 7" xfId="35187"/>
    <cellStyle name="Output 2 3 2 2 7 2" xfId="35188"/>
    <cellStyle name="Output 2 3 2 2 7 3" xfId="35189"/>
    <cellStyle name="Output 2 3 2 2 7 4" xfId="35190"/>
    <cellStyle name="Output 2 3 2 2 7 5" xfId="35191"/>
    <cellStyle name="Output 2 3 2 2 7 6" xfId="35192"/>
    <cellStyle name="Output 2 3 2 2 7 7" xfId="35193"/>
    <cellStyle name="Output 2 3 2 2 8" xfId="35194"/>
    <cellStyle name="Output 2 3 2 2 9" xfId="35195"/>
    <cellStyle name="Output 2 3 2 20" xfId="35196"/>
    <cellStyle name="Output 2 3 2 21" xfId="35197"/>
    <cellStyle name="Output 2 3 2 22" xfId="35198"/>
    <cellStyle name="Output 2 3 2 23" xfId="35199"/>
    <cellStyle name="Output 2 3 2 3" xfId="35200"/>
    <cellStyle name="Output 2 3 2 3 10" xfId="35201"/>
    <cellStyle name="Output 2 3 2 3 11" xfId="35202"/>
    <cellStyle name="Output 2 3 2 3 12" xfId="35203"/>
    <cellStyle name="Output 2 3 2 3 13" xfId="35204"/>
    <cellStyle name="Output 2 3 2 3 2" xfId="35205"/>
    <cellStyle name="Output 2 3 2 3 2 2" xfId="35206"/>
    <cellStyle name="Output 2 3 2 3 2 2 2" xfId="35207"/>
    <cellStyle name="Output 2 3 2 3 2 2 3" xfId="35208"/>
    <cellStyle name="Output 2 3 2 3 2 2 4" xfId="35209"/>
    <cellStyle name="Output 2 3 2 3 2 2 5" xfId="35210"/>
    <cellStyle name="Output 2 3 2 3 2 2 6" xfId="35211"/>
    <cellStyle name="Output 2 3 2 3 2 2 7" xfId="35212"/>
    <cellStyle name="Output 2 3 2 3 2 3" xfId="35213"/>
    <cellStyle name="Output 2 3 2 3 2 4" xfId="35214"/>
    <cellStyle name="Output 2 3 2 3 2 5" xfId="35215"/>
    <cellStyle name="Output 2 3 2 3 2 6" xfId="35216"/>
    <cellStyle name="Output 2 3 2 3 2 7" xfId="35217"/>
    <cellStyle name="Output 2 3 2 3 2 8" xfId="35218"/>
    <cellStyle name="Output 2 3 2 3 3" xfId="35219"/>
    <cellStyle name="Output 2 3 2 3 3 2" xfId="35220"/>
    <cellStyle name="Output 2 3 2 3 3 3" xfId="35221"/>
    <cellStyle name="Output 2 3 2 3 3 4" xfId="35222"/>
    <cellStyle name="Output 2 3 2 3 3 5" xfId="35223"/>
    <cellStyle name="Output 2 3 2 3 3 6" xfId="35224"/>
    <cellStyle name="Output 2 3 2 3 3 7" xfId="35225"/>
    <cellStyle name="Output 2 3 2 3 4" xfId="35226"/>
    <cellStyle name="Output 2 3 2 3 4 2" xfId="35227"/>
    <cellStyle name="Output 2 3 2 3 4 3" xfId="35228"/>
    <cellStyle name="Output 2 3 2 3 4 4" xfId="35229"/>
    <cellStyle name="Output 2 3 2 3 4 5" xfId="35230"/>
    <cellStyle name="Output 2 3 2 3 4 6" xfId="35231"/>
    <cellStyle name="Output 2 3 2 3 4 7" xfId="35232"/>
    <cellStyle name="Output 2 3 2 3 5" xfId="35233"/>
    <cellStyle name="Output 2 3 2 3 5 2" xfId="35234"/>
    <cellStyle name="Output 2 3 2 3 5 3" xfId="35235"/>
    <cellStyle name="Output 2 3 2 3 5 4" xfId="35236"/>
    <cellStyle name="Output 2 3 2 3 5 5" xfId="35237"/>
    <cellStyle name="Output 2 3 2 3 5 6" xfId="35238"/>
    <cellStyle name="Output 2 3 2 3 5 7" xfId="35239"/>
    <cellStyle name="Output 2 3 2 3 6" xfId="35240"/>
    <cellStyle name="Output 2 3 2 3 6 2" xfId="35241"/>
    <cellStyle name="Output 2 3 2 3 6 3" xfId="35242"/>
    <cellStyle name="Output 2 3 2 3 6 4" xfId="35243"/>
    <cellStyle name="Output 2 3 2 3 6 5" xfId="35244"/>
    <cellStyle name="Output 2 3 2 3 6 6" xfId="35245"/>
    <cellStyle name="Output 2 3 2 3 6 7" xfId="35246"/>
    <cellStyle name="Output 2 3 2 3 7" xfId="35247"/>
    <cellStyle name="Output 2 3 2 3 7 2" xfId="35248"/>
    <cellStyle name="Output 2 3 2 3 7 3" xfId="35249"/>
    <cellStyle name="Output 2 3 2 3 7 4" xfId="35250"/>
    <cellStyle name="Output 2 3 2 3 7 5" xfId="35251"/>
    <cellStyle name="Output 2 3 2 3 7 6" xfId="35252"/>
    <cellStyle name="Output 2 3 2 3 7 7" xfId="35253"/>
    <cellStyle name="Output 2 3 2 3 8" xfId="35254"/>
    <cellStyle name="Output 2 3 2 3 9" xfId="35255"/>
    <cellStyle name="Output 2 3 2 4" xfId="35256"/>
    <cellStyle name="Output 2 3 2 4 10" xfId="35257"/>
    <cellStyle name="Output 2 3 2 4 11" xfId="35258"/>
    <cellStyle name="Output 2 3 2 4 12" xfId="35259"/>
    <cellStyle name="Output 2 3 2 4 13" xfId="35260"/>
    <cellStyle name="Output 2 3 2 4 2" xfId="35261"/>
    <cellStyle name="Output 2 3 2 4 2 2" xfId="35262"/>
    <cellStyle name="Output 2 3 2 4 2 2 2" xfId="35263"/>
    <cellStyle name="Output 2 3 2 4 2 2 3" xfId="35264"/>
    <cellStyle name="Output 2 3 2 4 2 2 4" xfId="35265"/>
    <cellStyle name="Output 2 3 2 4 2 2 5" xfId="35266"/>
    <cellStyle name="Output 2 3 2 4 2 2 6" xfId="35267"/>
    <cellStyle name="Output 2 3 2 4 2 2 7" xfId="35268"/>
    <cellStyle name="Output 2 3 2 4 2 3" xfId="35269"/>
    <cellStyle name="Output 2 3 2 4 2 4" xfId="35270"/>
    <cellStyle name="Output 2 3 2 4 2 5" xfId="35271"/>
    <cellStyle name="Output 2 3 2 4 2 6" xfId="35272"/>
    <cellStyle name="Output 2 3 2 4 2 7" xfId="35273"/>
    <cellStyle name="Output 2 3 2 4 2 8" xfId="35274"/>
    <cellStyle name="Output 2 3 2 4 3" xfId="35275"/>
    <cellStyle name="Output 2 3 2 4 3 2" xfId="35276"/>
    <cellStyle name="Output 2 3 2 4 3 3" xfId="35277"/>
    <cellStyle name="Output 2 3 2 4 3 4" xfId="35278"/>
    <cellStyle name="Output 2 3 2 4 3 5" xfId="35279"/>
    <cellStyle name="Output 2 3 2 4 3 6" xfId="35280"/>
    <cellStyle name="Output 2 3 2 4 3 7" xfId="35281"/>
    <cellStyle name="Output 2 3 2 4 4" xfId="35282"/>
    <cellStyle name="Output 2 3 2 4 4 2" xfId="35283"/>
    <cellStyle name="Output 2 3 2 4 4 3" xfId="35284"/>
    <cellStyle name="Output 2 3 2 4 4 4" xfId="35285"/>
    <cellStyle name="Output 2 3 2 4 4 5" xfId="35286"/>
    <cellStyle name="Output 2 3 2 4 4 6" xfId="35287"/>
    <cellStyle name="Output 2 3 2 4 4 7" xfId="35288"/>
    <cellStyle name="Output 2 3 2 4 5" xfId="35289"/>
    <cellStyle name="Output 2 3 2 4 5 2" xfId="35290"/>
    <cellStyle name="Output 2 3 2 4 5 3" xfId="35291"/>
    <cellStyle name="Output 2 3 2 4 5 4" xfId="35292"/>
    <cellStyle name="Output 2 3 2 4 5 5" xfId="35293"/>
    <cellStyle name="Output 2 3 2 4 5 6" xfId="35294"/>
    <cellStyle name="Output 2 3 2 4 5 7" xfId="35295"/>
    <cellStyle name="Output 2 3 2 4 6" xfId="35296"/>
    <cellStyle name="Output 2 3 2 4 6 2" xfId="35297"/>
    <cellStyle name="Output 2 3 2 4 6 3" xfId="35298"/>
    <cellStyle name="Output 2 3 2 4 6 4" xfId="35299"/>
    <cellStyle name="Output 2 3 2 4 6 5" xfId="35300"/>
    <cellStyle name="Output 2 3 2 4 6 6" xfId="35301"/>
    <cellStyle name="Output 2 3 2 4 6 7" xfId="35302"/>
    <cellStyle name="Output 2 3 2 4 7" xfId="35303"/>
    <cellStyle name="Output 2 3 2 4 7 2" xfId="35304"/>
    <cellStyle name="Output 2 3 2 4 7 3" xfId="35305"/>
    <cellStyle name="Output 2 3 2 4 7 4" xfId="35306"/>
    <cellStyle name="Output 2 3 2 4 7 5" xfId="35307"/>
    <cellStyle name="Output 2 3 2 4 7 6" xfId="35308"/>
    <cellStyle name="Output 2 3 2 4 7 7" xfId="35309"/>
    <cellStyle name="Output 2 3 2 4 8" xfId="35310"/>
    <cellStyle name="Output 2 3 2 4 9" xfId="35311"/>
    <cellStyle name="Output 2 3 2 5" xfId="35312"/>
    <cellStyle name="Output 2 3 2 5 10" xfId="35313"/>
    <cellStyle name="Output 2 3 2 5 11" xfId="35314"/>
    <cellStyle name="Output 2 3 2 5 12" xfId="35315"/>
    <cellStyle name="Output 2 3 2 5 2" xfId="35316"/>
    <cellStyle name="Output 2 3 2 5 2 2" xfId="35317"/>
    <cellStyle name="Output 2 3 2 5 2 2 2" xfId="35318"/>
    <cellStyle name="Output 2 3 2 5 2 2 3" xfId="35319"/>
    <cellStyle name="Output 2 3 2 5 2 2 4" xfId="35320"/>
    <cellStyle name="Output 2 3 2 5 2 2 5" xfId="35321"/>
    <cellStyle name="Output 2 3 2 5 2 2 6" xfId="35322"/>
    <cellStyle name="Output 2 3 2 5 2 2 7" xfId="35323"/>
    <cellStyle name="Output 2 3 2 5 2 3" xfId="35324"/>
    <cellStyle name="Output 2 3 2 5 2 4" xfId="35325"/>
    <cellStyle name="Output 2 3 2 5 2 5" xfId="35326"/>
    <cellStyle name="Output 2 3 2 5 2 6" xfId="35327"/>
    <cellStyle name="Output 2 3 2 5 2 7" xfId="35328"/>
    <cellStyle name="Output 2 3 2 5 2 8" xfId="35329"/>
    <cellStyle name="Output 2 3 2 5 3" xfId="35330"/>
    <cellStyle name="Output 2 3 2 5 3 2" xfId="35331"/>
    <cellStyle name="Output 2 3 2 5 3 3" xfId="35332"/>
    <cellStyle name="Output 2 3 2 5 3 4" xfId="35333"/>
    <cellStyle name="Output 2 3 2 5 3 5" xfId="35334"/>
    <cellStyle name="Output 2 3 2 5 3 6" xfId="35335"/>
    <cellStyle name="Output 2 3 2 5 3 7" xfId="35336"/>
    <cellStyle name="Output 2 3 2 5 4" xfId="35337"/>
    <cellStyle name="Output 2 3 2 5 4 2" xfId="35338"/>
    <cellStyle name="Output 2 3 2 5 4 3" xfId="35339"/>
    <cellStyle name="Output 2 3 2 5 4 4" xfId="35340"/>
    <cellStyle name="Output 2 3 2 5 4 5" xfId="35341"/>
    <cellStyle name="Output 2 3 2 5 4 6" xfId="35342"/>
    <cellStyle name="Output 2 3 2 5 4 7" xfId="35343"/>
    <cellStyle name="Output 2 3 2 5 5" xfId="35344"/>
    <cellStyle name="Output 2 3 2 5 5 2" xfId="35345"/>
    <cellStyle name="Output 2 3 2 5 5 3" xfId="35346"/>
    <cellStyle name="Output 2 3 2 5 5 4" xfId="35347"/>
    <cellStyle name="Output 2 3 2 5 5 5" xfId="35348"/>
    <cellStyle name="Output 2 3 2 5 5 6" xfId="35349"/>
    <cellStyle name="Output 2 3 2 5 5 7" xfId="35350"/>
    <cellStyle name="Output 2 3 2 5 6" xfId="35351"/>
    <cellStyle name="Output 2 3 2 5 6 2" xfId="35352"/>
    <cellStyle name="Output 2 3 2 5 6 3" xfId="35353"/>
    <cellStyle name="Output 2 3 2 5 6 4" xfId="35354"/>
    <cellStyle name="Output 2 3 2 5 6 5" xfId="35355"/>
    <cellStyle name="Output 2 3 2 5 6 6" xfId="35356"/>
    <cellStyle name="Output 2 3 2 5 6 7" xfId="35357"/>
    <cellStyle name="Output 2 3 2 5 7" xfId="35358"/>
    <cellStyle name="Output 2 3 2 5 7 2" xfId="35359"/>
    <cellStyle name="Output 2 3 2 5 7 3" xfId="35360"/>
    <cellStyle name="Output 2 3 2 5 7 4" xfId="35361"/>
    <cellStyle name="Output 2 3 2 5 7 5" xfId="35362"/>
    <cellStyle name="Output 2 3 2 5 7 6" xfId="35363"/>
    <cellStyle name="Output 2 3 2 5 8" xfId="35364"/>
    <cellStyle name="Output 2 3 2 5 9" xfId="35365"/>
    <cellStyle name="Output 2 3 2 6" xfId="35366"/>
    <cellStyle name="Output 2 3 2 6 10" xfId="35367"/>
    <cellStyle name="Output 2 3 2 6 11" xfId="35368"/>
    <cellStyle name="Output 2 3 2 6 12" xfId="35369"/>
    <cellStyle name="Output 2 3 2 6 2" xfId="35370"/>
    <cellStyle name="Output 2 3 2 6 2 2" xfId="35371"/>
    <cellStyle name="Output 2 3 2 6 2 2 2" xfId="35372"/>
    <cellStyle name="Output 2 3 2 6 2 2 3" xfId="35373"/>
    <cellStyle name="Output 2 3 2 6 2 2 4" xfId="35374"/>
    <cellStyle name="Output 2 3 2 6 2 2 5" xfId="35375"/>
    <cellStyle name="Output 2 3 2 6 2 2 6" xfId="35376"/>
    <cellStyle name="Output 2 3 2 6 2 2 7" xfId="35377"/>
    <cellStyle name="Output 2 3 2 6 2 3" xfId="35378"/>
    <cellStyle name="Output 2 3 2 6 2 4" xfId="35379"/>
    <cellStyle name="Output 2 3 2 6 2 5" xfId="35380"/>
    <cellStyle name="Output 2 3 2 6 2 6" xfId="35381"/>
    <cellStyle name="Output 2 3 2 6 2 7" xfId="35382"/>
    <cellStyle name="Output 2 3 2 6 2 8" xfId="35383"/>
    <cellStyle name="Output 2 3 2 6 3" xfId="35384"/>
    <cellStyle name="Output 2 3 2 6 3 2" xfId="35385"/>
    <cellStyle name="Output 2 3 2 6 3 3" xfId="35386"/>
    <cellStyle name="Output 2 3 2 6 3 4" xfId="35387"/>
    <cellStyle name="Output 2 3 2 6 3 5" xfId="35388"/>
    <cellStyle name="Output 2 3 2 6 3 6" xfId="35389"/>
    <cellStyle name="Output 2 3 2 6 3 7" xfId="35390"/>
    <cellStyle name="Output 2 3 2 6 4" xfId="35391"/>
    <cellStyle name="Output 2 3 2 6 4 2" xfId="35392"/>
    <cellStyle name="Output 2 3 2 6 4 3" xfId="35393"/>
    <cellStyle name="Output 2 3 2 6 4 4" xfId="35394"/>
    <cellStyle name="Output 2 3 2 6 4 5" xfId="35395"/>
    <cellStyle name="Output 2 3 2 6 4 6" xfId="35396"/>
    <cellStyle name="Output 2 3 2 6 4 7" xfId="35397"/>
    <cellStyle name="Output 2 3 2 6 5" xfId="35398"/>
    <cellStyle name="Output 2 3 2 6 5 2" xfId="35399"/>
    <cellStyle name="Output 2 3 2 6 5 3" xfId="35400"/>
    <cellStyle name="Output 2 3 2 6 5 4" xfId="35401"/>
    <cellStyle name="Output 2 3 2 6 5 5" xfId="35402"/>
    <cellStyle name="Output 2 3 2 6 5 6" xfId="35403"/>
    <cellStyle name="Output 2 3 2 6 5 7" xfId="35404"/>
    <cellStyle name="Output 2 3 2 6 6" xfId="35405"/>
    <cellStyle name="Output 2 3 2 6 6 2" xfId="35406"/>
    <cellStyle name="Output 2 3 2 6 6 3" xfId="35407"/>
    <cellStyle name="Output 2 3 2 6 6 4" xfId="35408"/>
    <cellStyle name="Output 2 3 2 6 6 5" xfId="35409"/>
    <cellStyle name="Output 2 3 2 6 6 6" xfId="35410"/>
    <cellStyle name="Output 2 3 2 6 6 7" xfId="35411"/>
    <cellStyle name="Output 2 3 2 6 7" xfId="35412"/>
    <cellStyle name="Output 2 3 2 6 7 2" xfId="35413"/>
    <cellStyle name="Output 2 3 2 6 7 3" xfId="35414"/>
    <cellStyle name="Output 2 3 2 6 7 4" xfId="35415"/>
    <cellStyle name="Output 2 3 2 6 7 5" xfId="35416"/>
    <cellStyle name="Output 2 3 2 6 7 6" xfId="35417"/>
    <cellStyle name="Output 2 3 2 6 8" xfId="35418"/>
    <cellStyle name="Output 2 3 2 6 9" xfId="35419"/>
    <cellStyle name="Output 2 3 2 7" xfId="35420"/>
    <cellStyle name="Output 2 3 2 7 10" xfId="35421"/>
    <cellStyle name="Output 2 3 2 7 11" xfId="35422"/>
    <cellStyle name="Output 2 3 2 7 12" xfId="35423"/>
    <cellStyle name="Output 2 3 2 7 2" xfId="35424"/>
    <cellStyle name="Output 2 3 2 7 2 2" xfId="35425"/>
    <cellStyle name="Output 2 3 2 7 2 2 2" xfId="35426"/>
    <cellStyle name="Output 2 3 2 7 2 2 3" xfId="35427"/>
    <cellStyle name="Output 2 3 2 7 2 2 4" xfId="35428"/>
    <cellStyle name="Output 2 3 2 7 2 2 5" xfId="35429"/>
    <cellStyle name="Output 2 3 2 7 2 2 6" xfId="35430"/>
    <cellStyle name="Output 2 3 2 7 2 2 7" xfId="35431"/>
    <cellStyle name="Output 2 3 2 7 2 3" xfId="35432"/>
    <cellStyle name="Output 2 3 2 7 2 4" xfId="35433"/>
    <cellStyle name="Output 2 3 2 7 2 5" xfId="35434"/>
    <cellStyle name="Output 2 3 2 7 2 6" xfId="35435"/>
    <cellStyle name="Output 2 3 2 7 2 7" xfId="35436"/>
    <cellStyle name="Output 2 3 2 7 2 8" xfId="35437"/>
    <cellStyle name="Output 2 3 2 7 3" xfId="35438"/>
    <cellStyle name="Output 2 3 2 7 3 2" xfId="35439"/>
    <cellStyle name="Output 2 3 2 7 3 3" xfId="35440"/>
    <cellStyle name="Output 2 3 2 7 3 4" xfId="35441"/>
    <cellStyle name="Output 2 3 2 7 3 5" xfId="35442"/>
    <cellStyle name="Output 2 3 2 7 3 6" xfId="35443"/>
    <cellStyle name="Output 2 3 2 7 3 7" xfId="35444"/>
    <cellStyle name="Output 2 3 2 7 4" xfId="35445"/>
    <cellStyle name="Output 2 3 2 7 4 2" xfId="35446"/>
    <cellStyle name="Output 2 3 2 7 4 3" xfId="35447"/>
    <cellStyle name="Output 2 3 2 7 4 4" xfId="35448"/>
    <cellStyle name="Output 2 3 2 7 4 5" xfId="35449"/>
    <cellStyle name="Output 2 3 2 7 4 6" xfId="35450"/>
    <cellStyle name="Output 2 3 2 7 4 7" xfId="35451"/>
    <cellStyle name="Output 2 3 2 7 5" xfId="35452"/>
    <cellStyle name="Output 2 3 2 7 5 2" xfId="35453"/>
    <cellStyle name="Output 2 3 2 7 5 3" xfId="35454"/>
    <cellStyle name="Output 2 3 2 7 5 4" xfId="35455"/>
    <cellStyle name="Output 2 3 2 7 5 5" xfId="35456"/>
    <cellStyle name="Output 2 3 2 7 5 6" xfId="35457"/>
    <cellStyle name="Output 2 3 2 7 5 7" xfId="35458"/>
    <cellStyle name="Output 2 3 2 7 6" xfId="35459"/>
    <cellStyle name="Output 2 3 2 7 6 2" xfId="35460"/>
    <cellStyle name="Output 2 3 2 7 6 3" xfId="35461"/>
    <cellStyle name="Output 2 3 2 7 6 4" xfId="35462"/>
    <cellStyle name="Output 2 3 2 7 6 5" xfId="35463"/>
    <cellStyle name="Output 2 3 2 7 6 6" xfId="35464"/>
    <cellStyle name="Output 2 3 2 7 6 7" xfId="35465"/>
    <cellStyle name="Output 2 3 2 7 7" xfId="35466"/>
    <cellStyle name="Output 2 3 2 7 7 2" xfId="35467"/>
    <cellStyle name="Output 2 3 2 7 7 3" xfId="35468"/>
    <cellStyle name="Output 2 3 2 7 7 4" xfId="35469"/>
    <cellStyle name="Output 2 3 2 7 7 5" xfId="35470"/>
    <cellStyle name="Output 2 3 2 7 7 6" xfId="35471"/>
    <cellStyle name="Output 2 3 2 7 8" xfId="35472"/>
    <cellStyle name="Output 2 3 2 7 9" xfId="35473"/>
    <cellStyle name="Output 2 3 2 8" xfId="35474"/>
    <cellStyle name="Output 2 3 2 8 10" xfId="35475"/>
    <cellStyle name="Output 2 3 2 8 11" xfId="35476"/>
    <cellStyle name="Output 2 3 2 8 12" xfId="35477"/>
    <cellStyle name="Output 2 3 2 8 2" xfId="35478"/>
    <cellStyle name="Output 2 3 2 8 2 2" xfId="35479"/>
    <cellStyle name="Output 2 3 2 8 2 2 2" xfId="35480"/>
    <cellStyle name="Output 2 3 2 8 2 2 3" xfId="35481"/>
    <cellStyle name="Output 2 3 2 8 2 2 4" xfId="35482"/>
    <cellStyle name="Output 2 3 2 8 2 2 5" xfId="35483"/>
    <cellStyle name="Output 2 3 2 8 2 2 6" xfId="35484"/>
    <cellStyle name="Output 2 3 2 8 2 2 7" xfId="35485"/>
    <cellStyle name="Output 2 3 2 8 2 3" xfId="35486"/>
    <cellStyle name="Output 2 3 2 8 2 4" xfId="35487"/>
    <cellStyle name="Output 2 3 2 8 2 5" xfId="35488"/>
    <cellStyle name="Output 2 3 2 8 2 6" xfId="35489"/>
    <cellStyle name="Output 2 3 2 8 2 7" xfId="35490"/>
    <cellStyle name="Output 2 3 2 8 2 8" xfId="35491"/>
    <cellStyle name="Output 2 3 2 8 3" xfId="35492"/>
    <cellStyle name="Output 2 3 2 8 3 2" xfId="35493"/>
    <cellStyle name="Output 2 3 2 8 3 3" xfId="35494"/>
    <cellStyle name="Output 2 3 2 8 3 4" xfId="35495"/>
    <cellStyle name="Output 2 3 2 8 3 5" xfId="35496"/>
    <cellStyle name="Output 2 3 2 8 3 6" xfId="35497"/>
    <cellStyle name="Output 2 3 2 8 3 7" xfId="35498"/>
    <cellStyle name="Output 2 3 2 8 4" xfId="35499"/>
    <cellStyle name="Output 2 3 2 8 4 2" xfId="35500"/>
    <cellStyle name="Output 2 3 2 8 4 3" xfId="35501"/>
    <cellStyle name="Output 2 3 2 8 4 4" xfId="35502"/>
    <cellStyle name="Output 2 3 2 8 4 5" xfId="35503"/>
    <cellStyle name="Output 2 3 2 8 4 6" xfId="35504"/>
    <cellStyle name="Output 2 3 2 8 4 7" xfId="35505"/>
    <cellStyle name="Output 2 3 2 8 5" xfId="35506"/>
    <cellStyle name="Output 2 3 2 8 5 2" xfId="35507"/>
    <cellStyle name="Output 2 3 2 8 5 3" xfId="35508"/>
    <cellStyle name="Output 2 3 2 8 5 4" xfId="35509"/>
    <cellStyle name="Output 2 3 2 8 5 5" xfId="35510"/>
    <cellStyle name="Output 2 3 2 8 5 6" xfId="35511"/>
    <cellStyle name="Output 2 3 2 8 5 7" xfId="35512"/>
    <cellStyle name="Output 2 3 2 8 6" xfId="35513"/>
    <cellStyle name="Output 2 3 2 8 6 2" xfId="35514"/>
    <cellStyle name="Output 2 3 2 8 6 3" xfId="35515"/>
    <cellStyle name="Output 2 3 2 8 6 4" xfId="35516"/>
    <cellStyle name="Output 2 3 2 8 6 5" xfId="35517"/>
    <cellStyle name="Output 2 3 2 8 6 6" xfId="35518"/>
    <cellStyle name="Output 2 3 2 8 6 7" xfId="35519"/>
    <cellStyle name="Output 2 3 2 8 7" xfId="35520"/>
    <cellStyle name="Output 2 3 2 8 7 2" xfId="35521"/>
    <cellStyle name="Output 2 3 2 8 7 3" xfId="35522"/>
    <cellStyle name="Output 2 3 2 8 7 4" xfId="35523"/>
    <cellStyle name="Output 2 3 2 8 7 5" xfId="35524"/>
    <cellStyle name="Output 2 3 2 8 7 6" xfId="35525"/>
    <cellStyle name="Output 2 3 2 8 8" xfId="35526"/>
    <cellStyle name="Output 2 3 2 8 9" xfId="35527"/>
    <cellStyle name="Output 2 3 2 9" xfId="35528"/>
    <cellStyle name="Output 2 3 2 9 10" xfId="35529"/>
    <cellStyle name="Output 2 3 2 9 11" xfId="35530"/>
    <cellStyle name="Output 2 3 2 9 12" xfId="35531"/>
    <cellStyle name="Output 2 3 2 9 2" xfId="35532"/>
    <cellStyle name="Output 2 3 2 9 2 2" xfId="35533"/>
    <cellStyle name="Output 2 3 2 9 2 2 2" xfId="35534"/>
    <cellStyle name="Output 2 3 2 9 2 2 3" xfId="35535"/>
    <cellStyle name="Output 2 3 2 9 2 2 4" xfId="35536"/>
    <cellStyle name="Output 2 3 2 9 2 2 5" xfId="35537"/>
    <cellStyle name="Output 2 3 2 9 2 2 6" xfId="35538"/>
    <cellStyle name="Output 2 3 2 9 2 2 7" xfId="35539"/>
    <cellStyle name="Output 2 3 2 9 2 3" xfId="35540"/>
    <cellStyle name="Output 2 3 2 9 2 4" xfId="35541"/>
    <cellStyle name="Output 2 3 2 9 2 5" xfId="35542"/>
    <cellStyle name="Output 2 3 2 9 2 6" xfId="35543"/>
    <cellStyle name="Output 2 3 2 9 2 7" xfId="35544"/>
    <cellStyle name="Output 2 3 2 9 2 8" xfId="35545"/>
    <cellStyle name="Output 2 3 2 9 3" xfId="35546"/>
    <cellStyle name="Output 2 3 2 9 3 2" xfId="35547"/>
    <cellStyle name="Output 2 3 2 9 3 3" xfId="35548"/>
    <cellStyle name="Output 2 3 2 9 3 4" xfId="35549"/>
    <cellStyle name="Output 2 3 2 9 3 5" xfId="35550"/>
    <cellStyle name="Output 2 3 2 9 3 6" xfId="35551"/>
    <cellStyle name="Output 2 3 2 9 3 7" xfId="35552"/>
    <cellStyle name="Output 2 3 2 9 4" xfId="35553"/>
    <cellStyle name="Output 2 3 2 9 4 2" xfId="35554"/>
    <cellStyle name="Output 2 3 2 9 4 3" xfId="35555"/>
    <cellStyle name="Output 2 3 2 9 4 4" xfId="35556"/>
    <cellStyle name="Output 2 3 2 9 4 5" xfId="35557"/>
    <cellStyle name="Output 2 3 2 9 4 6" xfId="35558"/>
    <cellStyle name="Output 2 3 2 9 4 7" xfId="35559"/>
    <cellStyle name="Output 2 3 2 9 5" xfId="35560"/>
    <cellStyle name="Output 2 3 2 9 5 2" xfId="35561"/>
    <cellStyle name="Output 2 3 2 9 5 3" xfId="35562"/>
    <cellStyle name="Output 2 3 2 9 5 4" xfId="35563"/>
    <cellStyle name="Output 2 3 2 9 5 5" xfId="35564"/>
    <cellStyle name="Output 2 3 2 9 5 6" xfId="35565"/>
    <cellStyle name="Output 2 3 2 9 5 7" xfId="35566"/>
    <cellStyle name="Output 2 3 2 9 6" xfId="35567"/>
    <cellStyle name="Output 2 3 2 9 6 2" xfId="35568"/>
    <cellStyle name="Output 2 3 2 9 6 3" xfId="35569"/>
    <cellStyle name="Output 2 3 2 9 6 4" xfId="35570"/>
    <cellStyle name="Output 2 3 2 9 6 5" xfId="35571"/>
    <cellStyle name="Output 2 3 2 9 6 6" xfId="35572"/>
    <cellStyle name="Output 2 3 2 9 6 7" xfId="35573"/>
    <cellStyle name="Output 2 3 2 9 7" xfId="35574"/>
    <cellStyle name="Output 2 3 2 9 7 2" xfId="35575"/>
    <cellStyle name="Output 2 3 2 9 7 3" xfId="35576"/>
    <cellStyle name="Output 2 3 2 9 7 4" xfId="35577"/>
    <cellStyle name="Output 2 3 2 9 7 5" xfId="35578"/>
    <cellStyle name="Output 2 3 2 9 7 6" xfId="35579"/>
    <cellStyle name="Output 2 3 2 9 8" xfId="35580"/>
    <cellStyle name="Output 2 3 2 9 9" xfId="35581"/>
    <cellStyle name="Output 2 3 20" xfId="35582"/>
    <cellStyle name="Output 2 3 20 2" xfId="35583"/>
    <cellStyle name="Output 2 3 20 3" xfId="35584"/>
    <cellStyle name="Output 2 3 20 4" xfId="35585"/>
    <cellStyle name="Output 2 3 20 5" xfId="35586"/>
    <cellStyle name="Output 2 3 20 6" xfId="35587"/>
    <cellStyle name="Output 2 3 20 7" xfId="35588"/>
    <cellStyle name="Output 2 3 21" xfId="35589"/>
    <cellStyle name="Output 2 3 22" xfId="35590"/>
    <cellStyle name="Output 2 3 23" xfId="35591"/>
    <cellStyle name="Output 2 3 24" xfId="35592"/>
    <cellStyle name="Output 2 3 25" xfId="35593"/>
    <cellStyle name="Output 2 3 3" xfId="35594"/>
    <cellStyle name="Output 2 3 3 10" xfId="35595"/>
    <cellStyle name="Output 2 3 3 11" xfId="35596"/>
    <cellStyle name="Output 2 3 3 12" xfId="35597"/>
    <cellStyle name="Output 2 3 3 13" xfId="35598"/>
    <cellStyle name="Output 2 3 3 2" xfId="35599"/>
    <cellStyle name="Output 2 3 3 2 2" xfId="35600"/>
    <cellStyle name="Output 2 3 3 2 2 2" xfId="35601"/>
    <cellStyle name="Output 2 3 3 2 2 3" xfId="35602"/>
    <cellStyle name="Output 2 3 3 2 2 4" xfId="35603"/>
    <cellStyle name="Output 2 3 3 2 2 5" xfId="35604"/>
    <cellStyle name="Output 2 3 3 2 2 6" xfId="35605"/>
    <cellStyle name="Output 2 3 3 2 2 7" xfId="35606"/>
    <cellStyle name="Output 2 3 3 2 3" xfId="35607"/>
    <cellStyle name="Output 2 3 3 2 4" xfId="35608"/>
    <cellStyle name="Output 2 3 3 2 5" xfId="35609"/>
    <cellStyle name="Output 2 3 3 2 6" xfId="35610"/>
    <cellStyle name="Output 2 3 3 2 7" xfId="35611"/>
    <cellStyle name="Output 2 3 3 2 8" xfId="35612"/>
    <cellStyle name="Output 2 3 3 3" xfId="35613"/>
    <cellStyle name="Output 2 3 3 3 2" xfId="35614"/>
    <cellStyle name="Output 2 3 3 3 3" xfId="35615"/>
    <cellStyle name="Output 2 3 3 3 4" xfId="35616"/>
    <cellStyle name="Output 2 3 3 3 5" xfId="35617"/>
    <cellStyle name="Output 2 3 3 3 6" xfId="35618"/>
    <cellStyle name="Output 2 3 3 3 7" xfId="35619"/>
    <cellStyle name="Output 2 3 3 4" xfId="35620"/>
    <cellStyle name="Output 2 3 3 4 2" xfId="35621"/>
    <cellStyle name="Output 2 3 3 4 3" xfId="35622"/>
    <cellStyle name="Output 2 3 3 4 4" xfId="35623"/>
    <cellStyle name="Output 2 3 3 4 5" xfId="35624"/>
    <cellStyle name="Output 2 3 3 4 6" xfId="35625"/>
    <cellStyle name="Output 2 3 3 4 7" xfId="35626"/>
    <cellStyle name="Output 2 3 3 5" xfId="35627"/>
    <cellStyle name="Output 2 3 3 5 2" xfId="35628"/>
    <cellStyle name="Output 2 3 3 5 3" xfId="35629"/>
    <cellStyle name="Output 2 3 3 5 4" xfId="35630"/>
    <cellStyle name="Output 2 3 3 5 5" xfId="35631"/>
    <cellStyle name="Output 2 3 3 5 6" xfId="35632"/>
    <cellStyle name="Output 2 3 3 5 7" xfId="35633"/>
    <cellStyle name="Output 2 3 3 6" xfId="35634"/>
    <cellStyle name="Output 2 3 3 6 2" xfId="35635"/>
    <cellStyle name="Output 2 3 3 6 3" xfId="35636"/>
    <cellStyle name="Output 2 3 3 6 4" xfId="35637"/>
    <cellStyle name="Output 2 3 3 6 5" xfId="35638"/>
    <cellStyle name="Output 2 3 3 6 6" xfId="35639"/>
    <cellStyle name="Output 2 3 3 6 7" xfId="35640"/>
    <cellStyle name="Output 2 3 3 7" xfId="35641"/>
    <cellStyle name="Output 2 3 3 7 2" xfId="35642"/>
    <cellStyle name="Output 2 3 3 7 3" xfId="35643"/>
    <cellStyle name="Output 2 3 3 7 4" xfId="35644"/>
    <cellStyle name="Output 2 3 3 7 5" xfId="35645"/>
    <cellStyle name="Output 2 3 3 7 6" xfId="35646"/>
    <cellStyle name="Output 2 3 3 7 7" xfId="35647"/>
    <cellStyle name="Output 2 3 3 8" xfId="35648"/>
    <cellStyle name="Output 2 3 3 9" xfId="35649"/>
    <cellStyle name="Output 2 3 4" xfId="35650"/>
    <cellStyle name="Output 2 3 4 10" xfId="35651"/>
    <cellStyle name="Output 2 3 4 11" xfId="35652"/>
    <cellStyle name="Output 2 3 4 12" xfId="35653"/>
    <cellStyle name="Output 2 3 4 13" xfId="35654"/>
    <cellStyle name="Output 2 3 4 2" xfId="35655"/>
    <cellStyle name="Output 2 3 4 2 2" xfId="35656"/>
    <cellStyle name="Output 2 3 4 2 2 2" xfId="35657"/>
    <cellStyle name="Output 2 3 4 2 2 3" xfId="35658"/>
    <cellStyle name="Output 2 3 4 2 2 4" xfId="35659"/>
    <cellStyle name="Output 2 3 4 2 2 5" xfId="35660"/>
    <cellStyle name="Output 2 3 4 2 2 6" xfId="35661"/>
    <cellStyle name="Output 2 3 4 2 2 7" xfId="35662"/>
    <cellStyle name="Output 2 3 4 2 3" xfId="35663"/>
    <cellStyle name="Output 2 3 4 2 4" xfId="35664"/>
    <cellStyle name="Output 2 3 4 2 5" xfId="35665"/>
    <cellStyle name="Output 2 3 4 2 6" xfId="35666"/>
    <cellStyle name="Output 2 3 4 2 7" xfId="35667"/>
    <cellStyle name="Output 2 3 4 2 8" xfId="35668"/>
    <cellStyle name="Output 2 3 4 3" xfId="35669"/>
    <cellStyle name="Output 2 3 4 3 2" xfId="35670"/>
    <cellStyle name="Output 2 3 4 3 3" xfId="35671"/>
    <cellStyle name="Output 2 3 4 3 4" xfId="35672"/>
    <cellStyle name="Output 2 3 4 3 5" xfId="35673"/>
    <cellStyle name="Output 2 3 4 3 6" xfId="35674"/>
    <cellStyle name="Output 2 3 4 3 7" xfId="35675"/>
    <cellStyle name="Output 2 3 4 4" xfId="35676"/>
    <cellStyle name="Output 2 3 4 4 2" xfId="35677"/>
    <cellStyle name="Output 2 3 4 4 3" xfId="35678"/>
    <cellStyle name="Output 2 3 4 4 4" xfId="35679"/>
    <cellStyle name="Output 2 3 4 4 5" xfId="35680"/>
    <cellStyle name="Output 2 3 4 4 6" xfId="35681"/>
    <cellStyle name="Output 2 3 4 4 7" xfId="35682"/>
    <cellStyle name="Output 2 3 4 5" xfId="35683"/>
    <cellStyle name="Output 2 3 4 5 2" xfId="35684"/>
    <cellStyle name="Output 2 3 4 5 3" xfId="35685"/>
    <cellStyle name="Output 2 3 4 5 4" xfId="35686"/>
    <cellStyle name="Output 2 3 4 5 5" xfId="35687"/>
    <cellStyle name="Output 2 3 4 5 6" xfId="35688"/>
    <cellStyle name="Output 2 3 4 5 7" xfId="35689"/>
    <cellStyle name="Output 2 3 4 6" xfId="35690"/>
    <cellStyle name="Output 2 3 4 6 2" xfId="35691"/>
    <cellStyle name="Output 2 3 4 6 3" xfId="35692"/>
    <cellStyle name="Output 2 3 4 6 4" xfId="35693"/>
    <cellStyle name="Output 2 3 4 6 5" xfId="35694"/>
    <cellStyle name="Output 2 3 4 6 6" xfId="35695"/>
    <cellStyle name="Output 2 3 4 6 7" xfId="35696"/>
    <cellStyle name="Output 2 3 4 7" xfId="35697"/>
    <cellStyle name="Output 2 3 4 7 2" xfId="35698"/>
    <cellStyle name="Output 2 3 4 7 3" xfId="35699"/>
    <cellStyle name="Output 2 3 4 7 4" xfId="35700"/>
    <cellStyle name="Output 2 3 4 7 5" xfId="35701"/>
    <cellStyle name="Output 2 3 4 7 6" xfId="35702"/>
    <cellStyle name="Output 2 3 4 7 7" xfId="35703"/>
    <cellStyle name="Output 2 3 4 8" xfId="35704"/>
    <cellStyle name="Output 2 3 4 9" xfId="35705"/>
    <cellStyle name="Output 2 3 5" xfId="35706"/>
    <cellStyle name="Output 2 3 5 10" xfId="35707"/>
    <cellStyle name="Output 2 3 5 11" xfId="35708"/>
    <cellStyle name="Output 2 3 5 12" xfId="35709"/>
    <cellStyle name="Output 2 3 5 13" xfId="35710"/>
    <cellStyle name="Output 2 3 5 2" xfId="35711"/>
    <cellStyle name="Output 2 3 5 2 2" xfId="35712"/>
    <cellStyle name="Output 2 3 5 2 2 2" xfId="35713"/>
    <cellStyle name="Output 2 3 5 2 2 3" xfId="35714"/>
    <cellStyle name="Output 2 3 5 2 2 4" xfId="35715"/>
    <cellStyle name="Output 2 3 5 2 2 5" xfId="35716"/>
    <cellStyle name="Output 2 3 5 2 2 6" xfId="35717"/>
    <cellStyle name="Output 2 3 5 2 2 7" xfId="35718"/>
    <cellStyle name="Output 2 3 5 2 3" xfId="35719"/>
    <cellStyle name="Output 2 3 5 2 4" xfId="35720"/>
    <cellStyle name="Output 2 3 5 2 5" xfId="35721"/>
    <cellStyle name="Output 2 3 5 2 6" xfId="35722"/>
    <cellStyle name="Output 2 3 5 2 7" xfId="35723"/>
    <cellStyle name="Output 2 3 5 2 8" xfId="35724"/>
    <cellStyle name="Output 2 3 5 3" xfId="35725"/>
    <cellStyle name="Output 2 3 5 3 2" xfId="35726"/>
    <cellStyle name="Output 2 3 5 3 3" xfId="35727"/>
    <cellStyle name="Output 2 3 5 3 4" xfId="35728"/>
    <cellStyle name="Output 2 3 5 3 5" xfId="35729"/>
    <cellStyle name="Output 2 3 5 3 6" xfId="35730"/>
    <cellStyle name="Output 2 3 5 3 7" xfId="35731"/>
    <cellStyle name="Output 2 3 5 4" xfId="35732"/>
    <cellStyle name="Output 2 3 5 4 2" xfId="35733"/>
    <cellStyle name="Output 2 3 5 4 3" xfId="35734"/>
    <cellStyle name="Output 2 3 5 4 4" xfId="35735"/>
    <cellStyle name="Output 2 3 5 4 5" xfId="35736"/>
    <cellStyle name="Output 2 3 5 4 6" xfId="35737"/>
    <cellStyle name="Output 2 3 5 4 7" xfId="35738"/>
    <cellStyle name="Output 2 3 5 5" xfId="35739"/>
    <cellStyle name="Output 2 3 5 5 2" xfId="35740"/>
    <cellStyle name="Output 2 3 5 5 3" xfId="35741"/>
    <cellStyle name="Output 2 3 5 5 4" xfId="35742"/>
    <cellStyle name="Output 2 3 5 5 5" xfId="35743"/>
    <cellStyle name="Output 2 3 5 5 6" xfId="35744"/>
    <cellStyle name="Output 2 3 5 5 7" xfId="35745"/>
    <cellStyle name="Output 2 3 5 6" xfId="35746"/>
    <cellStyle name="Output 2 3 5 6 2" xfId="35747"/>
    <cellStyle name="Output 2 3 5 6 3" xfId="35748"/>
    <cellStyle name="Output 2 3 5 6 4" xfId="35749"/>
    <cellStyle name="Output 2 3 5 6 5" xfId="35750"/>
    <cellStyle name="Output 2 3 5 6 6" xfId="35751"/>
    <cellStyle name="Output 2 3 5 6 7" xfId="35752"/>
    <cellStyle name="Output 2 3 5 7" xfId="35753"/>
    <cellStyle name="Output 2 3 5 7 2" xfId="35754"/>
    <cellStyle name="Output 2 3 5 7 3" xfId="35755"/>
    <cellStyle name="Output 2 3 5 7 4" xfId="35756"/>
    <cellStyle name="Output 2 3 5 7 5" xfId="35757"/>
    <cellStyle name="Output 2 3 5 7 6" xfId="35758"/>
    <cellStyle name="Output 2 3 5 7 7" xfId="35759"/>
    <cellStyle name="Output 2 3 5 8" xfId="35760"/>
    <cellStyle name="Output 2 3 5 9" xfId="35761"/>
    <cellStyle name="Output 2 3 6" xfId="35762"/>
    <cellStyle name="Output 2 3 6 10" xfId="35763"/>
    <cellStyle name="Output 2 3 6 11" xfId="35764"/>
    <cellStyle name="Output 2 3 6 12" xfId="35765"/>
    <cellStyle name="Output 2 3 6 2" xfId="35766"/>
    <cellStyle name="Output 2 3 6 2 2" xfId="35767"/>
    <cellStyle name="Output 2 3 6 2 2 2" xfId="35768"/>
    <cellStyle name="Output 2 3 6 2 2 3" xfId="35769"/>
    <cellStyle name="Output 2 3 6 2 2 4" xfId="35770"/>
    <cellStyle name="Output 2 3 6 2 2 5" xfId="35771"/>
    <cellStyle name="Output 2 3 6 2 2 6" xfId="35772"/>
    <cellStyle name="Output 2 3 6 2 2 7" xfId="35773"/>
    <cellStyle name="Output 2 3 6 2 3" xfId="35774"/>
    <cellStyle name="Output 2 3 6 2 4" xfId="35775"/>
    <cellStyle name="Output 2 3 6 2 5" xfId="35776"/>
    <cellStyle name="Output 2 3 6 2 6" xfId="35777"/>
    <cellStyle name="Output 2 3 6 2 7" xfId="35778"/>
    <cellStyle name="Output 2 3 6 2 8" xfId="35779"/>
    <cellStyle name="Output 2 3 6 3" xfId="35780"/>
    <cellStyle name="Output 2 3 6 3 2" xfId="35781"/>
    <cellStyle name="Output 2 3 6 3 3" xfId="35782"/>
    <cellStyle name="Output 2 3 6 3 4" xfId="35783"/>
    <cellStyle name="Output 2 3 6 3 5" xfId="35784"/>
    <cellStyle name="Output 2 3 6 3 6" xfId="35785"/>
    <cellStyle name="Output 2 3 6 3 7" xfId="35786"/>
    <cellStyle name="Output 2 3 6 4" xfId="35787"/>
    <cellStyle name="Output 2 3 6 4 2" xfId="35788"/>
    <cellStyle name="Output 2 3 6 4 3" xfId="35789"/>
    <cellStyle name="Output 2 3 6 4 4" xfId="35790"/>
    <cellStyle name="Output 2 3 6 4 5" xfId="35791"/>
    <cellStyle name="Output 2 3 6 4 6" xfId="35792"/>
    <cellStyle name="Output 2 3 6 4 7" xfId="35793"/>
    <cellStyle name="Output 2 3 6 5" xfId="35794"/>
    <cellStyle name="Output 2 3 6 5 2" xfId="35795"/>
    <cellStyle name="Output 2 3 6 5 3" xfId="35796"/>
    <cellStyle name="Output 2 3 6 5 4" xfId="35797"/>
    <cellStyle name="Output 2 3 6 5 5" xfId="35798"/>
    <cellStyle name="Output 2 3 6 5 6" xfId="35799"/>
    <cellStyle name="Output 2 3 6 5 7" xfId="35800"/>
    <cellStyle name="Output 2 3 6 6" xfId="35801"/>
    <cellStyle name="Output 2 3 6 6 2" xfId="35802"/>
    <cellStyle name="Output 2 3 6 6 3" xfId="35803"/>
    <cellStyle name="Output 2 3 6 6 4" xfId="35804"/>
    <cellStyle name="Output 2 3 6 6 5" xfId="35805"/>
    <cellStyle name="Output 2 3 6 6 6" xfId="35806"/>
    <cellStyle name="Output 2 3 6 6 7" xfId="35807"/>
    <cellStyle name="Output 2 3 6 7" xfId="35808"/>
    <cellStyle name="Output 2 3 6 7 2" xfId="35809"/>
    <cellStyle name="Output 2 3 6 7 3" xfId="35810"/>
    <cellStyle name="Output 2 3 6 7 4" xfId="35811"/>
    <cellStyle name="Output 2 3 6 7 5" xfId="35812"/>
    <cellStyle name="Output 2 3 6 7 6" xfId="35813"/>
    <cellStyle name="Output 2 3 6 8" xfId="35814"/>
    <cellStyle name="Output 2 3 6 9" xfId="35815"/>
    <cellStyle name="Output 2 3 7" xfId="35816"/>
    <cellStyle name="Output 2 3 7 10" xfId="35817"/>
    <cellStyle name="Output 2 3 7 11" xfId="35818"/>
    <cellStyle name="Output 2 3 7 12" xfId="35819"/>
    <cellStyle name="Output 2 3 7 2" xfId="35820"/>
    <cellStyle name="Output 2 3 7 2 2" xfId="35821"/>
    <cellStyle name="Output 2 3 7 2 2 2" xfId="35822"/>
    <cellStyle name="Output 2 3 7 2 2 3" xfId="35823"/>
    <cellStyle name="Output 2 3 7 2 2 4" xfId="35824"/>
    <cellStyle name="Output 2 3 7 2 2 5" xfId="35825"/>
    <cellStyle name="Output 2 3 7 2 2 6" xfId="35826"/>
    <cellStyle name="Output 2 3 7 2 2 7" xfId="35827"/>
    <cellStyle name="Output 2 3 7 2 3" xfId="35828"/>
    <cellStyle name="Output 2 3 7 2 4" xfId="35829"/>
    <cellStyle name="Output 2 3 7 2 5" xfId="35830"/>
    <cellStyle name="Output 2 3 7 2 6" xfId="35831"/>
    <cellStyle name="Output 2 3 7 2 7" xfId="35832"/>
    <cellStyle name="Output 2 3 7 2 8" xfId="35833"/>
    <cellStyle name="Output 2 3 7 3" xfId="35834"/>
    <cellStyle name="Output 2 3 7 3 2" xfId="35835"/>
    <cellStyle name="Output 2 3 7 3 3" xfId="35836"/>
    <cellStyle name="Output 2 3 7 3 4" xfId="35837"/>
    <cellStyle name="Output 2 3 7 3 5" xfId="35838"/>
    <cellStyle name="Output 2 3 7 3 6" xfId="35839"/>
    <cellStyle name="Output 2 3 7 3 7" xfId="35840"/>
    <cellStyle name="Output 2 3 7 4" xfId="35841"/>
    <cellStyle name="Output 2 3 7 4 2" xfId="35842"/>
    <cellStyle name="Output 2 3 7 4 3" xfId="35843"/>
    <cellStyle name="Output 2 3 7 4 4" xfId="35844"/>
    <cellStyle name="Output 2 3 7 4 5" xfId="35845"/>
    <cellStyle name="Output 2 3 7 4 6" xfId="35846"/>
    <cellStyle name="Output 2 3 7 4 7" xfId="35847"/>
    <cellStyle name="Output 2 3 7 5" xfId="35848"/>
    <cellStyle name="Output 2 3 7 5 2" xfId="35849"/>
    <cellStyle name="Output 2 3 7 5 3" xfId="35850"/>
    <cellStyle name="Output 2 3 7 5 4" xfId="35851"/>
    <cellStyle name="Output 2 3 7 5 5" xfId="35852"/>
    <cellStyle name="Output 2 3 7 5 6" xfId="35853"/>
    <cellStyle name="Output 2 3 7 5 7" xfId="35854"/>
    <cellStyle name="Output 2 3 7 6" xfId="35855"/>
    <cellStyle name="Output 2 3 7 6 2" xfId="35856"/>
    <cellStyle name="Output 2 3 7 6 3" xfId="35857"/>
    <cellStyle name="Output 2 3 7 6 4" xfId="35858"/>
    <cellStyle name="Output 2 3 7 6 5" xfId="35859"/>
    <cellStyle name="Output 2 3 7 6 6" xfId="35860"/>
    <cellStyle name="Output 2 3 7 6 7" xfId="35861"/>
    <cellStyle name="Output 2 3 7 7" xfId="35862"/>
    <cellStyle name="Output 2 3 7 7 2" xfId="35863"/>
    <cellStyle name="Output 2 3 7 7 3" xfId="35864"/>
    <cellStyle name="Output 2 3 7 7 4" xfId="35865"/>
    <cellStyle name="Output 2 3 7 7 5" xfId="35866"/>
    <cellStyle name="Output 2 3 7 7 6" xfId="35867"/>
    <cellStyle name="Output 2 3 7 8" xfId="35868"/>
    <cellStyle name="Output 2 3 7 9" xfId="35869"/>
    <cellStyle name="Output 2 3 8" xfId="35870"/>
    <cellStyle name="Output 2 3 8 10" xfId="35871"/>
    <cellStyle name="Output 2 3 8 11" xfId="35872"/>
    <cellStyle name="Output 2 3 8 12" xfId="35873"/>
    <cellStyle name="Output 2 3 8 2" xfId="35874"/>
    <cellStyle name="Output 2 3 8 2 2" xfId="35875"/>
    <cellStyle name="Output 2 3 8 2 2 2" xfId="35876"/>
    <cellStyle name="Output 2 3 8 2 2 3" xfId="35877"/>
    <cellStyle name="Output 2 3 8 2 2 4" xfId="35878"/>
    <cellStyle name="Output 2 3 8 2 2 5" xfId="35879"/>
    <cellStyle name="Output 2 3 8 2 2 6" xfId="35880"/>
    <cellStyle name="Output 2 3 8 2 2 7" xfId="35881"/>
    <cellStyle name="Output 2 3 8 2 3" xfId="35882"/>
    <cellStyle name="Output 2 3 8 2 4" xfId="35883"/>
    <cellStyle name="Output 2 3 8 2 5" xfId="35884"/>
    <cellStyle name="Output 2 3 8 2 6" xfId="35885"/>
    <cellStyle name="Output 2 3 8 2 7" xfId="35886"/>
    <cellStyle name="Output 2 3 8 2 8" xfId="35887"/>
    <cellStyle name="Output 2 3 8 3" xfId="35888"/>
    <cellStyle name="Output 2 3 8 3 2" xfId="35889"/>
    <cellStyle name="Output 2 3 8 3 3" xfId="35890"/>
    <cellStyle name="Output 2 3 8 3 4" xfId="35891"/>
    <cellStyle name="Output 2 3 8 3 5" xfId="35892"/>
    <cellStyle name="Output 2 3 8 3 6" xfId="35893"/>
    <cellStyle name="Output 2 3 8 3 7" xfId="35894"/>
    <cellStyle name="Output 2 3 8 4" xfId="35895"/>
    <cellStyle name="Output 2 3 8 4 2" xfId="35896"/>
    <cellStyle name="Output 2 3 8 4 3" xfId="35897"/>
    <cellStyle name="Output 2 3 8 4 4" xfId="35898"/>
    <cellStyle name="Output 2 3 8 4 5" xfId="35899"/>
    <cellStyle name="Output 2 3 8 4 6" xfId="35900"/>
    <cellStyle name="Output 2 3 8 4 7" xfId="35901"/>
    <cellStyle name="Output 2 3 8 5" xfId="35902"/>
    <cellStyle name="Output 2 3 8 5 2" xfId="35903"/>
    <cellStyle name="Output 2 3 8 5 3" xfId="35904"/>
    <cellStyle name="Output 2 3 8 5 4" xfId="35905"/>
    <cellStyle name="Output 2 3 8 5 5" xfId="35906"/>
    <cellStyle name="Output 2 3 8 5 6" xfId="35907"/>
    <cellStyle name="Output 2 3 8 5 7" xfId="35908"/>
    <cellStyle name="Output 2 3 8 6" xfId="35909"/>
    <cellStyle name="Output 2 3 8 6 2" xfId="35910"/>
    <cellStyle name="Output 2 3 8 6 3" xfId="35911"/>
    <cellStyle name="Output 2 3 8 6 4" xfId="35912"/>
    <cellStyle name="Output 2 3 8 6 5" xfId="35913"/>
    <cellStyle name="Output 2 3 8 6 6" xfId="35914"/>
    <cellStyle name="Output 2 3 8 6 7" xfId="35915"/>
    <cellStyle name="Output 2 3 8 7" xfId="35916"/>
    <cellStyle name="Output 2 3 8 7 2" xfId="35917"/>
    <cellStyle name="Output 2 3 8 7 3" xfId="35918"/>
    <cellStyle name="Output 2 3 8 7 4" xfId="35919"/>
    <cellStyle name="Output 2 3 8 7 5" xfId="35920"/>
    <cellStyle name="Output 2 3 8 7 6" xfId="35921"/>
    <cellStyle name="Output 2 3 8 8" xfId="35922"/>
    <cellStyle name="Output 2 3 8 9" xfId="35923"/>
    <cellStyle name="Output 2 3 9" xfId="35924"/>
    <cellStyle name="Output 2 3 9 10" xfId="35925"/>
    <cellStyle name="Output 2 3 9 11" xfId="35926"/>
    <cellStyle name="Output 2 3 9 12" xfId="35927"/>
    <cellStyle name="Output 2 3 9 2" xfId="35928"/>
    <cellStyle name="Output 2 3 9 2 2" xfId="35929"/>
    <cellStyle name="Output 2 3 9 2 2 2" xfId="35930"/>
    <cellStyle name="Output 2 3 9 2 2 3" xfId="35931"/>
    <cellStyle name="Output 2 3 9 2 2 4" xfId="35932"/>
    <cellStyle name="Output 2 3 9 2 2 5" xfId="35933"/>
    <cellStyle name="Output 2 3 9 2 2 6" xfId="35934"/>
    <cellStyle name="Output 2 3 9 2 2 7" xfId="35935"/>
    <cellStyle name="Output 2 3 9 2 3" xfId="35936"/>
    <cellStyle name="Output 2 3 9 2 4" xfId="35937"/>
    <cellStyle name="Output 2 3 9 2 5" xfId="35938"/>
    <cellStyle name="Output 2 3 9 2 6" xfId="35939"/>
    <cellStyle name="Output 2 3 9 2 7" xfId="35940"/>
    <cellStyle name="Output 2 3 9 2 8" xfId="35941"/>
    <cellStyle name="Output 2 3 9 3" xfId="35942"/>
    <cellStyle name="Output 2 3 9 3 2" xfId="35943"/>
    <cellStyle name="Output 2 3 9 3 3" xfId="35944"/>
    <cellStyle name="Output 2 3 9 3 4" xfId="35945"/>
    <cellStyle name="Output 2 3 9 3 5" xfId="35946"/>
    <cellStyle name="Output 2 3 9 3 6" xfId="35947"/>
    <cellStyle name="Output 2 3 9 3 7" xfId="35948"/>
    <cellStyle name="Output 2 3 9 4" xfId="35949"/>
    <cellStyle name="Output 2 3 9 4 2" xfId="35950"/>
    <cellStyle name="Output 2 3 9 4 3" xfId="35951"/>
    <cellStyle name="Output 2 3 9 4 4" xfId="35952"/>
    <cellStyle name="Output 2 3 9 4 5" xfId="35953"/>
    <cellStyle name="Output 2 3 9 4 6" xfId="35954"/>
    <cellStyle name="Output 2 3 9 4 7" xfId="35955"/>
    <cellStyle name="Output 2 3 9 5" xfId="35956"/>
    <cellStyle name="Output 2 3 9 5 2" xfId="35957"/>
    <cellStyle name="Output 2 3 9 5 3" xfId="35958"/>
    <cellStyle name="Output 2 3 9 5 4" xfId="35959"/>
    <cellStyle name="Output 2 3 9 5 5" xfId="35960"/>
    <cellStyle name="Output 2 3 9 5 6" xfId="35961"/>
    <cellStyle name="Output 2 3 9 5 7" xfId="35962"/>
    <cellStyle name="Output 2 3 9 6" xfId="35963"/>
    <cellStyle name="Output 2 3 9 6 2" xfId="35964"/>
    <cellStyle name="Output 2 3 9 6 3" xfId="35965"/>
    <cellStyle name="Output 2 3 9 6 4" xfId="35966"/>
    <cellStyle name="Output 2 3 9 6 5" xfId="35967"/>
    <cellStyle name="Output 2 3 9 6 6" xfId="35968"/>
    <cellStyle name="Output 2 3 9 6 7" xfId="35969"/>
    <cellStyle name="Output 2 3 9 7" xfId="35970"/>
    <cellStyle name="Output 2 3 9 7 2" xfId="35971"/>
    <cellStyle name="Output 2 3 9 7 3" xfId="35972"/>
    <cellStyle name="Output 2 3 9 7 4" xfId="35973"/>
    <cellStyle name="Output 2 3 9 7 5" xfId="35974"/>
    <cellStyle name="Output 2 3 9 7 6" xfId="35975"/>
    <cellStyle name="Output 2 3 9 8" xfId="35976"/>
    <cellStyle name="Output 2 3 9 9" xfId="35977"/>
    <cellStyle name="Output 2 4" xfId="35978"/>
    <cellStyle name="Output 2 4 10" xfId="35979"/>
    <cellStyle name="Output 2 4 10 10" xfId="35980"/>
    <cellStyle name="Output 2 4 10 11" xfId="35981"/>
    <cellStyle name="Output 2 4 10 12" xfId="35982"/>
    <cellStyle name="Output 2 4 10 2" xfId="35983"/>
    <cellStyle name="Output 2 4 10 2 2" xfId="35984"/>
    <cellStyle name="Output 2 4 10 2 2 2" xfId="35985"/>
    <cellStyle name="Output 2 4 10 2 2 3" xfId="35986"/>
    <cellStyle name="Output 2 4 10 2 2 4" xfId="35987"/>
    <cellStyle name="Output 2 4 10 2 2 5" xfId="35988"/>
    <cellStyle name="Output 2 4 10 2 2 6" xfId="35989"/>
    <cellStyle name="Output 2 4 10 2 2 7" xfId="35990"/>
    <cellStyle name="Output 2 4 10 2 3" xfId="35991"/>
    <cellStyle name="Output 2 4 10 2 4" xfId="35992"/>
    <cellStyle name="Output 2 4 10 2 5" xfId="35993"/>
    <cellStyle name="Output 2 4 10 2 6" xfId="35994"/>
    <cellStyle name="Output 2 4 10 2 7" xfId="35995"/>
    <cellStyle name="Output 2 4 10 2 8" xfId="35996"/>
    <cellStyle name="Output 2 4 10 3" xfId="35997"/>
    <cellStyle name="Output 2 4 10 3 2" xfId="35998"/>
    <cellStyle name="Output 2 4 10 3 3" xfId="35999"/>
    <cellStyle name="Output 2 4 10 3 4" xfId="36000"/>
    <cellStyle name="Output 2 4 10 3 5" xfId="36001"/>
    <cellStyle name="Output 2 4 10 3 6" xfId="36002"/>
    <cellStyle name="Output 2 4 10 3 7" xfId="36003"/>
    <cellStyle name="Output 2 4 10 4" xfId="36004"/>
    <cellStyle name="Output 2 4 10 4 2" xfId="36005"/>
    <cellStyle name="Output 2 4 10 4 3" xfId="36006"/>
    <cellStyle name="Output 2 4 10 4 4" xfId="36007"/>
    <cellStyle name="Output 2 4 10 4 5" xfId="36008"/>
    <cellStyle name="Output 2 4 10 4 6" xfId="36009"/>
    <cellStyle name="Output 2 4 10 4 7" xfId="36010"/>
    <cellStyle name="Output 2 4 10 5" xfId="36011"/>
    <cellStyle name="Output 2 4 10 5 2" xfId="36012"/>
    <cellStyle name="Output 2 4 10 5 3" xfId="36013"/>
    <cellStyle name="Output 2 4 10 5 4" xfId="36014"/>
    <cellStyle name="Output 2 4 10 5 5" xfId="36015"/>
    <cellStyle name="Output 2 4 10 5 6" xfId="36016"/>
    <cellStyle name="Output 2 4 10 5 7" xfId="36017"/>
    <cellStyle name="Output 2 4 10 6" xfId="36018"/>
    <cellStyle name="Output 2 4 10 6 2" xfId="36019"/>
    <cellStyle name="Output 2 4 10 6 3" xfId="36020"/>
    <cellStyle name="Output 2 4 10 6 4" xfId="36021"/>
    <cellStyle name="Output 2 4 10 6 5" xfId="36022"/>
    <cellStyle name="Output 2 4 10 6 6" xfId="36023"/>
    <cellStyle name="Output 2 4 10 6 7" xfId="36024"/>
    <cellStyle name="Output 2 4 10 7" xfId="36025"/>
    <cellStyle name="Output 2 4 10 7 2" xfId="36026"/>
    <cellStyle name="Output 2 4 10 7 3" xfId="36027"/>
    <cellStyle name="Output 2 4 10 7 4" xfId="36028"/>
    <cellStyle name="Output 2 4 10 7 5" xfId="36029"/>
    <cellStyle name="Output 2 4 10 7 6" xfId="36030"/>
    <cellStyle name="Output 2 4 10 8" xfId="36031"/>
    <cellStyle name="Output 2 4 10 9" xfId="36032"/>
    <cellStyle name="Output 2 4 11" xfId="36033"/>
    <cellStyle name="Output 2 4 11 10" xfId="36034"/>
    <cellStyle name="Output 2 4 11 11" xfId="36035"/>
    <cellStyle name="Output 2 4 11 12" xfId="36036"/>
    <cellStyle name="Output 2 4 11 2" xfId="36037"/>
    <cellStyle name="Output 2 4 11 2 2" xfId="36038"/>
    <cellStyle name="Output 2 4 11 2 2 2" xfId="36039"/>
    <cellStyle name="Output 2 4 11 2 2 3" xfId="36040"/>
    <cellStyle name="Output 2 4 11 2 2 4" xfId="36041"/>
    <cellStyle name="Output 2 4 11 2 2 5" xfId="36042"/>
    <cellStyle name="Output 2 4 11 2 2 6" xfId="36043"/>
    <cellStyle name="Output 2 4 11 2 2 7" xfId="36044"/>
    <cellStyle name="Output 2 4 11 2 3" xfId="36045"/>
    <cellStyle name="Output 2 4 11 2 4" xfId="36046"/>
    <cellStyle name="Output 2 4 11 2 5" xfId="36047"/>
    <cellStyle name="Output 2 4 11 2 6" xfId="36048"/>
    <cellStyle name="Output 2 4 11 2 7" xfId="36049"/>
    <cellStyle name="Output 2 4 11 2 8" xfId="36050"/>
    <cellStyle name="Output 2 4 11 3" xfId="36051"/>
    <cellStyle name="Output 2 4 11 3 2" xfId="36052"/>
    <cellStyle name="Output 2 4 11 3 3" xfId="36053"/>
    <cellStyle name="Output 2 4 11 3 4" xfId="36054"/>
    <cellStyle name="Output 2 4 11 3 5" xfId="36055"/>
    <cellStyle name="Output 2 4 11 3 6" xfId="36056"/>
    <cellStyle name="Output 2 4 11 3 7" xfId="36057"/>
    <cellStyle name="Output 2 4 11 4" xfId="36058"/>
    <cellStyle name="Output 2 4 11 4 2" xfId="36059"/>
    <cellStyle name="Output 2 4 11 4 3" xfId="36060"/>
    <cellStyle name="Output 2 4 11 4 4" xfId="36061"/>
    <cellStyle name="Output 2 4 11 4 5" xfId="36062"/>
    <cellStyle name="Output 2 4 11 4 6" xfId="36063"/>
    <cellStyle name="Output 2 4 11 4 7" xfId="36064"/>
    <cellStyle name="Output 2 4 11 5" xfId="36065"/>
    <cellStyle name="Output 2 4 11 5 2" xfId="36066"/>
    <cellStyle name="Output 2 4 11 5 3" xfId="36067"/>
    <cellStyle name="Output 2 4 11 5 4" xfId="36068"/>
    <cellStyle name="Output 2 4 11 5 5" xfId="36069"/>
    <cellStyle name="Output 2 4 11 5 6" xfId="36070"/>
    <cellStyle name="Output 2 4 11 5 7" xfId="36071"/>
    <cellStyle name="Output 2 4 11 6" xfId="36072"/>
    <cellStyle name="Output 2 4 11 6 2" xfId="36073"/>
    <cellStyle name="Output 2 4 11 6 3" xfId="36074"/>
    <cellStyle name="Output 2 4 11 6 4" xfId="36075"/>
    <cellStyle name="Output 2 4 11 6 5" xfId="36076"/>
    <cellStyle name="Output 2 4 11 6 6" xfId="36077"/>
    <cellStyle name="Output 2 4 11 6 7" xfId="36078"/>
    <cellStyle name="Output 2 4 11 7" xfId="36079"/>
    <cellStyle name="Output 2 4 11 7 2" xfId="36080"/>
    <cellStyle name="Output 2 4 11 7 3" xfId="36081"/>
    <cellStyle name="Output 2 4 11 7 4" xfId="36082"/>
    <cellStyle name="Output 2 4 11 7 5" xfId="36083"/>
    <cellStyle name="Output 2 4 11 7 6" xfId="36084"/>
    <cellStyle name="Output 2 4 11 8" xfId="36085"/>
    <cellStyle name="Output 2 4 11 9" xfId="36086"/>
    <cellStyle name="Output 2 4 12" xfId="36087"/>
    <cellStyle name="Output 2 4 12 10" xfId="36088"/>
    <cellStyle name="Output 2 4 12 11" xfId="36089"/>
    <cellStyle name="Output 2 4 12 12" xfId="36090"/>
    <cellStyle name="Output 2 4 12 2" xfId="36091"/>
    <cellStyle name="Output 2 4 12 2 2" xfId="36092"/>
    <cellStyle name="Output 2 4 12 2 2 2" xfId="36093"/>
    <cellStyle name="Output 2 4 12 2 2 3" xfId="36094"/>
    <cellStyle name="Output 2 4 12 2 2 4" xfId="36095"/>
    <cellStyle name="Output 2 4 12 2 2 5" xfId="36096"/>
    <cellStyle name="Output 2 4 12 2 2 6" xfId="36097"/>
    <cellStyle name="Output 2 4 12 2 2 7" xfId="36098"/>
    <cellStyle name="Output 2 4 12 2 3" xfId="36099"/>
    <cellStyle name="Output 2 4 12 2 4" xfId="36100"/>
    <cellStyle name="Output 2 4 12 2 5" xfId="36101"/>
    <cellStyle name="Output 2 4 12 2 6" xfId="36102"/>
    <cellStyle name="Output 2 4 12 2 7" xfId="36103"/>
    <cellStyle name="Output 2 4 12 2 8" xfId="36104"/>
    <cellStyle name="Output 2 4 12 3" xfId="36105"/>
    <cellStyle name="Output 2 4 12 3 2" xfId="36106"/>
    <cellStyle name="Output 2 4 12 3 3" xfId="36107"/>
    <cellStyle name="Output 2 4 12 3 4" xfId="36108"/>
    <cellStyle name="Output 2 4 12 3 5" xfId="36109"/>
    <cellStyle name="Output 2 4 12 3 6" xfId="36110"/>
    <cellStyle name="Output 2 4 12 3 7" xfId="36111"/>
    <cellStyle name="Output 2 4 12 4" xfId="36112"/>
    <cellStyle name="Output 2 4 12 4 2" xfId="36113"/>
    <cellStyle name="Output 2 4 12 4 3" xfId="36114"/>
    <cellStyle name="Output 2 4 12 4 4" xfId="36115"/>
    <cellStyle name="Output 2 4 12 4 5" xfId="36116"/>
    <cellStyle name="Output 2 4 12 4 6" xfId="36117"/>
    <cellStyle name="Output 2 4 12 4 7" xfId="36118"/>
    <cellStyle name="Output 2 4 12 5" xfId="36119"/>
    <cellStyle name="Output 2 4 12 5 2" xfId="36120"/>
    <cellStyle name="Output 2 4 12 5 3" xfId="36121"/>
    <cellStyle name="Output 2 4 12 5 4" xfId="36122"/>
    <cellStyle name="Output 2 4 12 5 5" xfId="36123"/>
    <cellStyle name="Output 2 4 12 5 6" xfId="36124"/>
    <cellStyle name="Output 2 4 12 5 7" xfId="36125"/>
    <cellStyle name="Output 2 4 12 6" xfId="36126"/>
    <cellStyle name="Output 2 4 12 6 2" xfId="36127"/>
    <cellStyle name="Output 2 4 12 6 3" xfId="36128"/>
    <cellStyle name="Output 2 4 12 6 4" xfId="36129"/>
    <cellStyle name="Output 2 4 12 6 5" xfId="36130"/>
    <cellStyle name="Output 2 4 12 6 6" xfId="36131"/>
    <cellStyle name="Output 2 4 12 6 7" xfId="36132"/>
    <cellStyle name="Output 2 4 12 7" xfId="36133"/>
    <cellStyle name="Output 2 4 12 7 2" xfId="36134"/>
    <cellStyle name="Output 2 4 12 7 3" xfId="36135"/>
    <cellStyle name="Output 2 4 12 7 4" xfId="36136"/>
    <cellStyle name="Output 2 4 12 7 5" xfId="36137"/>
    <cellStyle name="Output 2 4 12 7 6" xfId="36138"/>
    <cellStyle name="Output 2 4 12 8" xfId="36139"/>
    <cellStyle name="Output 2 4 12 9" xfId="36140"/>
    <cellStyle name="Output 2 4 13" xfId="36141"/>
    <cellStyle name="Output 2 4 13 10" xfId="36142"/>
    <cellStyle name="Output 2 4 13 11" xfId="36143"/>
    <cellStyle name="Output 2 4 13 12" xfId="36144"/>
    <cellStyle name="Output 2 4 13 2" xfId="36145"/>
    <cellStyle name="Output 2 4 13 2 2" xfId="36146"/>
    <cellStyle name="Output 2 4 13 2 2 2" xfId="36147"/>
    <cellStyle name="Output 2 4 13 2 2 3" xfId="36148"/>
    <cellStyle name="Output 2 4 13 2 2 4" xfId="36149"/>
    <cellStyle name="Output 2 4 13 2 2 5" xfId="36150"/>
    <cellStyle name="Output 2 4 13 2 2 6" xfId="36151"/>
    <cellStyle name="Output 2 4 13 2 2 7" xfId="36152"/>
    <cellStyle name="Output 2 4 13 2 3" xfId="36153"/>
    <cellStyle name="Output 2 4 13 2 4" xfId="36154"/>
    <cellStyle name="Output 2 4 13 2 5" xfId="36155"/>
    <cellStyle name="Output 2 4 13 2 6" xfId="36156"/>
    <cellStyle name="Output 2 4 13 2 7" xfId="36157"/>
    <cellStyle name="Output 2 4 13 2 8" xfId="36158"/>
    <cellStyle name="Output 2 4 13 3" xfId="36159"/>
    <cellStyle name="Output 2 4 13 3 2" xfId="36160"/>
    <cellStyle name="Output 2 4 13 3 3" xfId="36161"/>
    <cellStyle name="Output 2 4 13 3 4" xfId="36162"/>
    <cellStyle name="Output 2 4 13 3 5" xfId="36163"/>
    <cellStyle name="Output 2 4 13 3 6" xfId="36164"/>
    <cellStyle name="Output 2 4 13 3 7" xfId="36165"/>
    <cellStyle name="Output 2 4 13 4" xfId="36166"/>
    <cellStyle name="Output 2 4 13 4 2" xfId="36167"/>
    <cellStyle name="Output 2 4 13 4 3" xfId="36168"/>
    <cellStyle name="Output 2 4 13 4 4" xfId="36169"/>
    <cellStyle name="Output 2 4 13 4 5" xfId="36170"/>
    <cellStyle name="Output 2 4 13 4 6" xfId="36171"/>
    <cellStyle name="Output 2 4 13 4 7" xfId="36172"/>
    <cellStyle name="Output 2 4 13 5" xfId="36173"/>
    <cellStyle name="Output 2 4 13 5 2" xfId="36174"/>
    <cellStyle name="Output 2 4 13 5 3" xfId="36175"/>
    <cellStyle name="Output 2 4 13 5 4" xfId="36176"/>
    <cellStyle name="Output 2 4 13 5 5" xfId="36177"/>
    <cellStyle name="Output 2 4 13 5 6" xfId="36178"/>
    <cellStyle name="Output 2 4 13 5 7" xfId="36179"/>
    <cellStyle name="Output 2 4 13 6" xfId="36180"/>
    <cellStyle name="Output 2 4 13 6 2" xfId="36181"/>
    <cellStyle name="Output 2 4 13 6 3" xfId="36182"/>
    <cellStyle name="Output 2 4 13 6 4" xfId="36183"/>
    <cellStyle name="Output 2 4 13 6 5" xfId="36184"/>
    <cellStyle name="Output 2 4 13 6 6" xfId="36185"/>
    <cellStyle name="Output 2 4 13 6 7" xfId="36186"/>
    <cellStyle name="Output 2 4 13 7" xfId="36187"/>
    <cellStyle name="Output 2 4 13 7 2" xfId="36188"/>
    <cellStyle name="Output 2 4 13 7 3" xfId="36189"/>
    <cellStyle name="Output 2 4 13 7 4" xfId="36190"/>
    <cellStyle name="Output 2 4 13 7 5" xfId="36191"/>
    <cellStyle name="Output 2 4 13 7 6" xfId="36192"/>
    <cellStyle name="Output 2 4 13 8" xfId="36193"/>
    <cellStyle name="Output 2 4 13 9" xfId="36194"/>
    <cellStyle name="Output 2 4 14" xfId="36195"/>
    <cellStyle name="Output 2 4 14 2" xfId="36196"/>
    <cellStyle name="Output 2 4 14 2 2" xfId="36197"/>
    <cellStyle name="Output 2 4 14 2 3" xfId="36198"/>
    <cellStyle name="Output 2 4 14 2 4" xfId="36199"/>
    <cellStyle name="Output 2 4 14 2 5" xfId="36200"/>
    <cellStyle name="Output 2 4 14 2 6" xfId="36201"/>
    <cellStyle name="Output 2 4 14 2 7" xfId="36202"/>
    <cellStyle name="Output 2 4 14 3" xfId="36203"/>
    <cellStyle name="Output 2 4 14 4" xfId="36204"/>
    <cellStyle name="Output 2 4 14 5" xfId="36205"/>
    <cellStyle name="Output 2 4 14 6" xfId="36206"/>
    <cellStyle name="Output 2 4 14 7" xfId="36207"/>
    <cellStyle name="Output 2 4 14 8" xfId="36208"/>
    <cellStyle name="Output 2 4 15" xfId="36209"/>
    <cellStyle name="Output 2 4 15 2" xfId="36210"/>
    <cellStyle name="Output 2 4 15 3" xfId="36211"/>
    <cellStyle name="Output 2 4 15 4" xfId="36212"/>
    <cellStyle name="Output 2 4 15 5" xfId="36213"/>
    <cellStyle name="Output 2 4 15 6" xfId="36214"/>
    <cellStyle name="Output 2 4 15 7" xfId="36215"/>
    <cellStyle name="Output 2 4 16" xfId="36216"/>
    <cellStyle name="Output 2 4 16 2" xfId="36217"/>
    <cellStyle name="Output 2 4 16 3" xfId="36218"/>
    <cellStyle name="Output 2 4 16 4" xfId="36219"/>
    <cellStyle name="Output 2 4 16 5" xfId="36220"/>
    <cellStyle name="Output 2 4 16 6" xfId="36221"/>
    <cellStyle name="Output 2 4 16 7" xfId="36222"/>
    <cellStyle name="Output 2 4 17" xfId="36223"/>
    <cellStyle name="Output 2 4 17 2" xfId="36224"/>
    <cellStyle name="Output 2 4 17 3" xfId="36225"/>
    <cellStyle name="Output 2 4 17 4" xfId="36226"/>
    <cellStyle name="Output 2 4 17 5" xfId="36227"/>
    <cellStyle name="Output 2 4 17 6" xfId="36228"/>
    <cellStyle name="Output 2 4 17 7" xfId="36229"/>
    <cellStyle name="Output 2 4 18" xfId="36230"/>
    <cellStyle name="Output 2 4 18 2" xfId="36231"/>
    <cellStyle name="Output 2 4 18 3" xfId="36232"/>
    <cellStyle name="Output 2 4 18 4" xfId="36233"/>
    <cellStyle name="Output 2 4 18 5" xfId="36234"/>
    <cellStyle name="Output 2 4 18 6" xfId="36235"/>
    <cellStyle name="Output 2 4 18 7" xfId="36236"/>
    <cellStyle name="Output 2 4 19" xfId="36237"/>
    <cellStyle name="Output 2 4 2" xfId="36238"/>
    <cellStyle name="Output 2 4 2 10" xfId="36239"/>
    <cellStyle name="Output 2 4 2 11" xfId="36240"/>
    <cellStyle name="Output 2 4 2 12" xfId="36241"/>
    <cellStyle name="Output 2 4 2 13" xfId="36242"/>
    <cellStyle name="Output 2 4 2 2" xfId="36243"/>
    <cellStyle name="Output 2 4 2 2 2" xfId="36244"/>
    <cellStyle name="Output 2 4 2 2 2 2" xfId="36245"/>
    <cellStyle name="Output 2 4 2 2 2 3" xfId="36246"/>
    <cellStyle name="Output 2 4 2 2 2 4" xfId="36247"/>
    <cellStyle name="Output 2 4 2 2 2 5" xfId="36248"/>
    <cellStyle name="Output 2 4 2 2 2 6" xfId="36249"/>
    <cellStyle name="Output 2 4 2 2 2 7" xfId="36250"/>
    <cellStyle name="Output 2 4 2 2 3" xfId="36251"/>
    <cellStyle name="Output 2 4 2 2 4" xfId="36252"/>
    <cellStyle name="Output 2 4 2 2 5" xfId="36253"/>
    <cellStyle name="Output 2 4 2 2 6" xfId="36254"/>
    <cellStyle name="Output 2 4 2 2 7" xfId="36255"/>
    <cellStyle name="Output 2 4 2 2 8" xfId="36256"/>
    <cellStyle name="Output 2 4 2 3" xfId="36257"/>
    <cellStyle name="Output 2 4 2 3 2" xfId="36258"/>
    <cellStyle name="Output 2 4 2 3 3" xfId="36259"/>
    <cellStyle name="Output 2 4 2 3 4" xfId="36260"/>
    <cellStyle name="Output 2 4 2 3 5" xfId="36261"/>
    <cellStyle name="Output 2 4 2 3 6" xfId="36262"/>
    <cellStyle name="Output 2 4 2 3 7" xfId="36263"/>
    <cellStyle name="Output 2 4 2 4" xfId="36264"/>
    <cellStyle name="Output 2 4 2 4 2" xfId="36265"/>
    <cellStyle name="Output 2 4 2 4 3" xfId="36266"/>
    <cellStyle name="Output 2 4 2 4 4" xfId="36267"/>
    <cellStyle name="Output 2 4 2 4 5" xfId="36268"/>
    <cellStyle name="Output 2 4 2 4 6" xfId="36269"/>
    <cellStyle name="Output 2 4 2 4 7" xfId="36270"/>
    <cellStyle name="Output 2 4 2 5" xfId="36271"/>
    <cellStyle name="Output 2 4 2 5 2" xfId="36272"/>
    <cellStyle name="Output 2 4 2 5 3" xfId="36273"/>
    <cellStyle name="Output 2 4 2 5 4" xfId="36274"/>
    <cellStyle name="Output 2 4 2 5 5" xfId="36275"/>
    <cellStyle name="Output 2 4 2 5 6" xfId="36276"/>
    <cellStyle name="Output 2 4 2 5 7" xfId="36277"/>
    <cellStyle name="Output 2 4 2 6" xfId="36278"/>
    <cellStyle name="Output 2 4 2 6 2" xfId="36279"/>
    <cellStyle name="Output 2 4 2 6 3" xfId="36280"/>
    <cellStyle name="Output 2 4 2 6 4" xfId="36281"/>
    <cellStyle name="Output 2 4 2 6 5" xfId="36282"/>
    <cellStyle name="Output 2 4 2 6 6" xfId="36283"/>
    <cellStyle name="Output 2 4 2 6 7" xfId="36284"/>
    <cellStyle name="Output 2 4 2 7" xfId="36285"/>
    <cellStyle name="Output 2 4 2 7 2" xfId="36286"/>
    <cellStyle name="Output 2 4 2 7 3" xfId="36287"/>
    <cellStyle name="Output 2 4 2 7 4" xfId="36288"/>
    <cellStyle name="Output 2 4 2 7 5" xfId="36289"/>
    <cellStyle name="Output 2 4 2 7 6" xfId="36290"/>
    <cellStyle name="Output 2 4 2 7 7" xfId="36291"/>
    <cellStyle name="Output 2 4 2 8" xfId="36292"/>
    <cellStyle name="Output 2 4 2 9" xfId="36293"/>
    <cellStyle name="Output 2 4 20" xfId="36294"/>
    <cellStyle name="Output 2 4 21" xfId="36295"/>
    <cellStyle name="Output 2 4 22" xfId="36296"/>
    <cellStyle name="Output 2 4 23" xfId="36297"/>
    <cellStyle name="Output 2 4 3" xfId="36298"/>
    <cellStyle name="Output 2 4 3 10" xfId="36299"/>
    <cellStyle name="Output 2 4 3 11" xfId="36300"/>
    <cellStyle name="Output 2 4 3 12" xfId="36301"/>
    <cellStyle name="Output 2 4 3 13" xfId="36302"/>
    <cellStyle name="Output 2 4 3 2" xfId="36303"/>
    <cellStyle name="Output 2 4 3 2 2" xfId="36304"/>
    <cellStyle name="Output 2 4 3 2 2 2" xfId="36305"/>
    <cellStyle name="Output 2 4 3 2 2 3" xfId="36306"/>
    <cellStyle name="Output 2 4 3 2 2 4" xfId="36307"/>
    <cellStyle name="Output 2 4 3 2 2 5" xfId="36308"/>
    <cellStyle name="Output 2 4 3 2 2 6" xfId="36309"/>
    <cellStyle name="Output 2 4 3 2 2 7" xfId="36310"/>
    <cellStyle name="Output 2 4 3 2 3" xfId="36311"/>
    <cellStyle name="Output 2 4 3 2 4" xfId="36312"/>
    <cellStyle name="Output 2 4 3 2 5" xfId="36313"/>
    <cellStyle name="Output 2 4 3 2 6" xfId="36314"/>
    <cellStyle name="Output 2 4 3 2 7" xfId="36315"/>
    <cellStyle name="Output 2 4 3 2 8" xfId="36316"/>
    <cellStyle name="Output 2 4 3 3" xfId="36317"/>
    <cellStyle name="Output 2 4 3 3 2" xfId="36318"/>
    <cellStyle name="Output 2 4 3 3 3" xfId="36319"/>
    <cellStyle name="Output 2 4 3 3 4" xfId="36320"/>
    <cellStyle name="Output 2 4 3 3 5" xfId="36321"/>
    <cellStyle name="Output 2 4 3 3 6" xfId="36322"/>
    <cellStyle name="Output 2 4 3 3 7" xfId="36323"/>
    <cellStyle name="Output 2 4 3 4" xfId="36324"/>
    <cellStyle name="Output 2 4 3 4 2" xfId="36325"/>
    <cellStyle name="Output 2 4 3 4 3" xfId="36326"/>
    <cellStyle name="Output 2 4 3 4 4" xfId="36327"/>
    <cellStyle name="Output 2 4 3 4 5" xfId="36328"/>
    <cellStyle name="Output 2 4 3 4 6" xfId="36329"/>
    <cellStyle name="Output 2 4 3 4 7" xfId="36330"/>
    <cellStyle name="Output 2 4 3 5" xfId="36331"/>
    <cellStyle name="Output 2 4 3 5 2" xfId="36332"/>
    <cellStyle name="Output 2 4 3 5 3" xfId="36333"/>
    <cellStyle name="Output 2 4 3 5 4" xfId="36334"/>
    <cellStyle name="Output 2 4 3 5 5" xfId="36335"/>
    <cellStyle name="Output 2 4 3 5 6" xfId="36336"/>
    <cellStyle name="Output 2 4 3 5 7" xfId="36337"/>
    <cellStyle name="Output 2 4 3 6" xfId="36338"/>
    <cellStyle name="Output 2 4 3 6 2" xfId="36339"/>
    <cellStyle name="Output 2 4 3 6 3" xfId="36340"/>
    <cellStyle name="Output 2 4 3 6 4" xfId="36341"/>
    <cellStyle name="Output 2 4 3 6 5" xfId="36342"/>
    <cellStyle name="Output 2 4 3 6 6" xfId="36343"/>
    <cellStyle name="Output 2 4 3 6 7" xfId="36344"/>
    <cellStyle name="Output 2 4 3 7" xfId="36345"/>
    <cellStyle name="Output 2 4 3 7 2" xfId="36346"/>
    <cellStyle name="Output 2 4 3 7 3" xfId="36347"/>
    <cellStyle name="Output 2 4 3 7 4" xfId="36348"/>
    <cellStyle name="Output 2 4 3 7 5" xfId="36349"/>
    <cellStyle name="Output 2 4 3 7 6" xfId="36350"/>
    <cellStyle name="Output 2 4 3 7 7" xfId="36351"/>
    <cellStyle name="Output 2 4 3 8" xfId="36352"/>
    <cellStyle name="Output 2 4 3 9" xfId="36353"/>
    <cellStyle name="Output 2 4 4" xfId="36354"/>
    <cellStyle name="Output 2 4 4 10" xfId="36355"/>
    <cellStyle name="Output 2 4 4 11" xfId="36356"/>
    <cellStyle name="Output 2 4 4 12" xfId="36357"/>
    <cellStyle name="Output 2 4 4 13" xfId="36358"/>
    <cellStyle name="Output 2 4 4 2" xfId="36359"/>
    <cellStyle name="Output 2 4 4 2 2" xfId="36360"/>
    <cellStyle name="Output 2 4 4 2 2 2" xfId="36361"/>
    <cellStyle name="Output 2 4 4 2 2 3" xfId="36362"/>
    <cellStyle name="Output 2 4 4 2 2 4" xfId="36363"/>
    <cellStyle name="Output 2 4 4 2 2 5" xfId="36364"/>
    <cellStyle name="Output 2 4 4 2 2 6" xfId="36365"/>
    <cellStyle name="Output 2 4 4 2 2 7" xfId="36366"/>
    <cellStyle name="Output 2 4 4 2 3" xfId="36367"/>
    <cellStyle name="Output 2 4 4 2 4" xfId="36368"/>
    <cellStyle name="Output 2 4 4 2 5" xfId="36369"/>
    <cellStyle name="Output 2 4 4 2 6" xfId="36370"/>
    <cellStyle name="Output 2 4 4 2 7" xfId="36371"/>
    <cellStyle name="Output 2 4 4 2 8" xfId="36372"/>
    <cellStyle name="Output 2 4 4 3" xfId="36373"/>
    <cellStyle name="Output 2 4 4 3 2" xfId="36374"/>
    <cellStyle name="Output 2 4 4 3 3" xfId="36375"/>
    <cellStyle name="Output 2 4 4 3 4" xfId="36376"/>
    <cellStyle name="Output 2 4 4 3 5" xfId="36377"/>
    <cellStyle name="Output 2 4 4 3 6" xfId="36378"/>
    <cellStyle name="Output 2 4 4 3 7" xfId="36379"/>
    <cellStyle name="Output 2 4 4 4" xfId="36380"/>
    <cellStyle name="Output 2 4 4 4 2" xfId="36381"/>
    <cellStyle name="Output 2 4 4 4 3" xfId="36382"/>
    <cellStyle name="Output 2 4 4 4 4" xfId="36383"/>
    <cellStyle name="Output 2 4 4 4 5" xfId="36384"/>
    <cellStyle name="Output 2 4 4 4 6" xfId="36385"/>
    <cellStyle name="Output 2 4 4 4 7" xfId="36386"/>
    <cellStyle name="Output 2 4 4 5" xfId="36387"/>
    <cellStyle name="Output 2 4 4 5 2" xfId="36388"/>
    <cellStyle name="Output 2 4 4 5 3" xfId="36389"/>
    <cellStyle name="Output 2 4 4 5 4" xfId="36390"/>
    <cellStyle name="Output 2 4 4 5 5" xfId="36391"/>
    <cellStyle name="Output 2 4 4 5 6" xfId="36392"/>
    <cellStyle name="Output 2 4 4 5 7" xfId="36393"/>
    <cellStyle name="Output 2 4 4 6" xfId="36394"/>
    <cellStyle name="Output 2 4 4 6 2" xfId="36395"/>
    <cellStyle name="Output 2 4 4 6 3" xfId="36396"/>
    <cellStyle name="Output 2 4 4 6 4" xfId="36397"/>
    <cellStyle name="Output 2 4 4 6 5" xfId="36398"/>
    <cellStyle name="Output 2 4 4 6 6" xfId="36399"/>
    <cellStyle name="Output 2 4 4 6 7" xfId="36400"/>
    <cellStyle name="Output 2 4 4 7" xfId="36401"/>
    <cellStyle name="Output 2 4 4 7 2" xfId="36402"/>
    <cellStyle name="Output 2 4 4 7 3" xfId="36403"/>
    <cellStyle name="Output 2 4 4 7 4" xfId="36404"/>
    <cellStyle name="Output 2 4 4 7 5" xfId="36405"/>
    <cellStyle name="Output 2 4 4 7 6" xfId="36406"/>
    <cellStyle name="Output 2 4 4 7 7" xfId="36407"/>
    <cellStyle name="Output 2 4 4 8" xfId="36408"/>
    <cellStyle name="Output 2 4 4 9" xfId="36409"/>
    <cellStyle name="Output 2 4 5" xfId="36410"/>
    <cellStyle name="Output 2 4 5 10" xfId="36411"/>
    <cellStyle name="Output 2 4 5 11" xfId="36412"/>
    <cellStyle name="Output 2 4 5 12" xfId="36413"/>
    <cellStyle name="Output 2 4 5 2" xfId="36414"/>
    <cellStyle name="Output 2 4 5 2 2" xfId="36415"/>
    <cellStyle name="Output 2 4 5 2 2 2" xfId="36416"/>
    <cellStyle name="Output 2 4 5 2 2 3" xfId="36417"/>
    <cellStyle name="Output 2 4 5 2 2 4" xfId="36418"/>
    <cellStyle name="Output 2 4 5 2 2 5" xfId="36419"/>
    <cellStyle name="Output 2 4 5 2 2 6" xfId="36420"/>
    <cellStyle name="Output 2 4 5 2 2 7" xfId="36421"/>
    <cellStyle name="Output 2 4 5 2 3" xfId="36422"/>
    <cellStyle name="Output 2 4 5 2 4" xfId="36423"/>
    <cellStyle name="Output 2 4 5 2 5" xfId="36424"/>
    <cellStyle name="Output 2 4 5 2 6" xfId="36425"/>
    <cellStyle name="Output 2 4 5 2 7" xfId="36426"/>
    <cellStyle name="Output 2 4 5 2 8" xfId="36427"/>
    <cellStyle name="Output 2 4 5 3" xfId="36428"/>
    <cellStyle name="Output 2 4 5 3 2" xfId="36429"/>
    <cellStyle name="Output 2 4 5 3 3" xfId="36430"/>
    <cellStyle name="Output 2 4 5 3 4" xfId="36431"/>
    <cellStyle name="Output 2 4 5 3 5" xfId="36432"/>
    <cellStyle name="Output 2 4 5 3 6" xfId="36433"/>
    <cellStyle name="Output 2 4 5 3 7" xfId="36434"/>
    <cellStyle name="Output 2 4 5 4" xfId="36435"/>
    <cellStyle name="Output 2 4 5 4 2" xfId="36436"/>
    <cellStyle name="Output 2 4 5 4 3" xfId="36437"/>
    <cellStyle name="Output 2 4 5 4 4" xfId="36438"/>
    <cellStyle name="Output 2 4 5 4 5" xfId="36439"/>
    <cellStyle name="Output 2 4 5 4 6" xfId="36440"/>
    <cellStyle name="Output 2 4 5 4 7" xfId="36441"/>
    <cellStyle name="Output 2 4 5 5" xfId="36442"/>
    <cellStyle name="Output 2 4 5 5 2" xfId="36443"/>
    <cellStyle name="Output 2 4 5 5 3" xfId="36444"/>
    <cellStyle name="Output 2 4 5 5 4" xfId="36445"/>
    <cellStyle name="Output 2 4 5 5 5" xfId="36446"/>
    <cellStyle name="Output 2 4 5 5 6" xfId="36447"/>
    <cellStyle name="Output 2 4 5 5 7" xfId="36448"/>
    <cellStyle name="Output 2 4 5 6" xfId="36449"/>
    <cellStyle name="Output 2 4 5 6 2" xfId="36450"/>
    <cellStyle name="Output 2 4 5 6 3" xfId="36451"/>
    <cellStyle name="Output 2 4 5 6 4" xfId="36452"/>
    <cellStyle name="Output 2 4 5 6 5" xfId="36453"/>
    <cellStyle name="Output 2 4 5 6 6" xfId="36454"/>
    <cellStyle name="Output 2 4 5 6 7" xfId="36455"/>
    <cellStyle name="Output 2 4 5 7" xfId="36456"/>
    <cellStyle name="Output 2 4 5 7 2" xfId="36457"/>
    <cellStyle name="Output 2 4 5 7 3" xfId="36458"/>
    <cellStyle name="Output 2 4 5 7 4" xfId="36459"/>
    <cellStyle name="Output 2 4 5 7 5" xfId="36460"/>
    <cellStyle name="Output 2 4 5 7 6" xfId="36461"/>
    <cellStyle name="Output 2 4 5 8" xfId="36462"/>
    <cellStyle name="Output 2 4 5 9" xfId="36463"/>
    <cellStyle name="Output 2 4 6" xfId="36464"/>
    <cellStyle name="Output 2 4 6 10" xfId="36465"/>
    <cellStyle name="Output 2 4 6 11" xfId="36466"/>
    <cellStyle name="Output 2 4 6 12" xfId="36467"/>
    <cellStyle name="Output 2 4 6 2" xfId="36468"/>
    <cellStyle name="Output 2 4 6 2 2" xfId="36469"/>
    <cellStyle name="Output 2 4 6 2 2 2" xfId="36470"/>
    <cellStyle name="Output 2 4 6 2 2 3" xfId="36471"/>
    <cellStyle name="Output 2 4 6 2 2 4" xfId="36472"/>
    <cellStyle name="Output 2 4 6 2 2 5" xfId="36473"/>
    <cellStyle name="Output 2 4 6 2 2 6" xfId="36474"/>
    <cellStyle name="Output 2 4 6 2 2 7" xfId="36475"/>
    <cellStyle name="Output 2 4 6 2 3" xfId="36476"/>
    <cellStyle name="Output 2 4 6 2 4" xfId="36477"/>
    <cellStyle name="Output 2 4 6 2 5" xfId="36478"/>
    <cellStyle name="Output 2 4 6 2 6" xfId="36479"/>
    <cellStyle name="Output 2 4 6 2 7" xfId="36480"/>
    <cellStyle name="Output 2 4 6 2 8" xfId="36481"/>
    <cellStyle name="Output 2 4 6 3" xfId="36482"/>
    <cellStyle name="Output 2 4 6 3 2" xfId="36483"/>
    <cellStyle name="Output 2 4 6 3 3" xfId="36484"/>
    <cellStyle name="Output 2 4 6 3 4" xfId="36485"/>
    <cellStyle name="Output 2 4 6 3 5" xfId="36486"/>
    <cellStyle name="Output 2 4 6 3 6" xfId="36487"/>
    <cellStyle name="Output 2 4 6 3 7" xfId="36488"/>
    <cellStyle name="Output 2 4 6 4" xfId="36489"/>
    <cellStyle name="Output 2 4 6 4 2" xfId="36490"/>
    <cellStyle name="Output 2 4 6 4 3" xfId="36491"/>
    <cellStyle name="Output 2 4 6 4 4" xfId="36492"/>
    <cellStyle name="Output 2 4 6 4 5" xfId="36493"/>
    <cellStyle name="Output 2 4 6 4 6" xfId="36494"/>
    <cellStyle name="Output 2 4 6 4 7" xfId="36495"/>
    <cellStyle name="Output 2 4 6 5" xfId="36496"/>
    <cellStyle name="Output 2 4 6 5 2" xfId="36497"/>
    <cellStyle name="Output 2 4 6 5 3" xfId="36498"/>
    <cellStyle name="Output 2 4 6 5 4" xfId="36499"/>
    <cellStyle name="Output 2 4 6 5 5" xfId="36500"/>
    <cellStyle name="Output 2 4 6 5 6" xfId="36501"/>
    <cellStyle name="Output 2 4 6 5 7" xfId="36502"/>
    <cellStyle name="Output 2 4 6 6" xfId="36503"/>
    <cellStyle name="Output 2 4 6 6 2" xfId="36504"/>
    <cellStyle name="Output 2 4 6 6 3" xfId="36505"/>
    <cellStyle name="Output 2 4 6 6 4" xfId="36506"/>
    <cellStyle name="Output 2 4 6 6 5" xfId="36507"/>
    <cellStyle name="Output 2 4 6 6 6" xfId="36508"/>
    <cellStyle name="Output 2 4 6 6 7" xfId="36509"/>
    <cellStyle name="Output 2 4 6 7" xfId="36510"/>
    <cellStyle name="Output 2 4 6 7 2" xfId="36511"/>
    <cellStyle name="Output 2 4 6 7 3" xfId="36512"/>
    <cellStyle name="Output 2 4 6 7 4" xfId="36513"/>
    <cellStyle name="Output 2 4 6 7 5" xfId="36514"/>
    <cellStyle name="Output 2 4 6 7 6" xfId="36515"/>
    <cellStyle name="Output 2 4 6 8" xfId="36516"/>
    <cellStyle name="Output 2 4 6 9" xfId="36517"/>
    <cellStyle name="Output 2 4 7" xfId="36518"/>
    <cellStyle name="Output 2 4 7 10" xfId="36519"/>
    <cellStyle name="Output 2 4 7 11" xfId="36520"/>
    <cellStyle name="Output 2 4 7 12" xfId="36521"/>
    <cellStyle name="Output 2 4 7 2" xfId="36522"/>
    <cellStyle name="Output 2 4 7 2 2" xfId="36523"/>
    <cellStyle name="Output 2 4 7 2 2 2" xfId="36524"/>
    <cellStyle name="Output 2 4 7 2 2 3" xfId="36525"/>
    <cellStyle name="Output 2 4 7 2 2 4" xfId="36526"/>
    <cellStyle name="Output 2 4 7 2 2 5" xfId="36527"/>
    <cellStyle name="Output 2 4 7 2 2 6" xfId="36528"/>
    <cellStyle name="Output 2 4 7 2 2 7" xfId="36529"/>
    <cellStyle name="Output 2 4 7 2 3" xfId="36530"/>
    <cellStyle name="Output 2 4 7 2 4" xfId="36531"/>
    <cellStyle name="Output 2 4 7 2 5" xfId="36532"/>
    <cellStyle name="Output 2 4 7 2 6" xfId="36533"/>
    <cellStyle name="Output 2 4 7 2 7" xfId="36534"/>
    <cellStyle name="Output 2 4 7 2 8" xfId="36535"/>
    <cellStyle name="Output 2 4 7 3" xfId="36536"/>
    <cellStyle name="Output 2 4 7 3 2" xfId="36537"/>
    <cellStyle name="Output 2 4 7 3 3" xfId="36538"/>
    <cellStyle name="Output 2 4 7 3 4" xfId="36539"/>
    <cellStyle name="Output 2 4 7 3 5" xfId="36540"/>
    <cellStyle name="Output 2 4 7 3 6" xfId="36541"/>
    <cellStyle name="Output 2 4 7 3 7" xfId="36542"/>
    <cellStyle name="Output 2 4 7 4" xfId="36543"/>
    <cellStyle name="Output 2 4 7 4 2" xfId="36544"/>
    <cellStyle name="Output 2 4 7 4 3" xfId="36545"/>
    <cellStyle name="Output 2 4 7 4 4" xfId="36546"/>
    <cellStyle name="Output 2 4 7 4 5" xfId="36547"/>
    <cellStyle name="Output 2 4 7 4 6" xfId="36548"/>
    <cellStyle name="Output 2 4 7 4 7" xfId="36549"/>
    <cellStyle name="Output 2 4 7 5" xfId="36550"/>
    <cellStyle name="Output 2 4 7 5 2" xfId="36551"/>
    <cellStyle name="Output 2 4 7 5 3" xfId="36552"/>
    <cellStyle name="Output 2 4 7 5 4" xfId="36553"/>
    <cellStyle name="Output 2 4 7 5 5" xfId="36554"/>
    <cellStyle name="Output 2 4 7 5 6" xfId="36555"/>
    <cellStyle name="Output 2 4 7 5 7" xfId="36556"/>
    <cellStyle name="Output 2 4 7 6" xfId="36557"/>
    <cellStyle name="Output 2 4 7 6 2" xfId="36558"/>
    <cellStyle name="Output 2 4 7 6 3" xfId="36559"/>
    <cellStyle name="Output 2 4 7 6 4" xfId="36560"/>
    <cellStyle name="Output 2 4 7 6 5" xfId="36561"/>
    <cellStyle name="Output 2 4 7 6 6" xfId="36562"/>
    <cellStyle name="Output 2 4 7 6 7" xfId="36563"/>
    <cellStyle name="Output 2 4 7 7" xfId="36564"/>
    <cellStyle name="Output 2 4 7 7 2" xfId="36565"/>
    <cellStyle name="Output 2 4 7 7 3" xfId="36566"/>
    <cellStyle name="Output 2 4 7 7 4" xfId="36567"/>
    <cellStyle name="Output 2 4 7 7 5" xfId="36568"/>
    <cellStyle name="Output 2 4 7 7 6" xfId="36569"/>
    <cellStyle name="Output 2 4 7 8" xfId="36570"/>
    <cellStyle name="Output 2 4 7 9" xfId="36571"/>
    <cellStyle name="Output 2 4 8" xfId="36572"/>
    <cellStyle name="Output 2 4 8 10" xfId="36573"/>
    <cellStyle name="Output 2 4 8 11" xfId="36574"/>
    <cellStyle name="Output 2 4 8 12" xfId="36575"/>
    <cellStyle name="Output 2 4 8 2" xfId="36576"/>
    <cellStyle name="Output 2 4 8 2 2" xfId="36577"/>
    <cellStyle name="Output 2 4 8 2 2 2" xfId="36578"/>
    <cellStyle name="Output 2 4 8 2 2 3" xfId="36579"/>
    <cellStyle name="Output 2 4 8 2 2 4" xfId="36580"/>
    <cellStyle name="Output 2 4 8 2 2 5" xfId="36581"/>
    <cellStyle name="Output 2 4 8 2 2 6" xfId="36582"/>
    <cellStyle name="Output 2 4 8 2 2 7" xfId="36583"/>
    <cellStyle name="Output 2 4 8 2 3" xfId="36584"/>
    <cellStyle name="Output 2 4 8 2 4" xfId="36585"/>
    <cellStyle name="Output 2 4 8 2 5" xfId="36586"/>
    <cellStyle name="Output 2 4 8 2 6" xfId="36587"/>
    <cellStyle name="Output 2 4 8 2 7" xfId="36588"/>
    <cellStyle name="Output 2 4 8 2 8" xfId="36589"/>
    <cellStyle name="Output 2 4 8 3" xfId="36590"/>
    <cellStyle name="Output 2 4 8 3 2" xfId="36591"/>
    <cellStyle name="Output 2 4 8 3 3" xfId="36592"/>
    <cellStyle name="Output 2 4 8 3 4" xfId="36593"/>
    <cellStyle name="Output 2 4 8 3 5" xfId="36594"/>
    <cellStyle name="Output 2 4 8 3 6" xfId="36595"/>
    <cellStyle name="Output 2 4 8 3 7" xfId="36596"/>
    <cellStyle name="Output 2 4 8 4" xfId="36597"/>
    <cellStyle name="Output 2 4 8 4 2" xfId="36598"/>
    <cellStyle name="Output 2 4 8 4 3" xfId="36599"/>
    <cellStyle name="Output 2 4 8 4 4" xfId="36600"/>
    <cellStyle name="Output 2 4 8 4 5" xfId="36601"/>
    <cellStyle name="Output 2 4 8 4 6" xfId="36602"/>
    <cellStyle name="Output 2 4 8 4 7" xfId="36603"/>
    <cellStyle name="Output 2 4 8 5" xfId="36604"/>
    <cellStyle name="Output 2 4 8 5 2" xfId="36605"/>
    <cellStyle name="Output 2 4 8 5 3" xfId="36606"/>
    <cellStyle name="Output 2 4 8 5 4" xfId="36607"/>
    <cellStyle name="Output 2 4 8 5 5" xfId="36608"/>
    <cellStyle name="Output 2 4 8 5 6" xfId="36609"/>
    <cellStyle name="Output 2 4 8 5 7" xfId="36610"/>
    <cellStyle name="Output 2 4 8 6" xfId="36611"/>
    <cellStyle name="Output 2 4 8 6 2" xfId="36612"/>
    <cellStyle name="Output 2 4 8 6 3" xfId="36613"/>
    <cellStyle name="Output 2 4 8 6 4" xfId="36614"/>
    <cellStyle name="Output 2 4 8 6 5" xfId="36615"/>
    <cellStyle name="Output 2 4 8 6 6" xfId="36616"/>
    <cellStyle name="Output 2 4 8 6 7" xfId="36617"/>
    <cellStyle name="Output 2 4 8 7" xfId="36618"/>
    <cellStyle name="Output 2 4 8 7 2" xfId="36619"/>
    <cellStyle name="Output 2 4 8 7 3" xfId="36620"/>
    <cellStyle name="Output 2 4 8 7 4" xfId="36621"/>
    <cellStyle name="Output 2 4 8 7 5" xfId="36622"/>
    <cellStyle name="Output 2 4 8 7 6" xfId="36623"/>
    <cellStyle name="Output 2 4 8 8" xfId="36624"/>
    <cellStyle name="Output 2 4 8 9" xfId="36625"/>
    <cellStyle name="Output 2 4 9" xfId="36626"/>
    <cellStyle name="Output 2 4 9 10" xfId="36627"/>
    <cellStyle name="Output 2 4 9 11" xfId="36628"/>
    <cellStyle name="Output 2 4 9 12" xfId="36629"/>
    <cellStyle name="Output 2 4 9 2" xfId="36630"/>
    <cellStyle name="Output 2 4 9 2 2" xfId="36631"/>
    <cellStyle name="Output 2 4 9 2 2 2" xfId="36632"/>
    <cellStyle name="Output 2 4 9 2 2 3" xfId="36633"/>
    <cellStyle name="Output 2 4 9 2 2 4" xfId="36634"/>
    <cellStyle name="Output 2 4 9 2 2 5" xfId="36635"/>
    <cellStyle name="Output 2 4 9 2 2 6" xfId="36636"/>
    <cellStyle name="Output 2 4 9 2 2 7" xfId="36637"/>
    <cellStyle name="Output 2 4 9 2 3" xfId="36638"/>
    <cellStyle name="Output 2 4 9 2 4" xfId="36639"/>
    <cellStyle name="Output 2 4 9 2 5" xfId="36640"/>
    <cellStyle name="Output 2 4 9 2 6" xfId="36641"/>
    <cellStyle name="Output 2 4 9 2 7" xfId="36642"/>
    <cellStyle name="Output 2 4 9 2 8" xfId="36643"/>
    <cellStyle name="Output 2 4 9 3" xfId="36644"/>
    <cellStyle name="Output 2 4 9 3 2" xfId="36645"/>
    <cellStyle name="Output 2 4 9 3 3" xfId="36646"/>
    <cellStyle name="Output 2 4 9 3 4" xfId="36647"/>
    <cellStyle name="Output 2 4 9 3 5" xfId="36648"/>
    <cellStyle name="Output 2 4 9 3 6" xfId="36649"/>
    <cellStyle name="Output 2 4 9 3 7" xfId="36650"/>
    <cellStyle name="Output 2 4 9 4" xfId="36651"/>
    <cellStyle name="Output 2 4 9 4 2" xfId="36652"/>
    <cellStyle name="Output 2 4 9 4 3" xfId="36653"/>
    <cellStyle name="Output 2 4 9 4 4" xfId="36654"/>
    <cellStyle name="Output 2 4 9 4 5" xfId="36655"/>
    <cellStyle name="Output 2 4 9 4 6" xfId="36656"/>
    <cellStyle name="Output 2 4 9 4 7" xfId="36657"/>
    <cellStyle name="Output 2 4 9 5" xfId="36658"/>
    <cellStyle name="Output 2 4 9 5 2" xfId="36659"/>
    <cellStyle name="Output 2 4 9 5 3" xfId="36660"/>
    <cellStyle name="Output 2 4 9 5 4" xfId="36661"/>
    <cellStyle name="Output 2 4 9 5 5" xfId="36662"/>
    <cellStyle name="Output 2 4 9 5 6" xfId="36663"/>
    <cellStyle name="Output 2 4 9 5 7" xfId="36664"/>
    <cellStyle name="Output 2 4 9 6" xfId="36665"/>
    <cellStyle name="Output 2 4 9 6 2" xfId="36666"/>
    <cellStyle name="Output 2 4 9 6 3" xfId="36667"/>
    <cellStyle name="Output 2 4 9 6 4" xfId="36668"/>
    <cellStyle name="Output 2 4 9 6 5" xfId="36669"/>
    <cellStyle name="Output 2 4 9 6 6" xfId="36670"/>
    <cellStyle name="Output 2 4 9 6 7" xfId="36671"/>
    <cellStyle name="Output 2 4 9 7" xfId="36672"/>
    <cellStyle name="Output 2 4 9 7 2" xfId="36673"/>
    <cellStyle name="Output 2 4 9 7 3" xfId="36674"/>
    <cellStyle name="Output 2 4 9 7 4" xfId="36675"/>
    <cellStyle name="Output 2 4 9 7 5" xfId="36676"/>
    <cellStyle name="Output 2 4 9 7 6" xfId="36677"/>
    <cellStyle name="Output 2 4 9 8" xfId="36678"/>
    <cellStyle name="Output 2 4 9 9" xfId="36679"/>
    <cellStyle name="Output 2 5" xfId="36680"/>
    <cellStyle name="Output 2 5 10" xfId="36681"/>
    <cellStyle name="Output 2 5 10 10" xfId="36682"/>
    <cellStyle name="Output 2 5 10 11" xfId="36683"/>
    <cellStyle name="Output 2 5 10 12" xfId="36684"/>
    <cellStyle name="Output 2 5 10 2" xfId="36685"/>
    <cellStyle name="Output 2 5 10 2 2" xfId="36686"/>
    <cellStyle name="Output 2 5 10 2 2 2" xfId="36687"/>
    <cellStyle name="Output 2 5 10 2 2 3" xfId="36688"/>
    <cellStyle name="Output 2 5 10 2 2 4" xfId="36689"/>
    <cellStyle name="Output 2 5 10 2 2 5" xfId="36690"/>
    <cellStyle name="Output 2 5 10 2 2 6" xfId="36691"/>
    <cellStyle name="Output 2 5 10 2 2 7" xfId="36692"/>
    <cellStyle name="Output 2 5 10 2 3" xfId="36693"/>
    <cellStyle name="Output 2 5 10 2 4" xfId="36694"/>
    <cellStyle name="Output 2 5 10 2 5" xfId="36695"/>
    <cellStyle name="Output 2 5 10 2 6" xfId="36696"/>
    <cellStyle name="Output 2 5 10 2 7" xfId="36697"/>
    <cellStyle name="Output 2 5 10 2 8" xfId="36698"/>
    <cellStyle name="Output 2 5 10 3" xfId="36699"/>
    <cellStyle name="Output 2 5 10 3 2" xfId="36700"/>
    <cellStyle name="Output 2 5 10 3 3" xfId="36701"/>
    <cellStyle name="Output 2 5 10 3 4" xfId="36702"/>
    <cellStyle name="Output 2 5 10 3 5" xfId="36703"/>
    <cellStyle name="Output 2 5 10 3 6" xfId="36704"/>
    <cellStyle name="Output 2 5 10 3 7" xfId="36705"/>
    <cellStyle name="Output 2 5 10 4" xfId="36706"/>
    <cellStyle name="Output 2 5 10 4 2" xfId="36707"/>
    <cellStyle name="Output 2 5 10 4 3" xfId="36708"/>
    <cellStyle name="Output 2 5 10 4 4" xfId="36709"/>
    <cellStyle name="Output 2 5 10 4 5" xfId="36710"/>
    <cellStyle name="Output 2 5 10 4 6" xfId="36711"/>
    <cellStyle name="Output 2 5 10 4 7" xfId="36712"/>
    <cellStyle name="Output 2 5 10 5" xfId="36713"/>
    <cellStyle name="Output 2 5 10 5 2" xfId="36714"/>
    <cellStyle name="Output 2 5 10 5 3" xfId="36715"/>
    <cellStyle name="Output 2 5 10 5 4" xfId="36716"/>
    <cellStyle name="Output 2 5 10 5 5" xfId="36717"/>
    <cellStyle name="Output 2 5 10 5 6" xfId="36718"/>
    <cellStyle name="Output 2 5 10 5 7" xfId="36719"/>
    <cellStyle name="Output 2 5 10 6" xfId="36720"/>
    <cellStyle name="Output 2 5 10 6 2" xfId="36721"/>
    <cellStyle name="Output 2 5 10 6 3" xfId="36722"/>
    <cellStyle name="Output 2 5 10 6 4" xfId="36723"/>
    <cellStyle name="Output 2 5 10 6 5" xfId="36724"/>
    <cellStyle name="Output 2 5 10 6 6" xfId="36725"/>
    <cellStyle name="Output 2 5 10 6 7" xfId="36726"/>
    <cellStyle name="Output 2 5 10 7" xfId="36727"/>
    <cellStyle name="Output 2 5 10 7 2" xfId="36728"/>
    <cellStyle name="Output 2 5 10 7 3" xfId="36729"/>
    <cellStyle name="Output 2 5 10 7 4" xfId="36730"/>
    <cellStyle name="Output 2 5 10 7 5" xfId="36731"/>
    <cellStyle name="Output 2 5 10 7 6" xfId="36732"/>
    <cellStyle name="Output 2 5 10 8" xfId="36733"/>
    <cellStyle name="Output 2 5 10 9" xfId="36734"/>
    <cellStyle name="Output 2 5 11" xfId="36735"/>
    <cellStyle name="Output 2 5 11 10" xfId="36736"/>
    <cellStyle name="Output 2 5 11 11" xfId="36737"/>
    <cellStyle name="Output 2 5 11 12" xfId="36738"/>
    <cellStyle name="Output 2 5 11 2" xfId="36739"/>
    <cellStyle name="Output 2 5 11 2 2" xfId="36740"/>
    <cellStyle name="Output 2 5 11 2 2 2" xfId="36741"/>
    <cellStyle name="Output 2 5 11 2 2 3" xfId="36742"/>
    <cellStyle name="Output 2 5 11 2 2 4" xfId="36743"/>
    <cellStyle name="Output 2 5 11 2 2 5" xfId="36744"/>
    <cellStyle name="Output 2 5 11 2 2 6" xfId="36745"/>
    <cellStyle name="Output 2 5 11 2 2 7" xfId="36746"/>
    <cellStyle name="Output 2 5 11 2 3" xfId="36747"/>
    <cellStyle name="Output 2 5 11 2 4" xfId="36748"/>
    <cellStyle name="Output 2 5 11 2 5" xfId="36749"/>
    <cellStyle name="Output 2 5 11 2 6" xfId="36750"/>
    <cellStyle name="Output 2 5 11 2 7" xfId="36751"/>
    <cellStyle name="Output 2 5 11 2 8" xfId="36752"/>
    <cellStyle name="Output 2 5 11 3" xfId="36753"/>
    <cellStyle name="Output 2 5 11 3 2" xfId="36754"/>
    <cellStyle name="Output 2 5 11 3 3" xfId="36755"/>
    <cellStyle name="Output 2 5 11 3 4" xfId="36756"/>
    <cellStyle name="Output 2 5 11 3 5" xfId="36757"/>
    <cellStyle name="Output 2 5 11 3 6" xfId="36758"/>
    <cellStyle name="Output 2 5 11 3 7" xfId="36759"/>
    <cellStyle name="Output 2 5 11 4" xfId="36760"/>
    <cellStyle name="Output 2 5 11 4 2" xfId="36761"/>
    <cellStyle name="Output 2 5 11 4 3" xfId="36762"/>
    <cellStyle name="Output 2 5 11 4 4" xfId="36763"/>
    <cellStyle name="Output 2 5 11 4 5" xfId="36764"/>
    <cellStyle name="Output 2 5 11 4 6" xfId="36765"/>
    <cellStyle name="Output 2 5 11 4 7" xfId="36766"/>
    <cellStyle name="Output 2 5 11 5" xfId="36767"/>
    <cellStyle name="Output 2 5 11 5 2" xfId="36768"/>
    <cellStyle name="Output 2 5 11 5 3" xfId="36769"/>
    <cellStyle name="Output 2 5 11 5 4" xfId="36770"/>
    <cellStyle name="Output 2 5 11 5 5" xfId="36771"/>
    <cellStyle name="Output 2 5 11 5 6" xfId="36772"/>
    <cellStyle name="Output 2 5 11 5 7" xfId="36773"/>
    <cellStyle name="Output 2 5 11 6" xfId="36774"/>
    <cellStyle name="Output 2 5 11 6 2" xfId="36775"/>
    <cellStyle name="Output 2 5 11 6 3" xfId="36776"/>
    <cellStyle name="Output 2 5 11 6 4" xfId="36777"/>
    <cellStyle name="Output 2 5 11 6 5" xfId="36778"/>
    <cellStyle name="Output 2 5 11 6 6" xfId="36779"/>
    <cellStyle name="Output 2 5 11 6 7" xfId="36780"/>
    <cellStyle name="Output 2 5 11 7" xfId="36781"/>
    <cellStyle name="Output 2 5 11 7 2" xfId="36782"/>
    <cellStyle name="Output 2 5 11 7 3" xfId="36783"/>
    <cellStyle name="Output 2 5 11 7 4" xfId="36784"/>
    <cellStyle name="Output 2 5 11 7 5" xfId="36785"/>
    <cellStyle name="Output 2 5 11 7 6" xfId="36786"/>
    <cellStyle name="Output 2 5 11 8" xfId="36787"/>
    <cellStyle name="Output 2 5 11 9" xfId="36788"/>
    <cellStyle name="Output 2 5 12" xfId="36789"/>
    <cellStyle name="Output 2 5 12 10" xfId="36790"/>
    <cellStyle name="Output 2 5 12 11" xfId="36791"/>
    <cellStyle name="Output 2 5 12 12" xfId="36792"/>
    <cellStyle name="Output 2 5 12 2" xfId="36793"/>
    <cellStyle name="Output 2 5 12 2 2" xfId="36794"/>
    <cellStyle name="Output 2 5 12 2 2 2" xfId="36795"/>
    <cellStyle name="Output 2 5 12 2 2 3" xfId="36796"/>
    <cellStyle name="Output 2 5 12 2 2 4" xfId="36797"/>
    <cellStyle name="Output 2 5 12 2 2 5" xfId="36798"/>
    <cellStyle name="Output 2 5 12 2 2 6" xfId="36799"/>
    <cellStyle name="Output 2 5 12 2 2 7" xfId="36800"/>
    <cellStyle name="Output 2 5 12 2 3" xfId="36801"/>
    <cellStyle name="Output 2 5 12 2 4" xfId="36802"/>
    <cellStyle name="Output 2 5 12 2 5" xfId="36803"/>
    <cellStyle name="Output 2 5 12 2 6" xfId="36804"/>
    <cellStyle name="Output 2 5 12 2 7" xfId="36805"/>
    <cellStyle name="Output 2 5 12 2 8" xfId="36806"/>
    <cellStyle name="Output 2 5 12 3" xfId="36807"/>
    <cellStyle name="Output 2 5 12 3 2" xfId="36808"/>
    <cellStyle name="Output 2 5 12 3 3" xfId="36809"/>
    <cellStyle name="Output 2 5 12 3 4" xfId="36810"/>
    <cellStyle name="Output 2 5 12 3 5" xfId="36811"/>
    <cellStyle name="Output 2 5 12 3 6" xfId="36812"/>
    <cellStyle name="Output 2 5 12 3 7" xfId="36813"/>
    <cellStyle name="Output 2 5 12 4" xfId="36814"/>
    <cellStyle name="Output 2 5 12 4 2" xfId="36815"/>
    <cellStyle name="Output 2 5 12 4 3" xfId="36816"/>
    <cellStyle name="Output 2 5 12 4 4" xfId="36817"/>
    <cellStyle name="Output 2 5 12 4 5" xfId="36818"/>
    <cellStyle name="Output 2 5 12 4 6" xfId="36819"/>
    <cellStyle name="Output 2 5 12 4 7" xfId="36820"/>
    <cellStyle name="Output 2 5 12 5" xfId="36821"/>
    <cellStyle name="Output 2 5 12 5 2" xfId="36822"/>
    <cellStyle name="Output 2 5 12 5 3" xfId="36823"/>
    <cellStyle name="Output 2 5 12 5 4" xfId="36824"/>
    <cellStyle name="Output 2 5 12 5 5" xfId="36825"/>
    <cellStyle name="Output 2 5 12 5 6" xfId="36826"/>
    <cellStyle name="Output 2 5 12 5 7" xfId="36827"/>
    <cellStyle name="Output 2 5 12 6" xfId="36828"/>
    <cellStyle name="Output 2 5 12 6 2" xfId="36829"/>
    <cellStyle name="Output 2 5 12 6 3" xfId="36830"/>
    <cellStyle name="Output 2 5 12 6 4" xfId="36831"/>
    <cellStyle name="Output 2 5 12 6 5" xfId="36832"/>
    <cellStyle name="Output 2 5 12 6 6" xfId="36833"/>
    <cellStyle name="Output 2 5 12 6 7" xfId="36834"/>
    <cellStyle name="Output 2 5 12 7" xfId="36835"/>
    <cellStyle name="Output 2 5 12 7 2" xfId="36836"/>
    <cellStyle name="Output 2 5 12 7 3" xfId="36837"/>
    <cellStyle name="Output 2 5 12 7 4" xfId="36838"/>
    <cellStyle name="Output 2 5 12 7 5" xfId="36839"/>
    <cellStyle name="Output 2 5 12 7 6" xfId="36840"/>
    <cellStyle name="Output 2 5 12 8" xfId="36841"/>
    <cellStyle name="Output 2 5 12 9" xfId="36842"/>
    <cellStyle name="Output 2 5 13" xfId="36843"/>
    <cellStyle name="Output 2 5 13 2" xfId="36844"/>
    <cellStyle name="Output 2 5 13 2 2" xfId="36845"/>
    <cellStyle name="Output 2 5 13 2 3" xfId="36846"/>
    <cellStyle name="Output 2 5 13 2 4" xfId="36847"/>
    <cellStyle name="Output 2 5 13 2 5" xfId="36848"/>
    <cellStyle name="Output 2 5 13 2 6" xfId="36849"/>
    <cellStyle name="Output 2 5 13 2 7" xfId="36850"/>
    <cellStyle name="Output 2 5 13 3" xfId="36851"/>
    <cellStyle name="Output 2 5 13 4" xfId="36852"/>
    <cellStyle name="Output 2 5 13 5" xfId="36853"/>
    <cellStyle name="Output 2 5 13 6" xfId="36854"/>
    <cellStyle name="Output 2 5 13 7" xfId="36855"/>
    <cellStyle name="Output 2 5 13 8" xfId="36856"/>
    <cellStyle name="Output 2 5 14" xfId="36857"/>
    <cellStyle name="Output 2 5 14 2" xfId="36858"/>
    <cellStyle name="Output 2 5 14 3" xfId="36859"/>
    <cellStyle name="Output 2 5 14 4" xfId="36860"/>
    <cellStyle name="Output 2 5 14 5" xfId="36861"/>
    <cellStyle name="Output 2 5 14 6" xfId="36862"/>
    <cellStyle name="Output 2 5 14 7" xfId="36863"/>
    <cellStyle name="Output 2 5 15" xfId="36864"/>
    <cellStyle name="Output 2 5 15 2" xfId="36865"/>
    <cellStyle name="Output 2 5 15 3" xfId="36866"/>
    <cellStyle name="Output 2 5 15 4" xfId="36867"/>
    <cellStyle name="Output 2 5 15 5" xfId="36868"/>
    <cellStyle name="Output 2 5 15 6" xfId="36869"/>
    <cellStyle name="Output 2 5 15 7" xfId="36870"/>
    <cellStyle name="Output 2 5 16" xfId="36871"/>
    <cellStyle name="Output 2 5 16 2" xfId="36872"/>
    <cellStyle name="Output 2 5 16 3" xfId="36873"/>
    <cellStyle name="Output 2 5 16 4" xfId="36874"/>
    <cellStyle name="Output 2 5 16 5" xfId="36875"/>
    <cellStyle name="Output 2 5 16 6" xfId="36876"/>
    <cellStyle name="Output 2 5 16 7" xfId="36877"/>
    <cellStyle name="Output 2 5 17" xfId="36878"/>
    <cellStyle name="Output 2 5 17 2" xfId="36879"/>
    <cellStyle name="Output 2 5 17 3" xfId="36880"/>
    <cellStyle name="Output 2 5 17 4" xfId="36881"/>
    <cellStyle name="Output 2 5 17 5" xfId="36882"/>
    <cellStyle name="Output 2 5 17 6" xfId="36883"/>
    <cellStyle name="Output 2 5 17 7" xfId="36884"/>
    <cellStyle name="Output 2 5 18" xfId="36885"/>
    <cellStyle name="Output 2 5 18 2" xfId="36886"/>
    <cellStyle name="Output 2 5 18 3" xfId="36887"/>
    <cellStyle name="Output 2 5 18 4" xfId="36888"/>
    <cellStyle name="Output 2 5 18 5" xfId="36889"/>
    <cellStyle name="Output 2 5 18 6" xfId="36890"/>
    <cellStyle name="Output 2 5 18 7" xfId="36891"/>
    <cellStyle name="Output 2 5 19" xfId="36892"/>
    <cellStyle name="Output 2 5 2" xfId="36893"/>
    <cellStyle name="Output 2 5 2 10" xfId="36894"/>
    <cellStyle name="Output 2 5 2 11" xfId="36895"/>
    <cellStyle name="Output 2 5 2 12" xfId="36896"/>
    <cellStyle name="Output 2 5 2 13" xfId="36897"/>
    <cellStyle name="Output 2 5 2 2" xfId="36898"/>
    <cellStyle name="Output 2 5 2 2 2" xfId="36899"/>
    <cellStyle name="Output 2 5 2 2 2 2" xfId="36900"/>
    <cellStyle name="Output 2 5 2 2 2 3" xfId="36901"/>
    <cellStyle name="Output 2 5 2 2 2 4" xfId="36902"/>
    <cellStyle name="Output 2 5 2 2 2 5" xfId="36903"/>
    <cellStyle name="Output 2 5 2 2 2 6" xfId="36904"/>
    <cellStyle name="Output 2 5 2 2 2 7" xfId="36905"/>
    <cellStyle name="Output 2 5 2 2 3" xfId="36906"/>
    <cellStyle name="Output 2 5 2 2 4" xfId="36907"/>
    <cellStyle name="Output 2 5 2 2 5" xfId="36908"/>
    <cellStyle name="Output 2 5 2 2 6" xfId="36909"/>
    <cellStyle name="Output 2 5 2 2 7" xfId="36910"/>
    <cellStyle name="Output 2 5 2 2 8" xfId="36911"/>
    <cellStyle name="Output 2 5 2 3" xfId="36912"/>
    <cellStyle name="Output 2 5 2 3 2" xfId="36913"/>
    <cellStyle name="Output 2 5 2 3 3" xfId="36914"/>
    <cellStyle name="Output 2 5 2 3 4" xfId="36915"/>
    <cellStyle name="Output 2 5 2 3 5" xfId="36916"/>
    <cellStyle name="Output 2 5 2 3 6" xfId="36917"/>
    <cellStyle name="Output 2 5 2 3 7" xfId="36918"/>
    <cellStyle name="Output 2 5 2 4" xfId="36919"/>
    <cellStyle name="Output 2 5 2 4 2" xfId="36920"/>
    <cellStyle name="Output 2 5 2 4 3" xfId="36921"/>
    <cellStyle name="Output 2 5 2 4 4" xfId="36922"/>
    <cellStyle name="Output 2 5 2 4 5" xfId="36923"/>
    <cellStyle name="Output 2 5 2 4 6" xfId="36924"/>
    <cellStyle name="Output 2 5 2 4 7" xfId="36925"/>
    <cellStyle name="Output 2 5 2 5" xfId="36926"/>
    <cellStyle name="Output 2 5 2 5 2" xfId="36927"/>
    <cellStyle name="Output 2 5 2 5 3" xfId="36928"/>
    <cellStyle name="Output 2 5 2 5 4" xfId="36929"/>
    <cellStyle name="Output 2 5 2 5 5" xfId="36930"/>
    <cellStyle name="Output 2 5 2 5 6" xfId="36931"/>
    <cellStyle name="Output 2 5 2 5 7" xfId="36932"/>
    <cellStyle name="Output 2 5 2 6" xfId="36933"/>
    <cellStyle name="Output 2 5 2 6 2" xfId="36934"/>
    <cellStyle name="Output 2 5 2 6 3" xfId="36935"/>
    <cellStyle name="Output 2 5 2 6 4" xfId="36936"/>
    <cellStyle name="Output 2 5 2 6 5" xfId="36937"/>
    <cellStyle name="Output 2 5 2 6 6" xfId="36938"/>
    <cellStyle name="Output 2 5 2 6 7" xfId="36939"/>
    <cellStyle name="Output 2 5 2 7" xfId="36940"/>
    <cellStyle name="Output 2 5 2 7 2" xfId="36941"/>
    <cellStyle name="Output 2 5 2 7 3" xfId="36942"/>
    <cellStyle name="Output 2 5 2 7 4" xfId="36943"/>
    <cellStyle name="Output 2 5 2 7 5" xfId="36944"/>
    <cellStyle name="Output 2 5 2 7 6" xfId="36945"/>
    <cellStyle name="Output 2 5 2 7 7" xfId="36946"/>
    <cellStyle name="Output 2 5 2 8" xfId="36947"/>
    <cellStyle name="Output 2 5 2 9" xfId="36948"/>
    <cellStyle name="Output 2 5 20" xfId="36949"/>
    <cellStyle name="Output 2 5 21" xfId="36950"/>
    <cellStyle name="Output 2 5 22" xfId="36951"/>
    <cellStyle name="Output 2 5 23" xfId="36952"/>
    <cellStyle name="Output 2 5 3" xfId="36953"/>
    <cellStyle name="Output 2 5 3 10" xfId="36954"/>
    <cellStyle name="Output 2 5 3 11" xfId="36955"/>
    <cellStyle name="Output 2 5 3 12" xfId="36956"/>
    <cellStyle name="Output 2 5 3 13" xfId="36957"/>
    <cellStyle name="Output 2 5 3 2" xfId="36958"/>
    <cellStyle name="Output 2 5 3 2 2" xfId="36959"/>
    <cellStyle name="Output 2 5 3 2 2 2" xfId="36960"/>
    <cellStyle name="Output 2 5 3 2 2 3" xfId="36961"/>
    <cellStyle name="Output 2 5 3 2 2 4" xfId="36962"/>
    <cellStyle name="Output 2 5 3 2 2 5" xfId="36963"/>
    <cellStyle name="Output 2 5 3 2 2 6" xfId="36964"/>
    <cellStyle name="Output 2 5 3 2 2 7" xfId="36965"/>
    <cellStyle name="Output 2 5 3 2 3" xfId="36966"/>
    <cellStyle name="Output 2 5 3 2 4" xfId="36967"/>
    <cellStyle name="Output 2 5 3 2 5" xfId="36968"/>
    <cellStyle name="Output 2 5 3 2 6" xfId="36969"/>
    <cellStyle name="Output 2 5 3 2 7" xfId="36970"/>
    <cellStyle name="Output 2 5 3 2 8" xfId="36971"/>
    <cellStyle name="Output 2 5 3 3" xfId="36972"/>
    <cellStyle name="Output 2 5 3 3 2" xfId="36973"/>
    <cellStyle name="Output 2 5 3 3 3" xfId="36974"/>
    <cellStyle name="Output 2 5 3 3 4" xfId="36975"/>
    <cellStyle name="Output 2 5 3 3 5" xfId="36976"/>
    <cellStyle name="Output 2 5 3 3 6" xfId="36977"/>
    <cellStyle name="Output 2 5 3 3 7" xfId="36978"/>
    <cellStyle name="Output 2 5 3 4" xfId="36979"/>
    <cellStyle name="Output 2 5 3 4 2" xfId="36980"/>
    <cellStyle name="Output 2 5 3 4 3" xfId="36981"/>
    <cellStyle name="Output 2 5 3 4 4" xfId="36982"/>
    <cellStyle name="Output 2 5 3 4 5" xfId="36983"/>
    <cellStyle name="Output 2 5 3 4 6" xfId="36984"/>
    <cellStyle name="Output 2 5 3 4 7" xfId="36985"/>
    <cellStyle name="Output 2 5 3 5" xfId="36986"/>
    <cellStyle name="Output 2 5 3 5 2" xfId="36987"/>
    <cellStyle name="Output 2 5 3 5 3" xfId="36988"/>
    <cellStyle name="Output 2 5 3 5 4" xfId="36989"/>
    <cellStyle name="Output 2 5 3 5 5" xfId="36990"/>
    <cellStyle name="Output 2 5 3 5 6" xfId="36991"/>
    <cellStyle name="Output 2 5 3 5 7" xfId="36992"/>
    <cellStyle name="Output 2 5 3 6" xfId="36993"/>
    <cellStyle name="Output 2 5 3 6 2" xfId="36994"/>
    <cellStyle name="Output 2 5 3 6 3" xfId="36995"/>
    <cellStyle name="Output 2 5 3 6 4" xfId="36996"/>
    <cellStyle name="Output 2 5 3 6 5" xfId="36997"/>
    <cellStyle name="Output 2 5 3 6 6" xfId="36998"/>
    <cellStyle name="Output 2 5 3 6 7" xfId="36999"/>
    <cellStyle name="Output 2 5 3 7" xfId="37000"/>
    <cellStyle name="Output 2 5 3 7 2" xfId="37001"/>
    <cellStyle name="Output 2 5 3 7 3" xfId="37002"/>
    <cellStyle name="Output 2 5 3 7 4" xfId="37003"/>
    <cellStyle name="Output 2 5 3 7 5" xfId="37004"/>
    <cellStyle name="Output 2 5 3 7 6" xfId="37005"/>
    <cellStyle name="Output 2 5 3 7 7" xfId="37006"/>
    <cellStyle name="Output 2 5 3 8" xfId="37007"/>
    <cellStyle name="Output 2 5 3 9" xfId="37008"/>
    <cellStyle name="Output 2 5 4" xfId="37009"/>
    <cellStyle name="Output 2 5 4 10" xfId="37010"/>
    <cellStyle name="Output 2 5 4 11" xfId="37011"/>
    <cellStyle name="Output 2 5 4 12" xfId="37012"/>
    <cellStyle name="Output 2 5 4 2" xfId="37013"/>
    <cellStyle name="Output 2 5 4 2 2" xfId="37014"/>
    <cellStyle name="Output 2 5 4 2 2 2" xfId="37015"/>
    <cellStyle name="Output 2 5 4 2 2 3" xfId="37016"/>
    <cellStyle name="Output 2 5 4 2 2 4" xfId="37017"/>
    <cellStyle name="Output 2 5 4 2 2 5" xfId="37018"/>
    <cellStyle name="Output 2 5 4 2 2 6" xfId="37019"/>
    <cellStyle name="Output 2 5 4 2 2 7" xfId="37020"/>
    <cellStyle name="Output 2 5 4 2 3" xfId="37021"/>
    <cellStyle name="Output 2 5 4 2 4" xfId="37022"/>
    <cellStyle name="Output 2 5 4 2 5" xfId="37023"/>
    <cellStyle name="Output 2 5 4 2 6" xfId="37024"/>
    <cellStyle name="Output 2 5 4 2 7" xfId="37025"/>
    <cellStyle name="Output 2 5 4 2 8" xfId="37026"/>
    <cellStyle name="Output 2 5 4 3" xfId="37027"/>
    <cellStyle name="Output 2 5 4 3 2" xfId="37028"/>
    <cellStyle name="Output 2 5 4 3 3" xfId="37029"/>
    <cellStyle name="Output 2 5 4 3 4" xfId="37030"/>
    <cellStyle name="Output 2 5 4 3 5" xfId="37031"/>
    <cellStyle name="Output 2 5 4 3 6" xfId="37032"/>
    <cellStyle name="Output 2 5 4 3 7" xfId="37033"/>
    <cellStyle name="Output 2 5 4 4" xfId="37034"/>
    <cellStyle name="Output 2 5 4 4 2" xfId="37035"/>
    <cellStyle name="Output 2 5 4 4 3" xfId="37036"/>
    <cellStyle name="Output 2 5 4 4 4" xfId="37037"/>
    <cellStyle name="Output 2 5 4 4 5" xfId="37038"/>
    <cellStyle name="Output 2 5 4 4 6" xfId="37039"/>
    <cellStyle name="Output 2 5 4 4 7" xfId="37040"/>
    <cellStyle name="Output 2 5 4 5" xfId="37041"/>
    <cellStyle name="Output 2 5 4 5 2" xfId="37042"/>
    <cellStyle name="Output 2 5 4 5 3" xfId="37043"/>
    <cellStyle name="Output 2 5 4 5 4" xfId="37044"/>
    <cellStyle name="Output 2 5 4 5 5" xfId="37045"/>
    <cellStyle name="Output 2 5 4 5 6" xfId="37046"/>
    <cellStyle name="Output 2 5 4 5 7" xfId="37047"/>
    <cellStyle name="Output 2 5 4 6" xfId="37048"/>
    <cellStyle name="Output 2 5 4 6 2" xfId="37049"/>
    <cellStyle name="Output 2 5 4 6 3" xfId="37050"/>
    <cellStyle name="Output 2 5 4 6 4" xfId="37051"/>
    <cellStyle name="Output 2 5 4 6 5" xfId="37052"/>
    <cellStyle name="Output 2 5 4 6 6" xfId="37053"/>
    <cellStyle name="Output 2 5 4 6 7" xfId="37054"/>
    <cellStyle name="Output 2 5 4 7" xfId="37055"/>
    <cellStyle name="Output 2 5 4 7 2" xfId="37056"/>
    <cellStyle name="Output 2 5 4 7 3" xfId="37057"/>
    <cellStyle name="Output 2 5 4 7 4" xfId="37058"/>
    <cellStyle name="Output 2 5 4 7 5" xfId="37059"/>
    <cellStyle name="Output 2 5 4 7 6" xfId="37060"/>
    <cellStyle name="Output 2 5 4 8" xfId="37061"/>
    <cellStyle name="Output 2 5 4 9" xfId="37062"/>
    <cellStyle name="Output 2 5 5" xfId="37063"/>
    <cellStyle name="Output 2 5 5 10" xfId="37064"/>
    <cellStyle name="Output 2 5 5 11" xfId="37065"/>
    <cellStyle name="Output 2 5 5 12" xfId="37066"/>
    <cellStyle name="Output 2 5 5 2" xfId="37067"/>
    <cellStyle name="Output 2 5 5 2 2" xfId="37068"/>
    <cellStyle name="Output 2 5 5 2 2 2" xfId="37069"/>
    <cellStyle name="Output 2 5 5 2 2 3" xfId="37070"/>
    <cellStyle name="Output 2 5 5 2 2 4" xfId="37071"/>
    <cellStyle name="Output 2 5 5 2 2 5" xfId="37072"/>
    <cellStyle name="Output 2 5 5 2 2 6" xfId="37073"/>
    <cellStyle name="Output 2 5 5 2 2 7" xfId="37074"/>
    <cellStyle name="Output 2 5 5 2 3" xfId="37075"/>
    <cellStyle name="Output 2 5 5 2 4" xfId="37076"/>
    <cellStyle name="Output 2 5 5 2 5" xfId="37077"/>
    <cellStyle name="Output 2 5 5 2 6" xfId="37078"/>
    <cellStyle name="Output 2 5 5 2 7" xfId="37079"/>
    <cellStyle name="Output 2 5 5 2 8" xfId="37080"/>
    <cellStyle name="Output 2 5 5 3" xfId="37081"/>
    <cellStyle name="Output 2 5 5 3 2" xfId="37082"/>
    <cellStyle name="Output 2 5 5 3 3" xfId="37083"/>
    <cellStyle name="Output 2 5 5 3 4" xfId="37084"/>
    <cellStyle name="Output 2 5 5 3 5" xfId="37085"/>
    <cellStyle name="Output 2 5 5 3 6" xfId="37086"/>
    <cellStyle name="Output 2 5 5 3 7" xfId="37087"/>
    <cellStyle name="Output 2 5 5 4" xfId="37088"/>
    <cellStyle name="Output 2 5 5 4 2" xfId="37089"/>
    <cellStyle name="Output 2 5 5 4 3" xfId="37090"/>
    <cellStyle name="Output 2 5 5 4 4" xfId="37091"/>
    <cellStyle name="Output 2 5 5 4 5" xfId="37092"/>
    <cellStyle name="Output 2 5 5 4 6" xfId="37093"/>
    <cellStyle name="Output 2 5 5 4 7" xfId="37094"/>
    <cellStyle name="Output 2 5 5 5" xfId="37095"/>
    <cellStyle name="Output 2 5 5 5 2" xfId="37096"/>
    <cellStyle name="Output 2 5 5 5 3" xfId="37097"/>
    <cellStyle name="Output 2 5 5 5 4" xfId="37098"/>
    <cellStyle name="Output 2 5 5 5 5" xfId="37099"/>
    <cellStyle name="Output 2 5 5 5 6" xfId="37100"/>
    <cellStyle name="Output 2 5 5 5 7" xfId="37101"/>
    <cellStyle name="Output 2 5 5 6" xfId="37102"/>
    <cellStyle name="Output 2 5 5 6 2" xfId="37103"/>
    <cellStyle name="Output 2 5 5 6 3" xfId="37104"/>
    <cellStyle name="Output 2 5 5 6 4" xfId="37105"/>
    <cellStyle name="Output 2 5 5 6 5" xfId="37106"/>
    <cellStyle name="Output 2 5 5 6 6" xfId="37107"/>
    <cellStyle name="Output 2 5 5 6 7" xfId="37108"/>
    <cellStyle name="Output 2 5 5 7" xfId="37109"/>
    <cellStyle name="Output 2 5 5 7 2" xfId="37110"/>
    <cellStyle name="Output 2 5 5 7 3" xfId="37111"/>
    <cellStyle name="Output 2 5 5 7 4" xfId="37112"/>
    <cellStyle name="Output 2 5 5 7 5" xfId="37113"/>
    <cellStyle name="Output 2 5 5 7 6" xfId="37114"/>
    <cellStyle name="Output 2 5 5 8" xfId="37115"/>
    <cellStyle name="Output 2 5 5 9" xfId="37116"/>
    <cellStyle name="Output 2 5 6" xfId="37117"/>
    <cellStyle name="Output 2 5 6 10" xfId="37118"/>
    <cellStyle name="Output 2 5 6 11" xfId="37119"/>
    <cellStyle name="Output 2 5 6 12" xfId="37120"/>
    <cellStyle name="Output 2 5 6 2" xfId="37121"/>
    <cellStyle name="Output 2 5 6 2 2" xfId="37122"/>
    <cellStyle name="Output 2 5 6 2 2 2" xfId="37123"/>
    <cellStyle name="Output 2 5 6 2 2 3" xfId="37124"/>
    <cellStyle name="Output 2 5 6 2 2 4" xfId="37125"/>
    <cellStyle name="Output 2 5 6 2 2 5" xfId="37126"/>
    <cellStyle name="Output 2 5 6 2 2 6" xfId="37127"/>
    <cellStyle name="Output 2 5 6 2 2 7" xfId="37128"/>
    <cellStyle name="Output 2 5 6 2 3" xfId="37129"/>
    <cellStyle name="Output 2 5 6 2 4" xfId="37130"/>
    <cellStyle name="Output 2 5 6 2 5" xfId="37131"/>
    <cellStyle name="Output 2 5 6 2 6" xfId="37132"/>
    <cellStyle name="Output 2 5 6 2 7" xfId="37133"/>
    <cellStyle name="Output 2 5 6 2 8" xfId="37134"/>
    <cellStyle name="Output 2 5 6 3" xfId="37135"/>
    <cellStyle name="Output 2 5 6 3 2" xfId="37136"/>
    <cellStyle name="Output 2 5 6 3 3" xfId="37137"/>
    <cellStyle name="Output 2 5 6 3 4" xfId="37138"/>
    <cellStyle name="Output 2 5 6 3 5" xfId="37139"/>
    <cellStyle name="Output 2 5 6 3 6" xfId="37140"/>
    <cellStyle name="Output 2 5 6 3 7" xfId="37141"/>
    <cellStyle name="Output 2 5 6 4" xfId="37142"/>
    <cellStyle name="Output 2 5 6 4 2" xfId="37143"/>
    <cellStyle name="Output 2 5 6 4 3" xfId="37144"/>
    <cellStyle name="Output 2 5 6 4 4" xfId="37145"/>
    <cellStyle name="Output 2 5 6 4 5" xfId="37146"/>
    <cellStyle name="Output 2 5 6 4 6" xfId="37147"/>
    <cellStyle name="Output 2 5 6 4 7" xfId="37148"/>
    <cellStyle name="Output 2 5 6 5" xfId="37149"/>
    <cellStyle name="Output 2 5 6 5 2" xfId="37150"/>
    <cellStyle name="Output 2 5 6 5 3" xfId="37151"/>
    <cellStyle name="Output 2 5 6 5 4" xfId="37152"/>
    <cellStyle name="Output 2 5 6 5 5" xfId="37153"/>
    <cellStyle name="Output 2 5 6 5 6" xfId="37154"/>
    <cellStyle name="Output 2 5 6 5 7" xfId="37155"/>
    <cellStyle name="Output 2 5 6 6" xfId="37156"/>
    <cellStyle name="Output 2 5 6 6 2" xfId="37157"/>
    <cellStyle name="Output 2 5 6 6 3" xfId="37158"/>
    <cellStyle name="Output 2 5 6 6 4" xfId="37159"/>
    <cellStyle name="Output 2 5 6 6 5" xfId="37160"/>
    <cellStyle name="Output 2 5 6 6 6" xfId="37161"/>
    <cellStyle name="Output 2 5 6 6 7" xfId="37162"/>
    <cellStyle name="Output 2 5 6 7" xfId="37163"/>
    <cellStyle name="Output 2 5 6 7 2" xfId="37164"/>
    <cellStyle name="Output 2 5 6 7 3" xfId="37165"/>
    <cellStyle name="Output 2 5 6 7 4" xfId="37166"/>
    <cellStyle name="Output 2 5 6 7 5" xfId="37167"/>
    <cellStyle name="Output 2 5 6 7 6" xfId="37168"/>
    <cellStyle name="Output 2 5 6 8" xfId="37169"/>
    <cellStyle name="Output 2 5 6 9" xfId="37170"/>
    <cellStyle name="Output 2 5 7" xfId="37171"/>
    <cellStyle name="Output 2 5 7 10" xfId="37172"/>
    <cellStyle name="Output 2 5 7 11" xfId="37173"/>
    <cellStyle name="Output 2 5 7 12" xfId="37174"/>
    <cellStyle name="Output 2 5 7 2" xfId="37175"/>
    <cellStyle name="Output 2 5 7 2 2" xfId="37176"/>
    <cellStyle name="Output 2 5 7 2 2 2" xfId="37177"/>
    <cellStyle name="Output 2 5 7 2 2 3" xfId="37178"/>
    <cellStyle name="Output 2 5 7 2 2 4" xfId="37179"/>
    <cellStyle name="Output 2 5 7 2 2 5" xfId="37180"/>
    <cellStyle name="Output 2 5 7 2 2 6" xfId="37181"/>
    <cellStyle name="Output 2 5 7 2 2 7" xfId="37182"/>
    <cellStyle name="Output 2 5 7 2 3" xfId="37183"/>
    <cellStyle name="Output 2 5 7 2 4" xfId="37184"/>
    <cellStyle name="Output 2 5 7 2 5" xfId="37185"/>
    <cellStyle name="Output 2 5 7 2 6" xfId="37186"/>
    <cellStyle name="Output 2 5 7 2 7" xfId="37187"/>
    <cellStyle name="Output 2 5 7 2 8" xfId="37188"/>
    <cellStyle name="Output 2 5 7 3" xfId="37189"/>
    <cellStyle name="Output 2 5 7 3 2" xfId="37190"/>
    <cellStyle name="Output 2 5 7 3 3" xfId="37191"/>
    <cellStyle name="Output 2 5 7 3 4" xfId="37192"/>
    <cellStyle name="Output 2 5 7 3 5" xfId="37193"/>
    <cellStyle name="Output 2 5 7 3 6" xfId="37194"/>
    <cellStyle name="Output 2 5 7 3 7" xfId="37195"/>
    <cellStyle name="Output 2 5 7 4" xfId="37196"/>
    <cellStyle name="Output 2 5 7 4 2" xfId="37197"/>
    <cellStyle name="Output 2 5 7 4 3" xfId="37198"/>
    <cellStyle name="Output 2 5 7 4 4" xfId="37199"/>
    <cellStyle name="Output 2 5 7 4 5" xfId="37200"/>
    <cellStyle name="Output 2 5 7 4 6" xfId="37201"/>
    <cellStyle name="Output 2 5 7 4 7" xfId="37202"/>
    <cellStyle name="Output 2 5 7 5" xfId="37203"/>
    <cellStyle name="Output 2 5 7 5 2" xfId="37204"/>
    <cellStyle name="Output 2 5 7 5 3" xfId="37205"/>
    <cellStyle name="Output 2 5 7 5 4" xfId="37206"/>
    <cellStyle name="Output 2 5 7 5 5" xfId="37207"/>
    <cellStyle name="Output 2 5 7 5 6" xfId="37208"/>
    <cellStyle name="Output 2 5 7 5 7" xfId="37209"/>
    <cellStyle name="Output 2 5 7 6" xfId="37210"/>
    <cellStyle name="Output 2 5 7 6 2" xfId="37211"/>
    <cellStyle name="Output 2 5 7 6 3" xfId="37212"/>
    <cellStyle name="Output 2 5 7 6 4" xfId="37213"/>
    <cellStyle name="Output 2 5 7 6 5" xfId="37214"/>
    <cellStyle name="Output 2 5 7 6 6" xfId="37215"/>
    <cellStyle name="Output 2 5 7 6 7" xfId="37216"/>
    <cellStyle name="Output 2 5 7 7" xfId="37217"/>
    <cellStyle name="Output 2 5 7 7 2" xfId="37218"/>
    <cellStyle name="Output 2 5 7 7 3" xfId="37219"/>
    <cellStyle name="Output 2 5 7 7 4" xfId="37220"/>
    <cellStyle name="Output 2 5 7 7 5" xfId="37221"/>
    <cellStyle name="Output 2 5 7 7 6" xfId="37222"/>
    <cellStyle name="Output 2 5 7 8" xfId="37223"/>
    <cellStyle name="Output 2 5 7 9" xfId="37224"/>
    <cellStyle name="Output 2 5 8" xfId="37225"/>
    <cellStyle name="Output 2 5 8 10" xfId="37226"/>
    <cellStyle name="Output 2 5 8 11" xfId="37227"/>
    <cellStyle name="Output 2 5 8 12" xfId="37228"/>
    <cellStyle name="Output 2 5 8 2" xfId="37229"/>
    <cellStyle name="Output 2 5 8 2 2" xfId="37230"/>
    <cellStyle name="Output 2 5 8 2 2 2" xfId="37231"/>
    <cellStyle name="Output 2 5 8 2 2 3" xfId="37232"/>
    <cellStyle name="Output 2 5 8 2 2 4" xfId="37233"/>
    <cellStyle name="Output 2 5 8 2 2 5" xfId="37234"/>
    <cellStyle name="Output 2 5 8 2 2 6" xfId="37235"/>
    <cellStyle name="Output 2 5 8 2 2 7" xfId="37236"/>
    <cellStyle name="Output 2 5 8 2 3" xfId="37237"/>
    <cellStyle name="Output 2 5 8 2 4" xfId="37238"/>
    <cellStyle name="Output 2 5 8 2 5" xfId="37239"/>
    <cellStyle name="Output 2 5 8 2 6" xfId="37240"/>
    <cellStyle name="Output 2 5 8 2 7" xfId="37241"/>
    <cellStyle name="Output 2 5 8 2 8" xfId="37242"/>
    <cellStyle name="Output 2 5 8 3" xfId="37243"/>
    <cellStyle name="Output 2 5 8 3 2" xfId="37244"/>
    <cellStyle name="Output 2 5 8 3 3" xfId="37245"/>
    <cellStyle name="Output 2 5 8 3 4" xfId="37246"/>
    <cellStyle name="Output 2 5 8 3 5" xfId="37247"/>
    <cellStyle name="Output 2 5 8 3 6" xfId="37248"/>
    <cellStyle name="Output 2 5 8 3 7" xfId="37249"/>
    <cellStyle name="Output 2 5 8 4" xfId="37250"/>
    <cellStyle name="Output 2 5 8 4 2" xfId="37251"/>
    <cellStyle name="Output 2 5 8 4 3" xfId="37252"/>
    <cellStyle name="Output 2 5 8 4 4" xfId="37253"/>
    <cellStyle name="Output 2 5 8 4 5" xfId="37254"/>
    <cellStyle name="Output 2 5 8 4 6" xfId="37255"/>
    <cellStyle name="Output 2 5 8 4 7" xfId="37256"/>
    <cellStyle name="Output 2 5 8 5" xfId="37257"/>
    <cellStyle name="Output 2 5 8 5 2" xfId="37258"/>
    <cellStyle name="Output 2 5 8 5 3" xfId="37259"/>
    <cellStyle name="Output 2 5 8 5 4" xfId="37260"/>
    <cellStyle name="Output 2 5 8 5 5" xfId="37261"/>
    <cellStyle name="Output 2 5 8 5 6" xfId="37262"/>
    <cellStyle name="Output 2 5 8 5 7" xfId="37263"/>
    <cellStyle name="Output 2 5 8 6" xfId="37264"/>
    <cellStyle name="Output 2 5 8 6 2" xfId="37265"/>
    <cellStyle name="Output 2 5 8 6 3" xfId="37266"/>
    <cellStyle name="Output 2 5 8 6 4" xfId="37267"/>
    <cellStyle name="Output 2 5 8 6 5" xfId="37268"/>
    <cellStyle name="Output 2 5 8 6 6" xfId="37269"/>
    <cellStyle name="Output 2 5 8 6 7" xfId="37270"/>
    <cellStyle name="Output 2 5 8 7" xfId="37271"/>
    <cellStyle name="Output 2 5 8 7 2" xfId="37272"/>
    <cellStyle name="Output 2 5 8 7 3" xfId="37273"/>
    <cellStyle name="Output 2 5 8 7 4" xfId="37274"/>
    <cellStyle name="Output 2 5 8 7 5" xfId="37275"/>
    <cellStyle name="Output 2 5 8 7 6" xfId="37276"/>
    <cellStyle name="Output 2 5 8 8" xfId="37277"/>
    <cellStyle name="Output 2 5 8 9" xfId="37278"/>
    <cellStyle name="Output 2 5 9" xfId="37279"/>
    <cellStyle name="Output 2 5 9 10" xfId="37280"/>
    <cellStyle name="Output 2 5 9 11" xfId="37281"/>
    <cellStyle name="Output 2 5 9 12" xfId="37282"/>
    <cellStyle name="Output 2 5 9 2" xfId="37283"/>
    <cellStyle name="Output 2 5 9 2 2" xfId="37284"/>
    <cellStyle name="Output 2 5 9 2 2 2" xfId="37285"/>
    <cellStyle name="Output 2 5 9 2 2 3" xfId="37286"/>
    <cellStyle name="Output 2 5 9 2 2 4" xfId="37287"/>
    <cellStyle name="Output 2 5 9 2 2 5" xfId="37288"/>
    <cellStyle name="Output 2 5 9 2 2 6" xfId="37289"/>
    <cellStyle name="Output 2 5 9 2 2 7" xfId="37290"/>
    <cellStyle name="Output 2 5 9 2 3" xfId="37291"/>
    <cellStyle name="Output 2 5 9 2 4" xfId="37292"/>
    <cellStyle name="Output 2 5 9 2 5" xfId="37293"/>
    <cellStyle name="Output 2 5 9 2 6" xfId="37294"/>
    <cellStyle name="Output 2 5 9 2 7" xfId="37295"/>
    <cellStyle name="Output 2 5 9 2 8" xfId="37296"/>
    <cellStyle name="Output 2 5 9 3" xfId="37297"/>
    <cellStyle name="Output 2 5 9 3 2" xfId="37298"/>
    <cellStyle name="Output 2 5 9 3 3" xfId="37299"/>
    <cellStyle name="Output 2 5 9 3 4" xfId="37300"/>
    <cellStyle name="Output 2 5 9 3 5" xfId="37301"/>
    <cellStyle name="Output 2 5 9 3 6" xfId="37302"/>
    <cellStyle name="Output 2 5 9 3 7" xfId="37303"/>
    <cellStyle name="Output 2 5 9 4" xfId="37304"/>
    <cellStyle name="Output 2 5 9 4 2" xfId="37305"/>
    <cellStyle name="Output 2 5 9 4 3" xfId="37306"/>
    <cellStyle name="Output 2 5 9 4 4" xfId="37307"/>
    <cellStyle name="Output 2 5 9 4 5" xfId="37308"/>
    <cellStyle name="Output 2 5 9 4 6" xfId="37309"/>
    <cellStyle name="Output 2 5 9 4 7" xfId="37310"/>
    <cellStyle name="Output 2 5 9 5" xfId="37311"/>
    <cellStyle name="Output 2 5 9 5 2" xfId="37312"/>
    <cellStyle name="Output 2 5 9 5 3" xfId="37313"/>
    <cellStyle name="Output 2 5 9 5 4" xfId="37314"/>
    <cellStyle name="Output 2 5 9 5 5" xfId="37315"/>
    <cellStyle name="Output 2 5 9 5 6" xfId="37316"/>
    <cellStyle name="Output 2 5 9 5 7" xfId="37317"/>
    <cellStyle name="Output 2 5 9 6" xfId="37318"/>
    <cellStyle name="Output 2 5 9 6 2" xfId="37319"/>
    <cellStyle name="Output 2 5 9 6 3" xfId="37320"/>
    <cellStyle name="Output 2 5 9 6 4" xfId="37321"/>
    <cellStyle name="Output 2 5 9 6 5" xfId="37322"/>
    <cellStyle name="Output 2 5 9 6 6" xfId="37323"/>
    <cellStyle name="Output 2 5 9 6 7" xfId="37324"/>
    <cellStyle name="Output 2 5 9 7" xfId="37325"/>
    <cellStyle name="Output 2 5 9 7 2" xfId="37326"/>
    <cellStyle name="Output 2 5 9 7 3" xfId="37327"/>
    <cellStyle name="Output 2 5 9 7 4" xfId="37328"/>
    <cellStyle name="Output 2 5 9 7 5" xfId="37329"/>
    <cellStyle name="Output 2 5 9 7 6" xfId="37330"/>
    <cellStyle name="Output 2 5 9 8" xfId="37331"/>
    <cellStyle name="Output 2 5 9 9" xfId="37332"/>
    <cellStyle name="Output 2 6" xfId="37333"/>
    <cellStyle name="Output 2 6 10" xfId="37334"/>
    <cellStyle name="Output 2 6 11" xfId="37335"/>
    <cellStyle name="Output 2 6 12" xfId="37336"/>
    <cellStyle name="Output 2 6 13" xfId="37337"/>
    <cellStyle name="Output 2 6 2" xfId="37338"/>
    <cellStyle name="Output 2 6 2 2" xfId="37339"/>
    <cellStyle name="Output 2 6 2 2 2" xfId="37340"/>
    <cellStyle name="Output 2 6 2 2 3" xfId="37341"/>
    <cellStyle name="Output 2 6 2 2 4" xfId="37342"/>
    <cellStyle name="Output 2 6 2 2 5" xfId="37343"/>
    <cellStyle name="Output 2 6 2 2 6" xfId="37344"/>
    <cellStyle name="Output 2 6 2 2 7" xfId="37345"/>
    <cellStyle name="Output 2 6 2 3" xfId="37346"/>
    <cellStyle name="Output 2 6 2 4" xfId="37347"/>
    <cellStyle name="Output 2 6 2 5" xfId="37348"/>
    <cellStyle name="Output 2 6 2 6" xfId="37349"/>
    <cellStyle name="Output 2 6 2 7" xfId="37350"/>
    <cellStyle name="Output 2 6 2 8" xfId="37351"/>
    <cellStyle name="Output 2 6 3" xfId="37352"/>
    <cellStyle name="Output 2 6 3 2" xfId="37353"/>
    <cellStyle name="Output 2 6 3 3" xfId="37354"/>
    <cellStyle name="Output 2 6 3 4" xfId="37355"/>
    <cellStyle name="Output 2 6 3 5" xfId="37356"/>
    <cellStyle name="Output 2 6 3 6" xfId="37357"/>
    <cellStyle name="Output 2 6 3 7" xfId="37358"/>
    <cellStyle name="Output 2 6 4" xfId="37359"/>
    <cellStyle name="Output 2 6 4 2" xfId="37360"/>
    <cellStyle name="Output 2 6 4 3" xfId="37361"/>
    <cellStyle name="Output 2 6 4 4" xfId="37362"/>
    <cellStyle name="Output 2 6 4 5" xfId="37363"/>
    <cellStyle name="Output 2 6 4 6" xfId="37364"/>
    <cellStyle name="Output 2 6 4 7" xfId="37365"/>
    <cellStyle name="Output 2 6 5" xfId="37366"/>
    <cellStyle name="Output 2 6 5 2" xfId="37367"/>
    <cellStyle name="Output 2 6 5 3" xfId="37368"/>
    <cellStyle name="Output 2 6 5 4" xfId="37369"/>
    <cellStyle name="Output 2 6 5 5" xfId="37370"/>
    <cellStyle name="Output 2 6 5 6" xfId="37371"/>
    <cellStyle name="Output 2 6 5 7" xfId="37372"/>
    <cellStyle name="Output 2 6 6" xfId="37373"/>
    <cellStyle name="Output 2 6 6 2" xfId="37374"/>
    <cellStyle name="Output 2 6 6 3" xfId="37375"/>
    <cellStyle name="Output 2 6 6 4" xfId="37376"/>
    <cellStyle name="Output 2 6 6 5" xfId="37377"/>
    <cellStyle name="Output 2 6 6 6" xfId="37378"/>
    <cellStyle name="Output 2 6 6 7" xfId="37379"/>
    <cellStyle name="Output 2 6 7" xfId="37380"/>
    <cellStyle name="Output 2 6 7 2" xfId="37381"/>
    <cellStyle name="Output 2 6 7 3" xfId="37382"/>
    <cellStyle name="Output 2 6 7 4" xfId="37383"/>
    <cellStyle name="Output 2 6 7 5" xfId="37384"/>
    <cellStyle name="Output 2 6 7 6" xfId="37385"/>
    <cellStyle name="Output 2 6 7 7" xfId="37386"/>
    <cellStyle name="Output 2 6 8" xfId="37387"/>
    <cellStyle name="Output 2 6 9" xfId="37388"/>
    <cellStyle name="Output 2 7" xfId="37389"/>
    <cellStyle name="Output 2 7 10" xfId="37390"/>
    <cellStyle name="Output 2 7 11" xfId="37391"/>
    <cellStyle name="Output 2 7 12" xfId="37392"/>
    <cellStyle name="Output 2 7 13" xfId="37393"/>
    <cellStyle name="Output 2 7 2" xfId="37394"/>
    <cellStyle name="Output 2 7 2 2" xfId="37395"/>
    <cellStyle name="Output 2 7 2 2 2" xfId="37396"/>
    <cellStyle name="Output 2 7 2 2 3" xfId="37397"/>
    <cellStyle name="Output 2 7 2 2 4" xfId="37398"/>
    <cellStyle name="Output 2 7 2 2 5" xfId="37399"/>
    <cellStyle name="Output 2 7 2 2 6" xfId="37400"/>
    <cellStyle name="Output 2 7 2 2 7" xfId="37401"/>
    <cellStyle name="Output 2 7 2 3" xfId="37402"/>
    <cellStyle name="Output 2 7 2 4" xfId="37403"/>
    <cellStyle name="Output 2 7 2 5" xfId="37404"/>
    <cellStyle name="Output 2 7 2 6" xfId="37405"/>
    <cellStyle name="Output 2 7 2 7" xfId="37406"/>
    <cellStyle name="Output 2 7 2 8" xfId="37407"/>
    <cellStyle name="Output 2 7 3" xfId="37408"/>
    <cellStyle name="Output 2 7 3 2" xfId="37409"/>
    <cellStyle name="Output 2 7 3 3" xfId="37410"/>
    <cellStyle name="Output 2 7 3 4" xfId="37411"/>
    <cellStyle name="Output 2 7 3 5" xfId="37412"/>
    <cellStyle name="Output 2 7 3 6" xfId="37413"/>
    <cellStyle name="Output 2 7 3 7" xfId="37414"/>
    <cellStyle name="Output 2 7 4" xfId="37415"/>
    <cellStyle name="Output 2 7 4 2" xfId="37416"/>
    <cellStyle name="Output 2 7 4 3" xfId="37417"/>
    <cellStyle name="Output 2 7 4 4" xfId="37418"/>
    <cellStyle name="Output 2 7 4 5" xfId="37419"/>
    <cellStyle name="Output 2 7 4 6" xfId="37420"/>
    <cellStyle name="Output 2 7 4 7" xfId="37421"/>
    <cellStyle name="Output 2 7 5" xfId="37422"/>
    <cellStyle name="Output 2 7 5 2" xfId="37423"/>
    <cellStyle name="Output 2 7 5 3" xfId="37424"/>
    <cellStyle name="Output 2 7 5 4" xfId="37425"/>
    <cellStyle name="Output 2 7 5 5" xfId="37426"/>
    <cellStyle name="Output 2 7 5 6" xfId="37427"/>
    <cellStyle name="Output 2 7 5 7" xfId="37428"/>
    <cellStyle name="Output 2 7 6" xfId="37429"/>
    <cellStyle name="Output 2 7 6 2" xfId="37430"/>
    <cellStyle name="Output 2 7 6 3" xfId="37431"/>
    <cellStyle name="Output 2 7 6 4" xfId="37432"/>
    <cellStyle name="Output 2 7 6 5" xfId="37433"/>
    <cellStyle name="Output 2 7 6 6" xfId="37434"/>
    <cellStyle name="Output 2 7 6 7" xfId="37435"/>
    <cellStyle name="Output 2 7 7" xfId="37436"/>
    <cellStyle name="Output 2 7 7 2" xfId="37437"/>
    <cellStyle name="Output 2 7 7 3" xfId="37438"/>
    <cellStyle name="Output 2 7 7 4" xfId="37439"/>
    <cellStyle name="Output 2 7 7 5" xfId="37440"/>
    <cellStyle name="Output 2 7 7 6" xfId="37441"/>
    <cellStyle name="Output 2 7 7 7" xfId="37442"/>
    <cellStyle name="Output 2 7 8" xfId="37443"/>
    <cellStyle name="Output 2 7 9" xfId="37444"/>
    <cellStyle name="Output 2 8" xfId="37445"/>
    <cellStyle name="Output 2 8 10" xfId="37446"/>
    <cellStyle name="Output 2 8 11" xfId="37447"/>
    <cellStyle name="Output 2 8 12" xfId="37448"/>
    <cellStyle name="Output 2 8 2" xfId="37449"/>
    <cellStyle name="Output 2 8 2 2" xfId="37450"/>
    <cellStyle name="Output 2 8 2 2 2" xfId="37451"/>
    <cellStyle name="Output 2 8 2 2 3" xfId="37452"/>
    <cellStyle name="Output 2 8 2 2 4" xfId="37453"/>
    <cellStyle name="Output 2 8 2 2 5" xfId="37454"/>
    <cellStyle name="Output 2 8 2 2 6" xfId="37455"/>
    <cellStyle name="Output 2 8 2 2 7" xfId="37456"/>
    <cellStyle name="Output 2 8 2 3" xfId="37457"/>
    <cellStyle name="Output 2 8 2 4" xfId="37458"/>
    <cellStyle name="Output 2 8 2 5" xfId="37459"/>
    <cellStyle name="Output 2 8 2 6" xfId="37460"/>
    <cellStyle name="Output 2 8 2 7" xfId="37461"/>
    <cellStyle name="Output 2 8 2 8" xfId="37462"/>
    <cellStyle name="Output 2 8 3" xfId="37463"/>
    <cellStyle name="Output 2 8 3 2" xfId="37464"/>
    <cellStyle name="Output 2 8 3 3" xfId="37465"/>
    <cellStyle name="Output 2 8 3 4" xfId="37466"/>
    <cellStyle name="Output 2 8 3 5" xfId="37467"/>
    <cellStyle name="Output 2 8 3 6" xfId="37468"/>
    <cellStyle name="Output 2 8 3 7" xfId="37469"/>
    <cellStyle name="Output 2 8 4" xfId="37470"/>
    <cellStyle name="Output 2 8 4 2" xfId="37471"/>
    <cellStyle name="Output 2 8 4 3" xfId="37472"/>
    <cellStyle name="Output 2 8 4 4" xfId="37473"/>
    <cellStyle name="Output 2 8 4 5" xfId="37474"/>
    <cellStyle name="Output 2 8 4 6" xfId="37475"/>
    <cellStyle name="Output 2 8 4 7" xfId="37476"/>
    <cellStyle name="Output 2 8 5" xfId="37477"/>
    <cellStyle name="Output 2 8 5 2" xfId="37478"/>
    <cellStyle name="Output 2 8 5 3" xfId="37479"/>
    <cellStyle name="Output 2 8 5 4" xfId="37480"/>
    <cellStyle name="Output 2 8 5 5" xfId="37481"/>
    <cellStyle name="Output 2 8 5 6" xfId="37482"/>
    <cellStyle name="Output 2 8 5 7" xfId="37483"/>
    <cellStyle name="Output 2 8 6" xfId="37484"/>
    <cellStyle name="Output 2 8 6 2" xfId="37485"/>
    <cellStyle name="Output 2 8 6 3" xfId="37486"/>
    <cellStyle name="Output 2 8 6 4" xfId="37487"/>
    <cellStyle name="Output 2 8 6 5" xfId="37488"/>
    <cellStyle name="Output 2 8 6 6" xfId="37489"/>
    <cellStyle name="Output 2 8 6 7" xfId="37490"/>
    <cellStyle name="Output 2 8 7" xfId="37491"/>
    <cellStyle name="Output 2 8 7 2" xfId="37492"/>
    <cellStyle name="Output 2 8 7 3" xfId="37493"/>
    <cellStyle name="Output 2 8 7 4" xfId="37494"/>
    <cellStyle name="Output 2 8 7 5" xfId="37495"/>
    <cellStyle name="Output 2 8 7 6" xfId="37496"/>
    <cellStyle name="Output 2 8 8" xfId="37497"/>
    <cellStyle name="Output 2 8 9" xfId="37498"/>
    <cellStyle name="Output 2 9" xfId="37499"/>
    <cellStyle name="Output 2 9 10" xfId="37500"/>
    <cellStyle name="Output 2 9 11" xfId="37501"/>
    <cellStyle name="Output 2 9 12" xfId="37502"/>
    <cellStyle name="Output 2 9 2" xfId="37503"/>
    <cellStyle name="Output 2 9 2 2" xfId="37504"/>
    <cellStyle name="Output 2 9 2 2 2" xfId="37505"/>
    <cellStyle name="Output 2 9 2 2 3" xfId="37506"/>
    <cellStyle name="Output 2 9 2 2 4" xfId="37507"/>
    <cellStyle name="Output 2 9 2 2 5" xfId="37508"/>
    <cellStyle name="Output 2 9 2 2 6" xfId="37509"/>
    <cellStyle name="Output 2 9 2 2 7" xfId="37510"/>
    <cellStyle name="Output 2 9 2 3" xfId="37511"/>
    <cellStyle name="Output 2 9 2 4" xfId="37512"/>
    <cellStyle name="Output 2 9 2 5" xfId="37513"/>
    <cellStyle name="Output 2 9 2 6" xfId="37514"/>
    <cellStyle name="Output 2 9 2 7" xfId="37515"/>
    <cellStyle name="Output 2 9 2 8" xfId="37516"/>
    <cellStyle name="Output 2 9 3" xfId="37517"/>
    <cellStyle name="Output 2 9 3 2" xfId="37518"/>
    <cellStyle name="Output 2 9 3 3" xfId="37519"/>
    <cellStyle name="Output 2 9 3 4" xfId="37520"/>
    <cellStyle name="Output 2 9 3 5" xfId="37521"/>
    <cellStyle name="Output 2 9 3 6" xfId="37522"/>
    <cellStyle name="Output 2 9 3 7" xfId="37523"/>
    <cellStyle name="Output 2 9 4" xfId="37524"/>
    <cellStyle name="Output 2 9 4 2" xfId="37525"/>
    <cellStyle name="Output 2 9 4 3" xfId="37526"/>
    <cellStyle name="Output 2 9 4 4" xfId="37527"/>
    <cellStyle name="Output 2 9 4 5" xfId="37528"/>
    <cellStyle name="Output 2 9 4 6" xfId="37529"/>
    <cellStyle name="Output 2 9 4 7" xfId="37530"/>
    <cellStyle name="Output 2 9 5" xfId="37531"/>
    <cellStyle name="Output 2 9 5 2" xfId="37532"/>
    <cellStyle name="Output 2 9 5 3" xfId="37533"/>
    <cellStyle name="Output 2 9 5 4" xfId="37534"/>
    <cellStyle name="Output 2 9 5 5" xfId="37535"/>
    <cellStyle name="Output 2 9 5 6" xfId="37536"/>
    <cellStyle name="Output 2 9 5 7" xfId="37537"/>
    <cellStyle name="Output 2 9 6" xfId="37538"/>
    <cellStyle name="Output 2 9 6 2" xfId="37539"/>
    <cellStyle name="Output 2 9 6 3" xfId="37540"/>
    <cellStyle name="Output 2 9 6 4" xfId="37541"/>
    <cellStyle name="Output 2 9 6 5" xfId="37542"/>
    <cellStyle name="Output 2 9 6 6" xfId="37543"/>
    <cellStyle name="Output 2 9 6 7" xfId="37544"/>
    <cellStyle name="Output 2 9 7" xfId="37545"/>
    <cellStyle name="Output 2 9 7 2" xfId="37546"/>
    <cellStyle name="Output 2 9 7 3" xfId="37547"/>
    <cellStyle name="Output 2 9 7 4" xfId="37548"/>
    <cellStyle name="Output 2 9 7 5" xfId="37549"/>
    <cellStyle name="Output 2 9 7 6" xfId="37550"/>
    <cellStyle name="Output 2 9 8" xfId="37551"/>
    <cellStyle name="Output 2 9 9" xfId="37552"/>
    <cellStyle name="Output 20" xfId="37553"/>
    <cellStyle name="Output 20 2" xfId="37554"/>
    <cellStyle name="Output 20 3" xfId="37555"/>
    <cellStyle name="Output 20 4" xfId="37556"/>
    <cellStyle name="Output 20 5" xfId="37557"/>
    <cellStyle name="Output 20 6" xfId="37558"/>
    <cellStyle name="Output 20 7" xfId="37559"/>
    <cellStyle name="Output 21" xfId="37560"/>
    <cellStyle name="Output 21 2" xfId="37561"/>
    <cellStyle name="Output 21 3" xfId="37562"/>
    <cellStyle name="Output 21 4" xfId="37563"/>
    <cellStyle name="Output 21 5" xfId="37564"/>
    <cellStyle name="Output 21 6" xfId="37565"/>
    <cellStyle name="Output 21 7" xfId="37566"/>
    <cellStyle name="Output 22" xfId="37567"/>
    <cellStyle name="Output 22 2" xfId="37568"/>
    <cellStyle name="Output 22 3" xfId="37569"/>
    <cellStyle name="Output 22 4" xfId="37570"/>
    <cellStyle name="Output 22 5" xfId="37571"/>
    <cellStyle name="Output 22 6" xfId="37572"/>
    <cellStyle name="Output 22 7" xfId="37573"/>
    <cellStyle name="Output 23" xfId="37574"/>
    <cellStyle name="Output 23 2" xfId="37575"/>
    <cellStyle name="Output 23 3" xfId="37576"/>
    <cellStyle name="Output 23 4" xfId="37577"/>
    <cellStyle name="Output 23 5" xfId="37578"/>
    <cellStyle name="Output 23 6" xfId="37579"/>
    <cellStyle name="Output 23 7" xfId="37580"/>
    <cellStyle name="Output 24" xfId="37581"/>
    <cellStyle name="Output 25" xfId="37582"/>
    <cellStyle name="Output 26" xfId="37583"/>
    <cellStyle name="Output 27" xfId="37584"/>
    <cellStyle name="Output 28" xfId="37585"/>
    <cellStyle name="Output 3" xfId="37586"/>
    <cellStyle name="Output 3 10" xfId="37587"/>
    <cellStyle name="Output 3 10 10" xfId="37588"/>
    <cellStyle name="Output 3 10 11" xfId="37589"/>
    <cellStyle name="Output 3 10 12" xfId="37590"/>
    <cellStyle name="Output 3 10 2" xfId="37591"/>
    <cellStyle name="Output 3 10 2 2" xfId="37592"/>
    <cellStyle name="Output 3 10 2 2 2" xfId="37593"/>
    <cellStyle name="Output 3 10 2 2 3" xfId="37594"/>
    <cellStyle name="Output 3 10 2 2 4" xfId="37595"/>
    <cellStyle name="Output 3 10 2 2 5" xfId="37596"/>
    <cellStyle name="Output 3 10 2 2 6" xfId="37597"/>
    <cellStyle name="Output 3 10 2 2 7" xfId="37598"/>
    <cellStyle name="Output 3 10 2 3" xfId="37599"/>
    <cellStyle name="Output 3 10 2 4" xfId="37600"/>
    <cellStyle name="Output 3 10 2 5" xfId="37601"/>
    <cellStyle name="Output 3 10 2 6" xfId="37602"/>
    <cellStyle name="Output 3 10 2 7" xfId="37603"/>
    <cellStyle name="Output 3 10 2 8" xfId="37604"/>
    <cellStyle name="Output 3 10 3" xfId="37605"/>
    <cellStyle name="Output 3 10 3 2" xfId="37606"/>
    <cellStyle name="Output 3 10 3 3" xfId="37607"/>
    <cellStyle name="Output 3 10 3 4" xfId="37608"/>
    <cellStyle name="Output 3 10 3 5" xfId="37609"/>
    <cellStyle name="Output 3 10 3 6" xfId="37610"/>
    <cellStyle name="Output 3 10 3 7" xfId="37611"/>
    <cellStyle name="Output 3 10 4" xfId="37612"/>
    <cellStyle name="Output 3 10 4 2" xfId="37613"/>
    <cellStyle name="Output 3 10 4 3" xfId="37614"/>
    <cellStyle name="Output 3 10 4 4" xfId="37615"/>
    <cellStyle name="Output 3 10 4 5" xfId="37616"/>
    <cellStyle name="Output 3 10 4 6" xfId="37617"/>
    <cellStyle name="Output 3 10 4 7" xfId="37618"/>
    <cellStyle name="Output 3 10 5" xfId="37619"/>
    <cellStyle name="Output 3 10 5 2" xfId="37620"/>
    <cellStyle name="Output 3 10 5 3" xfId="37621"/>
    <cellStyle name="Output 3 10 5 4" xfId="37622"/>
    <cellStyle name="Output 3 10 5 5" xfId="37623"/>
    <cellStyle name="Output 3 10 5 6" xfId="37624"/>
    <cellStyle name="Output 3 10 5 7" xfId="37625"/>
    <cellStyle name="Output 3 10 6" xfId="37626"/>
    <cellStyle name="Output 3 10 6 2" xfId="37627"/>
    <cellStyle name="Output 3 10 6 3" xfId="37628"/>
    <cellStyle name="Output 3 10 6 4" xfId="37629"/>
    <cellStyle name="Output 3 10 6 5" xfId="37630"/>
    <cellStyle name="Output 3 10 6 6" xfId="37631"/>
    <cellStyle name="Output 3 10 6 7" xfId="37632"/>
    <cellStyle name="Output 3 10 7" xfId="37633"/>
    <cellStyle name="Output 3 10 7 2" xfId="37634"/>
    <cellStyle name="Output 3 10 7 3" xfId="37635"/>
    <cellStyle name="Output 3 10 7 4" xfId="37636"/>
    <cellStyle name="Output 3 10 7 5" xfId="37637"/>
    <cellStyle name="Output 3 10 7 6" xfId="37638"/>
    <cellStyle name="Output 3 10 8" xfId="37639"/>
    <cellStyle name="Output 3 10 9" xfId="37640"/>
    <cellStyle name="Output 3 11" xfId="37641"/>
    <cellStyle name="Output 3 11 10" xfId="37642"/>
    <cellStyle name="Output 3 11 11" xfId="37643"/>
    <cellStyle name="Output 3 11 12" xfId="37644"/>
    <cellStyle name="Output 3 11 2" xfId="37645"/>
    <cellStyle name="Output 3 11 2 2" xfId="37646"/>
    <cellStyle name="Output 3 11 2 2 2" xfId="37647"/>
    <cellStyle name="Output 3 11 2 2 3" xfId="37648"/>
    <cellStyle name="Output 3 11 2 2 4" xfId="37649"/>
    <cellStyle name="Output 3 11 2 2 5" xfId="37650"/>
    <cellStyle name="Output 3 11 2 2 6" xfId="37651"/>
    <cellStyle name="Output 3 11 2 2 7" xfId="37652"/>
    <cellStyle name="Output 3 11 2 3" xfId="37653"/>
    <cellStyle name="Output 3 11 2 4" xfId="37654"/>
    <cellStyle name="Output 3 11 2 5" xfId="37655"/>
    <cellStyle name="Output 3 11 2 6" xfId="37656"/>
    <cellStyle name="Output 3 11 2 7" xfId="37657"/>
    <cellStyle name="Output 3 11 2 8" xfId="37658"/>
    <cellStyle name="Output 3 11 3" xfId="37659"/>
    <cellStyle name="Output 3 11 3 2" xfId="37660"/>
    <cellStyle name="Output 3 11 3 3" xfId="37661"/>
    <cellStyle name="Output 3 11 3 4" xfId="37662"/>
    <cellStyle name="Output 3 11 3 5" xfId="37663"/>
    <cellStyle name="Output 3 11 3 6" xfId="37664"/>
    <cellStyle name="Output 3 11 3 7" xfId="37665"/>
    <cellStyle name="Output 3 11 4" xfId="37666"/>
    <cellStyle name="Output 3 11 4 2" xfId="37667"/>
    <cellStyle name="Output 3 11 4 3" xfId="37668"/>
    <cellStyle name="Output 3 11 4 4" xfId="37669"/>
    <cellStyle name="Output 3 11 4 5" xfId="37670"/>
    <cellStyle name="Output 3 11 4 6" xfId="37671"/>
    <cellStyle name="Output 3 11 4 7" xfId="37672"/>
    <cellStyle name="Output 3 11 5" xfId="37673"/>
    <cellStyle name="Output 3 11 5 2" xfId="37674"/>
    <cellStyle name="Output 3 11 5 3" xfId="37675"/>
    <cellStyle name="Output 3 11 5 4" xfId="37676"/>
    <cellStyle name="Output 3 11 5 5" xfId="37677"/>
    <cellStyle name="Output 3 11 5 6" xfId="37678"/>
    <cellStyle name="Output 3 11 5 7" xfId="37679"/>
    <cellStyle name="Output 3 11 6" xfId="37680"/>
    <cellStyle name="Output 3 11 6 2" xfId="37681"/>
    <cellStyle name="Output 3 11 6 3" xfId="37682"/>
    <cellStyle name="Output 3 11 6 4" xfId="37683"/>
    <cellStyle name="Output 3 11 6 5" xfId="37684"/>
    <cellStyle name="Output 3 11 6 6" xfId="37685"/>
    <cellStyle name="Output 3 11 6 7" xfId="37686"/>
    <cellStyle name="Output 3 11 7" xfId="37687"/>
    <cellStyle name="Output 3 11 7 2" xfId="37688"/>
    <cellStyle name="Output 3 11 7 3" xfId="37689"/>
    <cellStyle name="Output 3 11 7 4" xfId="37690"/>
    <cellStyle name="Output 3 11 7 5" xfId="37691"/>
    <cellStyle name="Output 3 11 7 6" xfId="37692"/>
    <cellStyle name="Output 3 11 8" xfId="37693"/>
    <cellStyle name="Output 3 11 9" xfId="37694"/>
    <cellStyle name="Output 3 12" xfId="37695"/>
    <cellStyle name="Output 3 12 10" xfId="37696"/>
    <cellStyle name="Output 3 12 11" xfId="37697"/>
    <cellStyle name="Output 3 12 12" xfId="37698"/>
    <cellStyle name="Output 3 12 2" xfId="37699"/>
    <cellStyle name="Output 3 12 2 2" xfId="37700"/>
    <cellStyle name="Output 3 12 2 2 2" xfId="37701"/>
    <cellStyle name="Output 3 12 2 2 3" xfId="37702"/>
    <cellStyle name="Output 3 12 2 2 4" xfId="37703"/>
    <cellStyle name="Output 3 12 2 2 5" xfId="37704"/>
    <cellStyle name="Output 3 12 2 2 6" xfId="37705"/>
    <cellStyle name="Output 3 12 2 2 7" xfId="37706"/>
    <cellStyle name="Output 3 12 2 3" xfId="37707"/>
    <cellStyle name="Output 3 12 2 4" xfId="37708"/>
    <cellStyle name="Output 3 12 2 5" xfId="37709"/>
    <cellStyle name="Output 3 12 2 6" xfId="37710"/>
    <cellStyle name="Output 3 12 2 7" xfId="37711"/>
    <cellStyle name="Output 3 12 2 8" xfId="37712"/>
    <cellStyle name="Output 3 12 3" xfId="37713"/>
    <cellStyle name="Output 3 12 3 2" xfId="37714"/>
    <cellStyle name="Output 3 12 3 3" xfId="37715"/>
    <cellStyle name="Output 3 12 3 4" xfId="37716"/>
    <cellStyle name="Output 3 12 3 5" xfId="37717"/>
    <cellStyle name="Output 3 12 3 6" xfId="37718"/>
    <cellStyle name="Output 3 12 3 7" xfId="37719"/>
    <cellStyle name="Output 3 12 4" xfId="37720"/>
    <cellStyle name="Output 3 12 4 2" xfId="37721"/>
    <cellStyle name="Output 3 12 4 3" xfId="37722"/>
    <cellStyle name="Output 3 12 4 4" xfId="37723"/>
    <cellStyle name="Output 3 12 4 5" xfId="37724"/>
    <cellStyle name="Output 3 12 4 6" xfId="37725"/>
    <cellStyle name="Output 3 12 4 7" xfId="37726"/>
    <cellStyle name="Output 3 12 5" xfId="37727"/>
    <cellStyle name="Output 3 12 5 2" xfId="37728"/>
    <cellStyle name="Output 3 12 5 3" xfId="37729"/>
    <cellStyle name="Output 3 12 5 4" xfId="37730"/>
    <cellStyle name="Output 3 12 5 5" xfId="37731"/>
    <cellStyle name="Output 3 12 5 6" xfId="37732"/>
    <cellStyle name="Output 3 12 5 7" xfId="37733"/>
    <cellStyle name="Output 3 12 6" xfId="37734"/>
    <cellStyle name="Output 3 12 6 2" xfId="37735"/>
    <cellStyle name="Output 3 12 6 3" xfId="37736"/>
    <cellStyle name="Output 3 12 6 4" xfId="37737"/>
    <cellStyle name="Output 3 12 6 5" xfId="37738"/>
    <cellStyle name="Output 3 12 6 6" xfId="37739"/>
    <cellStyle name="Output 3 12 6 7" xfId="37740"/>
    <cellStyle name="Output 3 12 7" xfId="37741"/>
    <cellStyle name="Output 3 12 7 2" xfId="37742"/>
    <cellStyle name="Output 3 12 7 3" xfId="37743"/>
    <cellStyle name="Output 3 12 7 4" xfId="37744"/>
    <cellStyle name="Output 3 12 7 5" xfId="37745"/>
    <cellStyle name="Output 3 12 7 6" xfId="37746"/>
    <cellStyle name="Output 3 12 8" xfId="37747"/>
    <cellStyle name="Output 3 12 9" xfId="37748"/>
    <cellStyle name="Output 3 13" xfId="37749"/>
    <cellStyle name="Output 3 13 10" xfId="37750"/>
    <cellStyle name="Output 3 13 11" xfId="37751"/>
    <cellStyle name="Output 3 13 12" xfId="37752"/>
    <cellStyle name="Output 3 13 2" xfId="37753"/>
    <cellStyle name="Output 3 13 2 2" xfId="37754"/>
    <cellStyle name="Output 3 13 2 2 2" xfId="37755"/>
    <cellStyle name="Output 3 13 2 2 3" xfId="37756"/>
    <cellStyle name="Output 3 13 2 2 4" xfId="37757"/>
    <cellStyle name="Output 3 13 2 2 5" xfId="37758"/>
    <cellStyle name="Output 3 13 2 2 6" xfId="37759"/>
    <cellStyle name="Output 3 13 2 2 7" xfId="37760"/>
    <cellStyle name="Output 3 13 2 3" xfId="37761"/>
    <cellStyle name="Output 3 13 2 4" xfId="37762"/>
    <cellStyle name="Output 3 13 2 5" xfId="37763"/>
    <cellStyle name="Output 3 13 2 6" xfId="37764"/>
    <cellStyle name="Output 3 13 2 7" xfId="37765"/>
    <cellStyle name="Output 3 13 2 8" xfId="37766"/>
    <cellStyle name="Output 3 13 3" xfId="37767"/>
    <cellStyle name="Output 3 13 3 2" xfId="37768"/>
    <cellStyle name="Output 3 13 3 3" xfId="37769"/>
    <cellStyle name="Output 3 13 3 4" xfId="37770"/>
    <cellStyle name="Output 3 13 3 5" xfId="37771"/>
    <cellStyle name="Output 3 13 3 6" xfId="37772"/>
    <cellStyle name="Output 3 13 3 7" xfId="37773"/>
    <cellStyle name="Output 3 13 4" xfId="37774"/>
    <cellStyle name="Output 3 13 4 2" xfId="37775"/>
    <cellStyle name="Output 3 13 4 3" xfId="37776"/>
    <cellStyle name="Output 3 13 4 4" xfId="37777"/>
    <cellStyle name="Output 3 13 4 5" xfId="37778"/>
    <cellStyle name="Output 3 13 4 6" xfId="37779"/>
    <cellStyle name="Output 3 13 4 7" xfId="37780"/>
    <cellStyle name="Output 3 13 5" xfId="37781"/>
    <cellStyle name="Output 3 13 5 2" xfId="37782"/>
    <cellStyle name="Output 3 13 5 3" xfId="37783"/>
    <cellStyle name="Output 3 13 5 4" xfId="37784"/>
    <cellStyle name="Output 3 13 5 5" xfId="37785"/>
    <cellStyle name="Output 3 13 5 6" xfId="37786"/>
    <cellStyle name="Output 3 13 5 7" xfId="37787"/>
    <cellStyle name="Output 3 13 6" xfId="37788"/>
    <cellStyle name="Output 3 13 6 2" xfId="37789"/>
    <cellStyle name="Output 3 13 6 3" xfId="37790"/>
    <cellStyle name="Output 3 13 6 4" xfId="37791"/>
    <cellStyle name="Output 3 13 6 5" xfId="37792"/>
    <cellStyle name="Output 3 13 6 6" xfId="37793"/>
    <cellStyle name="Output 3 13 6 7" xfId="37794"/>
    <cellStyle name="Output 3 13 7" xfId="37795"/>
    <cellStyle name="Output 3 13 7 2" xfId="37796"/>
    <cellStyle name="Output 3 13 7 3" xfId="37797"/>
    <cellStyle name="Output 3 13 7 4" xfId="37798"/>
    <cellStyle name="Output 3 13 7 5" xfId="37799"/>
    <cellStyle name="Output 3 13 7 6" xfId="37800"/>
    <cellStyle name="Output 3 13 8" xfId="37801"/>
    <cellStyle name="Output 3 13 9" xfId="37802"/>
    <cellStyle name="Output 3 14" xfId="37803"/>
    <cellStyle name="Output 3 14 10" xfId="37804"/>
    <cellStyle name="Output 3 14 11" xfId="37805"/>
    <cellStyle name="Output 3 14 12" xfId="37806"/>
    <cellStyle name="Output 3 14 2" xfId="37807"/>
    <cellStyle name="Output 3 14 2 2" xfId="37808"/>
    <cellStyle name="Output 3 14 2 2 2" xfId="37809"/>
    <cellStyle name="Output 3 14 2 2 3" xfId="37810"/>
    <cellStyle name="Output 3 14 2 2 4" xfId="37811"/>
    <cellStyle name="Output 3 14 2 2 5" xfId="37812"/>
    <cellStyle name="Output 3 14 2 2 6" xfId="37813"/>
    <cellStyle name="Output 3 14 2 2 7" xfId="37814"/>
    <cellStyle name="Output 3 14 2 3" xfId="37815"/>
    <cellStyle name="Output 3 14 2 4" xfId="37816"/>
    <cellStyle name="Output 3 14 2 5" xfId="37817"/>
    <cellStyle name="Output 3 14 2 6" xfId="37818"/>
    <cellStyle name="Output 3 14 2 7" xfId="37819"/>
    <cellStyle name="Output 3 14 2 8" xfId="37820"/>
    <cellStyle name="Output 3 14 3" xfId="37821"/>
    <cellStyle name="Output 3 14 3 2" xfId="37822"/>
    <cellStyle name="Output 3 14 3 3" xfId="37823"/>
    <cellStyle name="Output 3 14 3 4" xfId="37824"/>
    <cellStyle name="Output 3 14 3 5" xfId="37825"/>
    <cellStyle name="Output 3 14 3 6" xfId="37826"/>
    <cellStyle name="Output 3 14 3 7" xfId="37827"/>
    <cellStyle name="Output 3 14 4" xfId="37828"/>
    <cellStyle name="Output 3 14 4 2" xfId="37829"/>
    <cellStyle name="Output 3 14 4 3" xfId="37830"/>
    <cellStyle name="Output 3 14 4 4" xfId="37831"/>
    <cellStyle name="Output 3 14 4 5" xfId="37832"/>
    <cellStyle name="Output 3 14 4 6" xfId="37833"/>
    <cellStyle name="Output 3 14 4 7" xfId="37834"/>
    <cellStyle name="Output 3 14 5" xfId="37835"/>
    <cellStyle name="Output 3 14 5 2" xfId="37836"/>
    <cellStyle name="Output 3 14 5 3" xfId="37837"/>
    <cellStyle name="Output 3 14 5 4" xfId="37838"/>
    <cellStyle name="Output 3 14 5 5" xfId="37839"/>
    <cellStyle name="Output 3 14 5 6" xfId="37840"/>
    <cellStyle name="Output 3 14 5 7" xfId="37841"/>
    <cellStyle name="Output 3 14 6" xfId="37842"/>
    <cellStyle name="Output 3 14 6 2" xfId="37843"/>
    <cellStyle name="Output 3 14 6 3" xfId="37844"/>
    <cellStyle name="Output 3 14 6 4" xfId="37845"/>
    <cellStyle name="Output 3 14 6 5" xfId="37846"/>
    <cellStyle name="Output 3 14 6 6" xfId="37847"/>
    <cellStyle name="Output 3 14 6 7" xfId="37848"/>
    <cellStyle name="Output 3 14 7" xfId="37849"/>
    <cellStyle name="Output 3 14 7 2" xfId="37850"/>
    <cellStyle name="Output 3 14 7 3" xfId="37851"/>
    <cellStyle name="Output 3 14 7 4" xfId="37852"/>
    <cellStyle name="Output 3 14 7 5" xfId="37853"/>
    <cellStyle name="Output 3 14 7 6" xfId="37854"/>
    <cellStyle name="Output 3 14 8" xfId="37855"/>
    <cellStyle name="Output 3 14 9" xfId="37856"/>
    <cellStyle name="Output 3 15" xfId="37857"/>
    <cellStyle name="Output 3 15 2" xfId="37858"/>
    <cellStyle name="Output 3 15 2 2" xfId="37859"/>
    <cellStyle name="Output 3 15 2 3" xfId="37860"/>
    <cellStyle name="Output 3 15 2 4" xfId="37861"/>
    <cellStyle name="Output 3 15 2 5" xfId="37862"/>
    <cellStyle name="Output 3 15 2 6" xfId="37863"/>
    <cellStyle name="Output 3 15 2 7" xfId="37864"/>
    <cellStyle name="Output 3 15 3" xfId="37865"/>
    <cellStyle name="Output 3 15 4" xfId="37866"/>
    <cellStyle name="Output 3 15 5" xfId="37867"/>
    <cellStyle name="Output 3 15 6" xfId="37868"/>
    <cellStyle name="Output 3 15 7" xfId="37869"/>
    <cellStyle name="Output 3 15 8" xfId="37870"/>
    <cellStyle name="Output 3 16" xfId="37871"/>
    <cellStyle name="Output 3 16 2" xfId="37872"/>
    <cellStyle name="Output 3 16 3" xfId="37873"/>
    <cellStyle name="Output 3 16 4" xfId="37874"/>
    <cellStyle name="Output 3 16 5" xfId="37875"/>
    <cellStyle name="Output 3 16 6" xfId="37876"/>
    <cellStyle name="Output 3 16 7" xfId="37877"/>
    <cellStyle name="Output 3 17" xfId="37878"/>
    <cellStyle name="Output 3 17 2" xfId="37879"/>
    <cellStyle name="Output 3 17 3" xfId="37880"/>
    <cellStyle name="Output 3 17 4" xfId="37881"/>
    <cellStyle name="Output 3 17 5" xfId="37882"/>
    <cellStyle name="Output 3 17 6" xfId="37883"/>
    <cellStyle name="Output 3 17 7" xfId="37884"/>
    <cellStyle name="Output 3 18" xfId="37885"/>
    <cellStyle name="Output 3 18 2" xfId="37886"/>
    <cellStyle name="Output 3 18 3" xfId="37887"/>
    <cellStyle name="Output 3 18 4" xfId="37888"/>
    <cellStyle name="Output 3 18 5" xfId="37889"/>
    <cellStyle name="Output 3 18 6" xfId="37890"/>
    <cellStyle name="Output 3 18 7" xfId="37891"/>
    <cellStyle name="Output 3 19" xfId="37892"/>
    <cellStyle name="Output 3 19 2" xfId="37893"/>
    <cellStyle name="Output 3 19 3" xfId="37894"/>
    <cellStyle name="Output 3 19 4" xfId="37895"/>
    <cellStyle name="Output 3 19 5" xfId="37896"/>
    <cellStyle name="Output 3 19 6" xfId="37897"/>
    <cellStyle name="Output 3 19 7" xfId="37898"/>
    <cellStyle name="Output 3 2" xfId="37899"/>
    <cellStyle name="Output 3 2 10" xfId="37900"/>
    <cellStyle name="Output 3 2 10 10" xfId="37901"/>
    <cellStyle name="Output 3 2 10 11" xfId="37902"/>
    <cellStyle name="Output 3 2 10 12" xfId="37903"/>
    <cellStyle name="Output 3 2 10 2" xfId="37904"/>
    <cellStyle name="Output 3 2 10 2 2" xfId="37905"/>
    <cellStyle name="Output 3 2 10 2 2 2" xfId="37906"/>
    <cellStyle name="Output 3 2 10 2 2 3" xfId="37907"/>
    <cellStyle name="Output 3 2 10 2 2 4" xfId="37908"/>
    <cellStyle name="Output 3 2 10 2 2 5" xfId="37909"/>
    <cellStyle name="Output 3 2 10 2 2 6" xfId="37910"/>
    <cellStyle name="Output 3 2 10 2 2 7" xfId="37911"/>
    <cellStyle name="Output 3 2 10 2 3" xfId="37912"/>
    <cellStyle name="Output 3 2 10 2 4" xfId="37913"/>
    <cellStyle name="Output 3 2 10 2 5" xfId="37914"/>
    <cellStyle name="Output 3 2 10 2 6" xfId="37915"/>
    <cellStyle name="Output 3 2 10 2 7" xfId="37916"/>
    <cellStyle name="Output 3 2 10 2 8" xfId="37917"/>
    <cellStyle name="Output 3 2 10 3" xfId="37918"/>
    <cellStyle name="Output 3 2 10 3 2" xfId="37919"/>
    <cellStyle name="Output 3 2 10 3 3" xfId="37920"/>
    <cellStyle name="Output 3 2 10 3 4" xfId="37921"/>
    <cellStyle name="Output 3 2 10 3 5" xfId="37922"/>
    <cellStyle name="Output 3 2 10 3 6" xfId="37923"/>
    <cellStyle name="Output 3 2 10 3 7" xfId="37924"/>
    <cellStyle name="Output 3 2 10 4" xfId="37925"/>
    <cellStyle name="Output 3 2 10 4 2" xfId="37926"/>
    <cellStyle name="Output 3 2 10 4 3" xfId="37927"/>
    <cellStyle name="Output 3 2 10 4 4" xfId="37928"/>
    <cellStyle name="Output 3 2 10 4 5" xfId="37929"/>
    <cellStyle name="Output 3 2 10 4 6" xfId="37930"/>
    <cellStyle name="Output 3 2 10 4 7" xfId="37931"/>
    <cellStyle name="Output 3 2 10 5" xfId="37932"/>
    <cellStyle name="Output 3 2 10 5 2" xfId="37933"/>
    <cellStyle name="Output 3 2 10 5 3" xfId="37934"/>
    <cellStyle name="Output 3 2 10 5 4" xfId="37935"/>
    <cellStyle name="Output 3 2 10 5 5" xfId="37936"/>
    <cellStyle name="Output 3 2 10 5 6" xfId="37937"/>
    <cellStyle name="Output 3 2 10 5 7" xfId="37938"/>
    <cellStyle name="Output 3 2 10 6" xfId="37939"/>
    <cellStyle name="Output 3 2 10 6 2" xfId="37940"/>
    <cellStyle name="Output 3 2 10 6 3" xfId="37941"/>
    <cellStyle name="Output 3 2 10 6 4" xfId="37942"/>
    <cellStyle name="Output 3 2 10 6 5" xfId="37943"/>
    <cellStyle name="Output 3 2 10 6 6" xfId="37944"/>
    <cellStyle name="Output 3 2 10 6 7" xfId="37945"/>
    <cellStyle name="Output 3 2 10 7" xfId="37946"/>
    <cellStyle name="Output 3 2 10 7 2" xfId="37947"/>
    <cellStyle name="Output 3 2 10 7 3" xfId="37948"/>
    <cellStyle name="Output 3 2 10 7 4" xfId="37949"/>
    <cellStyle name="Output 3 2 10 7 5" xfId="37950"/>
    <cellStyle name="Output 3 2 10 7 6" xfId="37951"/>
    <cellStyle name="Output 3 2 10 8" xfId="37952"/>
    <cellStyle name="Output 3 2 10 9" xfId="37953"/>
    <cellStyle name="Output 3 2 11" xfId="37954"/>
    <cellStyle name="Output 3 2 11 10" xfId="37955"/>
    <cellStyle name="Output 3 2 11 11" xfId="37956"/>
    <cellStyle name="Output 3 2 11 12" xfId="37957"/>
    <cellStyle name="Output 3 2 11 2" xfId="37958"/>
    <cellStyle name="Output 3 2 11 2 2" xfId="37959"/>
    <cellStyle name="Output 3 2 11 2 2 2" xfId="37960"/>
    <cellStyle name="Output 3 2 11 2 2 3" xfId="37961"/>
    <cellStyle name="Output 3 2 11 2 2 4" xfId="37962"/>
    <cellStyle name="Output 3 2 11 2 2 5" xfId="37963"/>
    <cellStyle name="Output 3 2 11 2 2 6" xfId="37964"/>
    <cellStyle name="Output 3 2 11 2 2 7" xfId="37965"/>
    <cellStyle name="Output 3 2 11 2 3" xfId="37966"/>
    <cellStyle name="Output 3 2 11 2 4" xfId="37967"/>
    <cellStyle name="Output 3 2 11 2 5" xfId="37968"/>
    <cellStyle name="Output 3 2 11 2 6" xfId="37969"/>
    <cellStyle name="Output 3 2 11 2 7" xfId="37970"/>
    <cellStyle name="Output 3 2 11 2 8" xfId="37971"/>
    <cellStyle name="Output 3 2 11 3" xfId="37972"/>
    <cellStyle name="Output 3 2 11 3 2" xfId="37973"/>
    <cellStyle name="Output 3 2 11 3 3" xfId="37974"/>
    <cellStyle name="Output 3 2 11 3 4" xfId="37975"/>
    <cellStyle name="Output 3 2 11 3 5" xfId="37976"/>
    <cellStyle name="Output 3 2 11 3 6" xfId="37977"/>
    <cellStyle name="Output 3 2 11 3 7" xfId="37978"/>
    <cellStyle name="Output 3 2 11 4" xfId="37979"/>
    <cellStyle name="Output 3 2 11 4 2" xfId="37980"/>
    <cellStyle name="Output 3 2 11 4 3" xfId="37981"/>
    <cellStyle name="Output 3 2 11 4 4" xfId="37982"/>
    <cellStyle name="Output 3 2 11 4 5" xfId="37983"/>
    <cellStyle name="Output 3 2 11 4 6" xfId="37984"/>
    <cellStyle name="Output 3 2 11 4 7" xfId="37985"/>
    <cellStyle name="Output 3 2 11 5" xfId="37986"/>
    <cellStyle name="Output 3 2 11 5 2" xfId="37987"/>
    <cellStyle name="Output 3 2 11 5 3" xfId="37988"/>
    <cellStyle name="Output 3 2 11 5 4" xfId="37989"/>
    <cellStyle name="Output 3 2 11 5 5" xfId="37990"/>
    <cellStyle name="Output 3 2 11 5 6" xfId="37991"/>
    <cellStyle name="Output 3 2 11 5 7" xfId="37992"/>
    <cellStyle name="Output 3 2 11 6" xfId="37993"/>
    <cellStyle name="Output 3 2 11 6 2" xfId="37994"/>
    <cellStyle name="Output 3 2 11 6 3" xfId="37995"/>
    <cellStyle name="Output 3 2 11 6 4" xfId="37996"/>
    <cellStyle name="Output 3 2 11 6 5" xfId="37997"/>
    <cellStyle name="Output 3 2 11 6 6" xfId="37998"/>
    <cellStyle name="Output 3 2 11 6 7" xfId="37999"/>
    <cellStyle name="Output 3 2 11 7" xfId="38000"/>
    <cellStyle name="Output 3 2 11 7 2" xfId="38001"/>
    <cellStyle name="Output 3 2 11 7 3" xfId="38002"/>
    <cellStyle name="Output 3 2 11 7 4" xfId="38003"/>
    <cellStyle name="Output 3 2 11 7 5" xfId="38004"/>
    <cellStyle name="Output 3 2 11 7 6" xfId="38005"/>
    <cellStyle name="Output 3 2 11 8" xfId="38006"/>
    <cellStyle name="Output 3 2 11 9" xfId="38007"/>
    <cellStyle name="Output 3 2 12" xfId="38008"/>
    <cellStyle name="Output 3 2 12 10" xfId="38009"/>
    <cellStyle name="Output 3 2 12 11" xfId="38010"/>
    <cellStyle name="Output 3 2 12 12" xfId="38011"/>
    <cellStyle name="Output 3 2 12 2" xfId="38012"/>
    <cellStyle name="Output 3 2 12 2 2" xfId="38013"/>
    <cellStyle name="Output 3 2 12 2 2 2" xfId="38014"/>
    <cellStyle name="Output 3 2 12 2 2 3" xfId="38015"/>
    <cellStyle name="Output 3 2 12 2 2 4" xfId="38016"/>
    <cellStyle name="Output 3 2 12 2 2 5" xfId="38017"/>
    <cellStyle name="Output 3 2 12 2 2 6" xfId="38018"/>
    <cellStyle name="Output 3 2 12 2 2 7" xfId="38019"/>
    <cellStyle name="Output 3 2 12 2 3" xfId="38020"/>
    <cellStyle name="Output 3 2 12 2 4" xfId="38021"/>
    <cellStyle name="Output 3 2 12 2 5" xfId="38022"/>
    <cellStyle name="Output 3 2 12 2 6" xfId="38023"/>
    <cellStyle name="Output 3 2 12 2 7" xfId="38024"/>
    <cellStyle name="Output 3 2 12 2 8" xfId="38025"/>
    <cellStyle name="Output 3 2 12 3" xfId="38026"/>
    <cellStyle name="Output 3 2 12 3 2" xfId="38027"/>
    <cellStyle name="Output 3 2 12 3 3" xfId="38028"/>
    <cellStyle name="Output 3 2 12 3 4" xfId="38029"/>
    <cellStyle name="Output 3 2 12 3 5" xfId="38030"/>
    <cellStyle name="Output 3 2 12 3 6" xfId="38031"/>
    <cellStyle name="Output 3 2 12 3 7" xfId="38032"/>
    <cellStyle name="Output 3 2 12 4" xfId="38033"/>
    <cellStyle name="Output 3 2 12 4 2" xfId="38034"/>
    <cellStyle name="Output 3 2 12 4 3" xfId="38035"/>
    <cellStyle name="Output 3 2 12 4 4" xfId="38036"/>
    <cellStyle name="Output 3 2 12 4 5" xfId="38037"/>
    <cellStyle name="Output 3 2 12 4 6" xfId="38038"/>
    <cellStyle name="Output 3 2 12 4 7" xfId="38039"/>
    <cellStyle name="Output 3 2 12 5" xfId="38040"/>
    <cellStyle name="Output 3 2 12 5 2" xfId="38041"/>
    <cellStyle name="Output 3 2 12 5 3" xfId="38042"/>
    <cellStyle name="Output 3 2 12 5 4" xfId="38043"/>
    <cellStyle name="Output 3 2 12 5 5" xfId="38044"/>
    <cellStyle name="Output 3 2 12 5 6" xfId="38045"/>
    <cellStyle name="Output 3 2 12 5 7" xfId="38046"/>
    <cellStyle name="Output 3 2 12 6" xfId="38047"/>
    <cellStyle name="Output 3 2 12 6 2" xfId="38048"/>
    <cellStyle name="Output 3 2 12 6 3" xfId="38049"/>
    <cellStyle name="Output 3 2 12 6 4" xfId="38050"/>
    <cellStyle name="Output 3 2 12 6 5" xfId="38051"/>
    <cellStyle name="Output 3 2 12 6 6" xfId="38052"/>
    <cellStyle name="Output 3 2 12 6 7" xfId="38053"/>
    <cellStyle name="Output 3 2 12 7" xfId="38054"/>
    <cellStyle name="Output 3 2 12 7 2" xfId="38055"/>
    <cellStyle name="Output 3 2 12 7 3" xfId="38056"/>
    <cellStyle name="Output 3 2 12 7 4" xfId="38057"/>
    <cellStyle name="Output 3 2 12 7 5" xfId="38058"/>
    <cellStyle name="Output 3 2 12 7 6" xfId="38059"/>
    <cellStyle name="Output 3 2 12 8" xfId="38060"/>
    <cellStyle name="Output 3 2 12 9" xfId="38061"/>
    <cellStyle name="Output 3 2 13" xfId="38062"/>
    <cellStyle name="Output 3 2 13 10" xfId="38063"/>
    <cellStyle name="Output 3 2 13 11" xfId="38064"/>
    <cellStyle name="Output 3 2 13 12" xfId="38065"/>
    <cellStyle name="Output 3 2 13 2" xfId="38066"/>
    <cellStyle name="Output 3 2 13 2 2" xfId="38067"/>
    <cellStyle name="Output 3 2 13 2 2 2" xfId="38068"/>
    <cellStyle name="Output 3 2 13 2 2 3" xfId="38069"/>
    <cellStyle name="Output 3 2 13 2 2 4" xfId="38070"/>
    <cellStyle name="Output 3 2 13 2 2 5" xfId="38071"/>
    <cellStyle name="Output 3 2 13 2 2 6" xfId="38072"/>
    <cellStyle name="Output 3 2 13 2 2 7" xfId="38073"/>
    <cellStyle name="Output 3 2 13 2 3" xfId="38074"/>
    <cellStyle name="Output 3 2 13 2 4" xfId="38075"/>
    <cellStyle name="Output 3 2 13 2 5" xfId="38076"/>
    <cellStyle name="Output 3 2 13 2 6" xfId="38077"/>
    <cellStyle name="Output 3 2 13 2 7" xfId="38078"/>
    <cellStyle name="Output 3 2 13 2 8" xfId="38079"/>
    <cellStyle name="Output 3 2 13 3" xfId="38080"/>
    <cellStyle name="Output 3 2 13 3 2" xfId="38081"/>
    <cellStyle name="Output 3 2 13 3 3" xfId="38082"/>
    <cellStyle name="Output 3 2 13 3 4" xfId="38083"/>
    <cellStyle name="Output 3 2 13 3 5" xfId="38084"/>
    <cellStyle name="Output 3 2 13 3 6" xfId="38085"/>
    <cellStyle name="Output 3 2 13 3 7" xfId="38086"/>
    <cellStyle name="Output 3 2 13 4" xfId="38087"/>
    <cellStyle name="Output 3 2 13 4 2" xfId="38088"/>
    <cellStyle name="Output 3 2 13 4 3" xfId="38089"/>
    <cellStyle name="Output 3 2 13 4 4" xfId="38090"/>
    <cellStyle name="Output 3 2 13 4 5" xfId="38091"/>
    <cellStyle name="Output 3 2 13 4 6" xfId="38092"/>
    <cellStyle name="Output 3 2 13 4 7" xfId="38093"/>
    <cellStyle name="Output 3 2 13 5" xfId="38094"/>
    <cellStyle name="Output 3 2 13 5 2" xfId="38095"/>
    <cellStyle name="Output 3 2 13 5 3" xfId="38096"/>
    <cellStyle name="Output 3 2 13 5 4" xfId="38097"/>
    <cellStyle name="Output 3 2 13 5 5" xfId="38098"/>
    <cellStyle name="Output 3 2 13 5 6" xfId="38099"/>
    <cellStyle name="Output 3 2 13 5 7" xfId="38100"/>
    <cellStyle name="Output 3 2 13 6" xfId="38101"/>
    <cellStyle name="Output 3 2 13 6 2" xfId="38102"/>
    <cellStyle name="Output 3 2 13 6 3" xfId="38103"/>
    <cellStyle name="Output 3 2 13 6 4" xfId="38104"/>
    <cellStyle name="Output 3 2 13 6 5" xfId="38105"/>
    <cellStyle name="Output 3 2 13 6 6" xfId="38106"/>
    <cellStyle name="Output 3 2 13 6 7" xfId="38107"/>
    <cellStyle name="Output 3 2 13 7" xfId="38108"/>
    <cellStyle name="Output 3 2 13 7 2" xfId="38109"/>
    <cellStyle name="Output 3 2 13 7 3" xfId="38110"/>
    <cellStyle name="Output 3 2 13 7 4" xfId="38111"/>
    <cellStyle name="Output 3 2 13 7 5" xfId="38112"/>
    <cellStyle name="Output 3 2 13 7 6" xfId="38113"/>
    <cellStyle name="Output 3 2 13 8" xfId="38114"/>
    <cellStyle name="Output 3 2 13 9" xfId="38115"/>
    <cellStyle name="Output 3 2 14" xfId="38116"/>
    <cellStyle name="Output 3 2 14 2" xfId="38117"/>
    <cellStyle name="Output 3 2 14 2 2" xfId="38118"/>
    <cellStyle name="Output 3 2 14 2 3" xfId="38119"/>
    <cellStyle name="Output 3 2 14 2 4" xfId="38120"/>
    <cellStyle name="Output 3 2 14 2 5" xfId="38121"/>
    <cellStyle name="Output 3 2 14 2 6" xfId="38122"/>
    <cellStyle name="Output 3 2 14 2 7" xfId="38123"/>
    <cellStyle name="Output 3 2 14 3" xfId="38124"/>
    <cellStyle name="Output 3 2 14 4" xfId="38125"/>
    <cellStyle name="Output 3 2 14 5" xfId="38126"/>
    <cellStyle name="Output 3 2 14 6" xfId="38127"/>
    <cellStyle name="Output 3 2 14 7" xfId="38128"/>
    <cellStyle name="Output 3 2 14 8" xfId="38129"/>
    <cellStyle name="Output 3 2 15" xfId="38130"/>
    <cellStyle name="Output 3 2 15 2" xfId="38131"/>
    <cellStyle name="Output 3 2 15 3" xfId="38132"/>
    <cellStyle name="Output 3 2 15 4" xfId="38133"/>
    <cellStyle name="Output 3 2 15 5" xfId="38134"/>
    <cellStyle name="Output 3 2 15 6" xfId="38135"/>
    <cellStyle name="Output 3 2 15 7" xfId="38136"/>
    <cellStyle name="Output 3 2 16" xfId="38137"/>
    <cellStyle name="Output 3 2 16 2" xfId="38138"/>
    <cellStyle name="Output 3 2 16 3" xfId="38139"/>
    <cellStyle name="Output 3 2 16 4" xfId="38140"/>
    <cellStyle name="Output 3 2 16 5" xfId="38141"/>
    <cellStyle name="Output 3 2 16 6" xfId="38142"/>
    <cellStyle name="Output 3 2 16 7" xfId="38143"/>
    <cellStyle name="Output 3 2 17" xfId="38144"/>
    <cellStyle name="Output 3 2 17 2" xfId="38145"/>
    <cellStyle name="Output 3 2 17 3" xfId="38146"/>
    <cellStyle name="Output 3 2 17 4" xfId="38147"/>
    <cellStyle name="Output 3 2 17 5" xfId="38148"/>
    <cellStyle name="Output 3 2 17 6" xfId="38149"/>
    <cellStyle name="Output 3 2 17 7" xfId="38150"/>
    <cellStyle name="Output 3 2 18" xfId="38151"/>
    <cellStyle name="Output 3 2 18 2" xfId="38152"/>
    <cellStyle name="Output 3 2 18 3" xfId="38153"/>
    <cellStyle name="Output 3 2 18 4" xfId="38154"/>
    <cellStyle name="Output 3 2 18 5" xfId="38155"/>
    <cellStyle name="Output 3 2 18 6" xfId="38156"/>
    <cellStyle name="Output 3 2 18 7" xfId="38157"/>
    <cellStyle name="Output 3 2 19" xfId="38158"/>
    <cellStyle name="Output 3 2 2" xfId="38159"/>
    <cellStyle name="Output 3 2 2 10" xfId="38160"/>
    <cellStyle name="Output 3 2 2 11" xfId="38161"/>
    <cellStyle name="Output 3 2 2 12" xfId="38162"/>
    <cellStyle name="Output 3 2 2 13" xfId="38163"/>
    <cellStyle name="Output 3 2 2 2" xfId="38164"/>
    <cellStyle name="Output 3 2 2 2 2" xfId="38165"/>
    <cellStyle name="Output 3 2 2 2 2 2" xfId="38166"/>
    <cellStyle name="Output 3 2 2 2 2 3" xfId="38167"/>
    <cellStyle name="Output 3 2 2 2 2 4" xfId="38168"/>
    <cellStyle name="Output 3 2 2 2 2 5" xfId="38169"/>
    <cellStyle name="Output 3 2 2 2 2 6" xfId="38170"/>
    <cellStyle name="Output 3 2 2 2 2 7" xfId="38171"/>
    <cellStyle name="Output 3 2 2 2 3" xfId="38172"/>
    <cellStyle name="Output 3 2 2 2 4" xfId="38173"/>
    <cellStyle name="Output 3 2 2 2 5" xfId="38174"/>
    <cellStyle name="Output 3 2 2 2 6" xfId="38175"/>
    <cellStyle name="Output 3 2 2 2 7" xfId="38176"/>
    <cellStyle name="Output 3 2 2 2 8" xfId="38177"/>
    <cellStyle name="Output 3 2 2 3" xfId="38178"/>
    <cellStyle name="Output 3 2 2 3 2" xfId="38179"/>
    <cellStyle name="Output 3 2 2 3 3" xfId="38180"/>
    <cellStyle name="Output 3 2 2 3 4" xfId="38181"/>
    <cellStyle name="Output 3 2 2 3 5" xfId="38182"/>
    <cellStyle name="Output 3 2 2 3 6" xfId="38183"/>
    <cellStyle name="Output 3 2 2 3 7" xfId="38184"/>
    <cellStyle name="Output 3 2 2 4" xfId="38185"/>
    <cellStyle name="Output 3 2 2 4 2" xfId="38186"/>
    <cellStyle name="Output 3 2 2 4 3" xfId="38187"/>
    <cellStyle name="Output 3 2 2 4 4" xfId="38188"/>
    <cellStyle name="Output 3 2 2 4 5" xfId="38189"/>
    <cellStyle name="Output 3 2 2 4 6" xfId="38190"/>
    <cellStyle name="Output 3 2 2 4 7" xfId="38191"/>
    <cellStyle name="Output 3 2 2 5" xfId="38192"/>
    <cellStyle name="Output 3 2 2 5 2" xfId="38193"/>
    <cellStyle name="Output 3 2 2 5 3" xfId="38194"/>
    <cellStyle name="Output 3 2 2 5 4" xfId="38195"/>
    <cellStyle name="Output 3 2 2 5 5" xfId="38196"/>
    <cellStyle name="Output 3 2 2 5 6" xfId="38197"/>
    <cellStyle name="Output 3 2 2 5 7" xfId="38198"/>
    <cellStyle name="Output 3 2 2 6" xfId="38199"/>
    <cellStyle name="Output 3 2 2 6 2" xfId="38200"/>
    <cellStyle name="Output 3 2 2 6 3" xfId="38201"/>
    <cellStyle name="Output 3 2 2 6 4" xfId="38202"/>
    <cellStyle name="Output 3 2 2 6 5" xfId="38203"/>
    <cellStyle name="Output 3 2 2 6 6" xfId="38204"/>
    <cellStyle name="Output 3 2 2 6 7" xfId="38205"/>
    <cellStyle name="Output 3 2 2 7" xfId="38206"/>
    <cellStyle name="Output 3 2 2 7 2" xfId="38207"/>
    <cellStyle name="Output 3 2 2 7 3" xfId="38208"/>
    <cellStyle name="Output 3 2 2 7 4" xfId="38209"/>
    <cellStyle name="Output 3 2 2 7 5" xfId="38210"/>
    <cellStyle name="Output 3 2 2 7 6" xfId="38211"/>
    <cellStyle name="Output 3 2 2 7 7" xfId="38212"/>
    <cellStyle name="Output 3 2 2 8" xfId="38213"/>
    <cellStyle name="Output 3 2 2 9" xfId="38214"/>
    <cellStyle name="Output 3 2 20" xfId="38215"/>
    <cellStyle name="Output 3 2 21" xfId="38216"/>
    <cellStyle name="Output 3 2 22" xfId="38217"/>
    <cellStyle name="Output 3 2 23" xfId="38218"/>
    <cellStyle name="Output 3 2 3" xfId="38219"/>
    <cellStyle name="Output 3 2 3 10" xfId="38220"/>
    <cellStyle name="Output 3 2 3 11" xfId="38221"/>
    <cellStyle name="Output 3 2 3 12" xfId="38222"/>
    <cellStyle name="Output 3 2 3 13" xfId="38223"/>
    <cellStyle name="Output 3 2 3 2" xfId="38224"/>
    <cellStyle name="Output 3 2 3 2 2" xfId="38225"/>
    <cellStyle name="Output 3 2 3 2 2 2" xfId="38226"/>
    <cellStyle name="Output 3 2 3 2 2 3" xfId="38227"/>
    <cellStyle name="Output 3 2 3 2 2 4" xfId="38228"/>
    <cellStyle name="Output 3 2 3 2 2 5" xfId="38229"/>
    <cellStyle name="Output 3 2 3 2 2 6" xfId="38230"/>
    <cellStyle name="Output 3 2 3 2 2 7" xfId="38231"/>
    <cellStyle name="Output 3 2 3 2 3" xfId="38232"/>
    <cellStyle name="Output 3 2 3 2 4" xfId="38233"/>
    <cellStyle name="Output 3 2 3 2 5" xfId="38234"/>
    <cellStyle name="Output 3 2 3 2 6" xfId="38235"/>
    <cellStyle name="Output 3 2 3 2 7" xfId="38236"/>
    <cellStyle name="Output 3 2 3 2 8" xfId="38237"/>
    <cellStyle name="Output 3 2 3 3" xfId="38238"/>
    <cellStyle name="Output 3 2 3 3 2" xfId="38239"/>
    <cellStyle name="Output 3 2 3 3 3" xfId="38240"/>
    <cellStyle name="Output 3 2 3 3 4" xfId="38241"/>
    <cellStyle name="Output 3 2 3 3 5" xfId="38242"/>
    <cellStyle name="Output 3 2 3 3 6" xfId="38243"/>
    <cellStyle name="Output 3 2 3 3 7" xfId="38244"/>
    <cellStyle name="Output 3 2 3 4" xfId="38245"/>
    <cellStyle name="Output 3 2 3 4 2" xfId="38246"/>
    <cellStyle name="Output 3 2 3 4 3" xfId="38247"/>
    <cellStyle name="Output 3 2 3 4 4" xfId="38248"/>
    <cellStyle name="Output 3 2 3 4 5" xfId="38249"/>
    <cellStyle name="Output 3 2 3 4 6" xfId="38250"/>
    <cellStyle name="Output 3 2 3 4 7" xfId="38251"/>
    <cellStyle name="Output 3 2 3 5" xfId="38252"/>
    <cellStyle name="Output 3 2 3 5 2" xfId="38253"/>
    <cellStyle name="Output 3 2 3 5 3" xfId="38254"/>
    <cellStyle name="Output 3 2 3 5 4" xfId="38255"/>
    <cellStyle name="Output 3 2 3 5 5" xfId="38256"/>
    <cellStyle name="Output 3 2 3 5 6" xfId="38257"/>
    <cellStyle name="Output 3 2 3 5 7" xfId="38258"/>
    <cellStyle name="Output 3 2 3 6" xfId="38259"/>
    <cellStyle name="Output 3 2 3 6 2" xfId="38260"/>
    <cellStyle name="Output 3 2 3 6 3" xfId="38261"/>
    <cellStyle name="Output 3 2 3 6 4" xfId="38262"/>
    <cellStyle name="Output 3 2 3 6 5" xfId="38263"/>
    <cellStyle name="Output 3 2 3 6 6" xfId="38264"/>
    <cellStyle name="Output 3 2 3 6 7" xfId="38265"/>
    <cellStyle name="Output 3 2 3 7" xfId="38266"/>
    <cellStyle name="Output 3 2 3 7 2" xfId="38267"/>
    <cellStyle name="Output 3 2 3 7 3" xfId="38268"/>
    <cellStyle name="Output 3 2 3 7 4" xfId="38269"/>
    <cellStyle name="Output 3 2 3 7 5" xfId="38270"/>
    <cellStyle name="Output 3 2 3 7 6" xfId="38271"/>
    <cellStyle name="Output 3 2 3 7 7" xfId="38272"/>
    <cellStyle name="Output 3 2 3 8" xfId="38273"/>
    <cellStyle name="Output 3 2 3 9" xfId="38274"/>
    <cellStyle name="Output 3 2 4" xfId="38275"/>
    <cellStyle name="Output 3 2 4 10" xfId="38276"/>
    <cellStyle name="Output 3 2 4 11" xfId="38277"/>
    <cellStyle name="Output 3 2 4 12" xfId="38278"/>
    <cellStyle name="Output 3 2 4 13" xfId="38279"/>
    <cellStyle name="Output 3 2 4 2" xfId="38280"/>
    <cellStyle name="Output 3 2 4 2 2" xfId="38281"/>
    <cellStyle name="Output 3 2 4 2 2 2" xfId="38282"/>
    <cellStyle name="Output 3 2 4 2 2 3" xfId="38283"/>
    <cellStyle name="Output 3 2 4 2 2 4" xfId="38284"/>
    <cellStyle name="Output 3 2 4 2 2 5" xfId="38285"/>
    <cellStyle name="Output 3 2 4 2 2 6" xfId="38286"/>
    <cellStyle name="Output 3 2 4 2 2 7" xfId="38287"/>
    <cellStyle name="Output 3 2 4 2 3" xfId="38288"/>
    <cellStyle name="Output 3 2 4 2 4" xfId="38289"/>
    <cellStyle name="Output 3 2 4 2 5" xfId="38290"/>
    <cellStyle name="Output 3 2 4 2 6" xfId="38291"/>
    <cellStyle name="Output 3 2 4 2 7" xfId="38292"/>
    <cellStyle name="Output 3 2 4 2 8" xfId="38293"/>
    <cellStyle name="Output 3 2 4 3" xfId="38294"/>
    <cellStyle name="Output 3 2 4 3 2" xfId="38295"/>
    <cellStyle name="Output 3 2 4 3 3" xfId="38296"/>
    <cellStyle name="Output 3 2 4 3 4" xfId="38297"/>
    <cellStyle name="Output 3 2 4 3 5" xfId="38298"/>
    <cellStyle name="Output 3 2 4 3 6" xfId="38299"/>
    <cellStyle name="Output 3 2 4 3 7" xfId="38300"/>
    <cellStyle name="Output 3 2 4 4" xfId="38301"/>
    <cellStyle name="Output 3 2 4 4 2" xfId="38302"/>
    <cellStyle name="Output 3 2 4 4 3" xfId="38303"/>
    <cellStyle name="Output 3 2 4 4 4" xfId="38304"/>
    <cellStyle name="Output 3 2 4 4 5" xfId="38305"/>
    <cellStyle name="Output 3 2 4 4 6" xfId="38306"/>
    <cellStyle name="Output 3 2 4 4 7" xfId="38307"/>
    <cellStyle name="Output 3 2 4 5" xfId="38308"/>
    <cellStyle name="Output 3 2 4 5 2" xfId="38309"/>
    <cellStyle name="Output 3 2 4 5 3" xfId="38310"/>
    <cellStyle name="Output 3 2 4 5 4" xfId="38311"/>
    <cellStyle name="Output 3 2 4 5 5" xfId="38312"/>
    <cellStyle name="Output 3 2 4 5 6" xfId="38313"/>
    <cellStyle name="Output 3 2 4 5 7" xfId="38314"/>
    <cellStyle name="Output 3 2 4 6" xfId="38315"/>
    <cellStyle name="Output 3 2 4 6 2" xfId="38316"/>
    <cellStyle name="Output 3 2 4 6 3" xfId="38317"/>
    <cellStyle name="Output 3 2 4 6 4" xfId="38318"/>
    <cellStyle name="Output 3 2 4 6 5" xfId="38319"/>
    <cellStyle name="Output 3 2 4 6 6" xfId="38320"/>
    <cellStyle name="Output 3 2 4 6 7" xfId="38321"/>
    <cellStyle name="Output 3 2 4 7" xfId="38322"/>
    <cellStyle name="Output 3 2 4 7 2" xfId="38323"/>
    <cellStyle name="Output 3 2 4 7 3" xfId="38324"/>
    <cellStyle name="Output 3 2 4 7 4" xfId="38325"/>
    <cellStyle name="Output 3 2 4 7 5" xfId="38326"/>
    <cellStyle name="Output 3 2 4 7 6" xfId="38327"/>
    <cellStyle name="Output 3 2 4 7 7" xfId="38328"/>
    <cellStyle name="Output 3 2 4 8" xfId="38329"/>
    <cellStyle name="Output 3 2 4 9" xfId="38330"/>
    <cellStyle name="Output 3 2 5" xfId="38331"/>
    <cellStyle name="Output 3 2 5 10" xfId="38332"/>
    <cellStyle name="Output 3 2 5 11" xfId="38333"/>
    <cellStyle name="Output 3 2 5 12" xfId="38334"/>
    <cellStyle name="Output 3 2 5 2" xfId="38335"/>
    <cellStyle name="Output 3 2 5 2 2" xfId="38336"/>
    <cellStyle name="Output 3 2 5 2 2 2" xfId="38337"/>
    <cellStyle name="Output 3 2 5 2 2 3" xfId="38338"/>
    <cellStyle name="Output 3 2 5 2 2 4" xfId="38339"/>
    <cellStyle name="Output 3 2 5 2 2 5" xfId="38340"/>
    <cellStyle name="Output 3 2 5 2 2 6" xfId="38341"/>
    <cellStyle name="Output 3 2 5 2 2 7" xfId="38342"/>
    <cellStyle name="Output 3 2 5 2 3" xfId="38343"/>
    <cellStyle name="Output 3 2 5 2 4" xfId="38344"/>
    <cellStyle name="Output 3 2 5 2 5" xfId="38345"/>
    <cellStyle name="Output 3 2 5 2 6" xfId="38346"/>
    <cellStyle name="Output 3 2 5 2 7" xfId="38347"/>
    <cellStyle name="Output 3 2 5 2 8" xfId="38348"/>
    <cellStyle name="Output 3 2 5 3" xfId="38349"/>
    <cellStyle name="Output 3 2 5 3 2" xfId="38350"/>
    <cellStyle name="Output 3 2 5 3 3" xfId="38351"/>
    <cellStyle name="Output 3 2 5 3 4" xfId="38352"/>
    <cellStyle name="Output 3 2 5 3 5" xfId="38353"/>
    <cellStyle name="Output 3 2 5 3 6" xfId="38354"/>
    <cellStyle name="Output 3 2 5 3 7" xfId="38355"/>
    <cellStyle name="Output 3 2 5 4" xfId="38356"/>
    <cellStyle name="Output 3 2 5 4 2" xfId="38357"/>
    <cellStyle name="Output 3 2 5 4 3" xfId="38358"/>
    <cellStyle name="Output 3 2 5 4 4" xfId="38359"/>
    <cellStyle name="Output 3 2 5 4 5" xfId="38360"/>
    <cellStyle name="Output 3 2 5 4 6" xfId="38361"/>
    <cellStyle name="Output 3 2 5 4 7" xfId="38362"/>
    <cellStyle name="Output 3 2 5 5" xfId="38363"/>
    <cellStyle name="Output 3 2 5 5 2" xfId="38364"/>
    <cellStyle name="Output 3 2 5 5 3" xfId="38365"/>
    <cellStyle name="Output 3 2 5 5 4" xfId="38366"/>
    <cellStyle name="Output 3 2 5 5 5" xfId="38367"/>
    <cellStyle name="Output 3 2 5 5 6" xfId="38368"/>
    <cellStyle name="Output 3 2 5 5 7" xfId="38369"/>
    <cellStyle name="Output 3 2 5 6" xfId="38370"/>
    <cellStyle name="Output 3 2 5 6 2" xfId="38371"/>
    <cellStyle name="Output 3 2 5 6 3" xfId="38372"/>
    <cellStyle name="Output 3 2 5 6 4" xfId="38373"/>
    <cellStyle name="Output 3 2 5 6 5" xfId="38374"/>
    <cellStyle name="Output 3 2 5 6 6" xfId="38375"/>
    <cellStyle name="Output 3 2 5 6 7" xfId="38376"/>
    <cellStyle name="Output 3 2 5 7" xfId="38377"/>
    <cellStyle name="Output 3 2 5 7 2" xfId="38378"/>
    <cellStyle name="Output 3 2 5 7 3" xfId="38379"/>
    <cellStyle name="Output 3 2 5 7 4" xfId="38380"/>
    <cellStyle name="Output 3 2 5 7 5" xfId="38381"/>
    <cellStyle name="Output 3 2 5 7 6" xfId="38382"/>
    <cellStyle name="Output 3 2 5 8" xfId="38383"/>
    <cellStyle name="Output 3 2 5 9" xfId="38384"/>
    <cellStyle name="Output 3 2 6" xfId="38385"/>
    <cellStyle name="Output 3 2 6 10" xfId="38386"/>
    <cellStyle name="Output 3 2 6 11" xfId="38387"/>
    <cellStyle name="Output 3 2 6 12" xfId="38388"/>
    <cellStyle name="Output 3 2 6 2" xfId="38389"/>
    <cellStyle name="Output 3 2 6 2 2" xfId="38390"/>
    <cellStyle name="Output 3 2 6 2 2 2" xfId="38391"/>
    <cellStyle name="Output 3 2 6 2 2 3" xfId="38392"/>
    <cellStyle name="Output 3 2 6 2 2 4" xfId="38393"/>
    <cellStyle name="Output 3 2 6 2 2 5" xfId="38394"/>
    <cellStyle name="Output 3 2 6 2 2 6" xfId="38395"/>
    <cellStyle name="Output 3 2 6 2 2 7" xfId="38396"/>
    <cellStyle name="Output 3 2 6 2 3" xfId="38397"/>
    <cellStyle name="Output 3 2 6 2 4" xfId="38398"/>
    <cellStyle name="Output 3 2 6 2 5" xfId="38399"/>
    <cellStyle name="Output 3 2 6 2 6" xfId="38400"/>
    <cellStyle name="Output 3 2 6 2 7" xfId="38401"/>
    <cellStyle name="Output 3 2 6 2 8" xfId="38402"/>
    <cellStyle name="Output 3 2 6 3" xfId="38403"/>
    <cellStyle name="Output 3 2 6 3 2" xfId="38404"/>
    <cellStyle name="Output 3 2 6 3 3" xfId="38405"/>
    <cellStyle name="Output 3 2 6 3 4" xfId="38406"/>
    <cellStyle name="Output 3 2 6 3 5" xfId="38407"/>
    <cellStyle name="Output 3 2 6 3 6" xfId="38408"/>
    <cellStyle name="Output 3 2 6 3 7" xfId="38409"/>
    <cellStyle name="Output 3 2 6 4" xfId="38410"/>
    <cellStyle name="Output 3 2 6 4 2" xfId="38411"/>
    <cellStyle name="Output 3 2 6 4 3" xfId="38412"/>
    <cellStyle name="Output 3 2 6 4 4" xfId="38413"/>
    <cellStyle name="Output 3 2 6 4 5" xfId="38414"/>
    <cellStyle name="Output 3 2 6 4 6" xfId="38415"/>
    <cellStyle name="Output 3 2 6 4 7" xfId="38416"/>
    <cellStyle name="Output 3 2 6 5" xfId="38417"/>
    <cellStyle name="Output 3 2 6 5 2" xfId="38418"/>
    <cellStyle name="Output 3 2 6 5 3" xfId="38419"/>
    <cellStyle name="Output 3 2 6 5 4" xfId="38420"/>
    <cellStyle name="Output 3 2 6 5 5" xfId="38421"/>
    <cellStyle name="Output 3 2 6 5 6" xfId="38422"/>
    <cellStyle name="Output 3 2 6 5 7" xfId="38423"/>
    <cellStyle name="Output 3 2 6 6" xfId="38424"/>
    <cellStyle name="Output 3 2 6 6 2" xfId="38425"/>
    <cellStyle name="Output 3 2 6 6 3" xfId="38426"/>
    <cellStyle name="Output 3 2 6 6 4" xfId="38427"/>
    <cellStyle name="Output 3 2 6 6 5" xfId="38428"/>
    <cellStyle name="Output 3 2 6 6 6" xfId="38429"/>
    <cellStyle name="Output 3 2 6 6 7" xfId="38430"/>
    <cellStyle name="Output 3 2 6 7" xfId="38431"/>
    <cellStyle name="Output 3 2 6 7 2" xfId="38432"/>
    <cellStyle name="Output 3 2 6 7 3" xfId="38433"/>
    <cellStyle name="Output 3 2 6 7 4" xfId="38434"/>
    <cellStyle name="Output 3 2 6 7 5" xfId="38435"/>
    <cellStyle name="Output 3 2 6 7 6" xfId="38436"/>
    <cellStyle name="Output 3 2 6 8" xfId="38437"/>
    <cellStyle name="Output 3 2 6 9" xfId="38438"/>
    <cellStyle name="Output 3 2 7" xfId="38439"/>
    <cellStyle name="Output 3 2 7 10" xfId="38440"/>
    <cellStyle name="Output 3 2 7 11" xfId="38441"/>
    <cellStyle name="Output 3 2 7 12" xfId="38442"/>
    <cellStyle name="Output 3 2 7 2" xfId="38443"/>
    <cellStyle name="Output 3 2 7 2 2" xfId="38444"/>
    <cellStyle name="Output 3 2 7 2 2 2" xfId="38445"/>
    <cellStyle name="Output 3 2 7 2 2 3" xfId="38446"/>
    <cellStyle name="Output 3 2 7 2 2 4" xfId="38447"/>
    <cellStyle name="Output 3 2 7 2 2 5" xfId="38448"/>
    <cellStyle name="Output 3 2 7 2 2 6" xfId="38449"/>
    <cellStyle name="Output 3 2 7 2 2 7" xfId="38450"/>
    <cellStyle name="Output 3 2 7 2 3" xfId="38451"/>
    <cellStyle name="Output 3 2 7 2 4" xfId="38452"/>
    <cellStyle name="Output 3 2 7 2 5" xfId="38453"/>
    <cellStyle name="Output 3 2 7 2 6" xfId="38454"/>
    <cellStyle name="Output 3 2 7 2 7" xfId="38455"/>
    <cellStyle name="Output 3 2 7 2 8" xfId="38456"/>
    <cellStyle name="Output 3 2 7 3" xfId="38457"/>
    <cellStyle name="Output 3 2 7 3 2" xfId="38458"/>
    <cellStyle name="Output 3 2 7 3 3" xfId="38459"/>
    <cellStyle name="Output 3 2 7 3 4" xfId="38460"/>
    <cellStyle name="Output 3 2 7 3 5" xfId="38461"/>
    <cellStyle name="Output 3 2 7 3 6" xfId="38462"/>
    <cellStyle name="Output 3 2 7 3 7" xfId="38463"/>
    <cellStyle name="Output 3 2 7 4" xfId="38464"/>
    <cellStyle name="Output 3 2 7 4 2" xfId="38465"/>
    <cellStyle name="Output 3 2 7 4 3" xfId="38466"/>
    <cellStyle name="Output 3 2 7 4 4" xfId="38467"/>
    <cellStyle name="Output 3 2 7 4 5" xfId="38468"/>
    <cellStyle name="Output 3 2 7 4 6" xfId="38469"/>
    <cellStyle name="Output 3 2 7 4 7" xfId="38470"/>
    <cellStyle name="Output 3 2 7 5" xfId="38471"/>
    <cellStyle name="Output 3 2 7 5 2" xfId="38472"/>
    <cellStyle name="Output 3 2 7 5 3" xfId="38473"/>
    <cellStyle name="Output 3 2 7 5 4" xfId="38474"/>
    <cellStyle name="Output 3 2 7 5 5" xfId="38475"/>
    <cellStyle name="Output 3 2 7 5 6" xfId="38476"/>
    <cellStyle name="Output 3 2 7 5 7" xfId="38477"/>
    <cellStyle name="Output 3 2 7 6" xfId="38478"/>
    <cellStyle name="Output 3 2 7 6 2" xfId="38479"/>
    <cellStyle name="Output 3 2 7 6 3" xfId="38480"/>
    <cellStyle name="Output 3 2 7 6 4" xfId="38481"/>
    <cellStyle name="Output 3 2 7 6 5" xfId="38482"/>
    <cellStyle name="Output 3 2 7 6 6" xfId="38483"/>
    <cellStyle name="Output 3 2 7 6 7" xfId="38484"/>
    <cellStyle name="Output 3 2 7 7" xfId="38485"/>
    <cellStyle name="Output 3 2 7 7 2" xfId="38486"/>
    <cellStyle name="Output 3 2 7 7 3" xfId="38487"/>
    <cellStyle name="Output 3 2 7 7 4" xfId="38488"/>
    <cellStyle name="Output 3 2 7 7 5" xfId="38489"/>
    <cellStyle name="Output 3 2 7 7 6" xfId="38490"/>
    <cellStyle name="Output 3 2 7 8" xfId="38491"/>
    <cellStyle name="Output 3 2 7 9" xfId="38492"/>
    <cellStyle name="Output 3 2 8" xfId="38493"/>
    <cellStyle name="Output 3 2 8 10" xfId="38494"/>
    <cellStyle name="Output 3 2 8 11" xfId="38495"/>
    <cellStyle name="Output 3 2 8 12" xfId="38496"/>
    <cellStyle name="Output 3 2 8 2" xfId="38497"/>
    <cellStyle name="Output 3 2 8 2 2" xfId="38498"/>
    <cellStyle name="Output 3 2 8 2 2 2" xfId="38499"/>
    <cellStyle name="Output 3 2 8 2 2 3" xfId="38500"/>
    <cellStyle name="Output 3 2 8 2 2 4" xfId="38501"/>
    <cellStyle name="Output 3 2 8 2 2 5" xfId="38502"/>
    <cellStyle name="Output 3 2 8 2 2 6" xfId="38503"/>
    <cellStyle name="Output 3 2 8 2 2 7" xfId="38504"/>
    <cellStyle name="Output 3 2 8 2 3" xfId="38505"/>
    <cellStyle name="Output 3 2 8 2 4" xfId="38506"/>
    <cellStyle name="Output 3 2 8 2 5" xfId="38507"/>
    <cellStyle name="Output 3 2 8 2 6" xfId="38508"/>
    <cellStyle name="Output 3 2 8 2 7" xfId="38509"/>
    <cellStyle name="Output 3 2 8 2 8" xfId="38510"/>
    <cellStyle name="Output 3 2 8 3" xfId="38511"/>
    <cellStyle name="Output 3 2 8 3 2" xfId="38512"/>
    <cellStyle name="Output 3 2 8 3 3" xfId="38513"/>
    <cellStyle name="Output 3 2 8 3 4" xfId="38514"/>
    <cellStyle name="Output 3 2 8 3 5" xfId="38515"/>
    <cellStyle name="Output 3 2 8 3 6" xfId="38516"/>
    <cellStyle name="Output 3 2 8 3 7" xfId="38517"/>
    <cellStyle name="Output 3 2 8 4" xfId="38518"/>
    <cellStyle name="Output 3 2 8 4 2" xfId="38519"/>
    <cellStyle name="Output 3 2 8 4 3" xfId="38520"/>
    <cellStyle name="Output 3 2 8 4 4" xfId="38521"/>
    <cellStyle name="Output 3 2 8 4 5" xfId="38522"/>
    <cellStyle name="Output 3 2 8 4 6" xfId="38523"/>
    <cellStyle name="Output 3 2 8 4 7" xfId="38524"/>
    <cellStyle name="Output 3 2 8 5" xfId="38525"/>
    <cellStyle name="Output 3 2 8 5 2" xfId="38526"/>
    <cellStyle name="Output 3 2 8 5 3" xfId="38527"/>
    <cellStyle name="Output 3 2 8 5 4" xfId="38528"/>
    <cellStyle name="Output 3 2 8 5 5" xfId="38529"/>
    <cellStyle name="Output 3 2 8 5 6" xfId="38530"/>
    <cellStyle name="Output 3 2 8 5 7" xfId="38531"/>
    <cellStyle name="Output 3 2 8 6" xfId="38532"/>
    <cellStyle name="Output 3 2 8 6 2" xfId="38533"/>
    <cellStyle name="Output 3 2 8 6 3" xfId="38534"/>
    <cellStyle name="Output 3 2 8 6 4" xfId="38535"/>
    <cellStyle name="Output 3 2 8 6 5" xfId="38536"/>
    <cellStyle name="Output 3 2 8 6 6" xfId="38537"/>
    <cellStyle name="Output 3 2 8 6 7" xfId="38538"/>
    <cellStyle name="Output 3 2 8 7" xfId="38539"/>
    <cellStyle name="Output 3 2 8 7 2" xfId="38540"/>
    <cellStyle name="Output 3 2 8 7 3" xfId="38541"/>
    <cellStyle name="Output 3 2 8 7 4" xfId="38542"/>
    <cellStyle name="Output 3 2 8 7 5" xfId="38543"/>
    <cellStyle name="Output 3 2 8 7 6" xfId="38544"/>
    <cellStyle name="Output 3 2 8 8" xfId="38545"/>
    <cellStyle name="Output 3 2 8 9" xfId="38546"/>
    <cellStyle name="Output 3 2 9" xfId="38547"/>
    <cellStyle name="Output 3 2 9 10" xfId="38548"/>
    <cellStyle name="Output 3 2 9 11" xfId="38549"/>
    <cellStyle name="Output 3 2 9 12" xfId="38550"/>
    <cellStyle name="Output 3 2 9 2" xfId="38551"/>
    <cellStyle name="Output 3 2 9 2 2" xfId="38552"/>
    <cellStyle name="Output 3 2 9 2 2 2" xfId="38553"/>
    <cellStyle name="Output 3 2 9 2 2 3" xfId="38554"/>
    <cellStyle name="Output 3 2 9 2 2 4" xfId="38555"/>
    <cellStyle name="Output 3 2 9 2 2 5" xfId="38556"/>
    <cellStyle name="Output 3 2 9 2 2 6" xfId="38557"/>
    <cellStyle name="Output 3 2 9 2 2 7" xfId="38558"/>
    <cellStyle name="Output 3 2 9 2 3" xfId="38559"/>
    <cellStyle name="Output 3 2 9 2 4" xfId="38560"/>
    <cellStyle name="Output 3 2 9 2 5" xfId="38561"/>
    <cellStyle name="Output 3 2 9 2 6" xfId="38562"/>
    <cellStyle name="Output 3 2 9 2 7" xfId="38563"/>
    <cellStyle name="Output 3 2 9 2 8" xfId="38564"/>
    <cellStyle name="Output 3 2 9 3" xfId="38565"/>
    <cellStyle name="Output 3 2 9 3 2" xfId="38566"/>
    <cellStyle name="Output 3 2 9 3 3" xfId="38567"/>
    <cellStyle name="Output 3 2 9 3 4" xfId="38568"/>
    <cellStyle name="Output 3 2 9 3 5" xfId="38569"/>
    <cellStyle name="Output 3 2 9 3 6" xfId="38570"/>
    <cellStyle name="Output 3 2 9 3 7" xfId="38571"/>
    <cellStyle name="Output 3 2 9 4" xfId="38572"/>
    <cellStyle name="Output 3 2 9 4 2" xfId="38573"/>
    <cellStyle name="Output 3 2 9 4 3" xfId="38574"/>
    <cellStyle name="Output 3 2 9 4 4" xfId="38575"/>
    <cellStyle name="Output 3 2 9 4 5" xfId="38576"/>
    <cellStyle name="Output 3 2 9 4 6" xfId="38577"/>
    <cellStyle name="Output 3 2 9 4 7" xfId="38578"/>
    <cellStyle name="Output 3 2 9 5" xfId="38579"/>
    <cellStyle name="Output 3 2 9 5 2" xfId="38580"/>
    <cellStyle name="Output 3 2 9 5 3" xfId="38581"/>
    <cellStyle name="Output 3 2 9 5 4" xfId="38582"/>
    <cellStyle name="Output 3 2 9 5 5" xfId="38583"/>
    <cellStyle name="Output 3 2 9 5 6" xfId="38584"/>
    <cellStyle name="Output 3 2 9 5 7" xfId="38585"/>
    <cellStyle name="Output 3 2 9 6" xfId="38586"/>
    <cellStyle name="Output 3 2 9 6 2" xfId="38587"/>
    <cellStyle name="Output 3 2 9 6 3" xfId="38588"/>
    <cellStyle name="Output 3 2 9 6 4" xfId="38589"/>
    <cellStyle name="Output 3 2 9 6 5" xfId="38590"/>
    <cellStyle name="Output 3 2 9 6 6" xfId="38591"/>
    <cellStyle name="Output 3 2 9 6 7" xfId="38592"/>
    <cellStyle name="Output 3 2 9 7" xfId="38593"/>
    <cellStyle name="Output 3 2 9 7 2" xfId="38594"/>
    <cellStyle name="Output 3 2 9 7 3" xfId="38595"/>
    <cellStyle name="Output 3 2 9 7 4" xfId="38596"/>
    <cellStyle name="Output 3 2 9 7 5" xfId="38597"/>
    <cellStyle name="Output 3 2 9 7 6" xfId="38598"/>
    <cellStyle name="Output 3 2 9 8" xfId="38599"/>
    <cellStyle name="Output 3 2 9 9" xfId="38600"/>
    <cellStyle name="Output 3 20" xfId="38601"/>
    <cellStyle name="Output 3 20 2" xfId="38602"/>
    <cellStyle name="Output 3 20 3" xfId="38603"/>
    <cellStyle name="Output 3 20 4" xfId="38604"/>
    <cellStyle name="Output 3 20 5" xfId="38605"/>
    <cellStyle name="Output 3 20 6" xfId="38606"/>
    <cellStyle name="Output 3 20 7" xfId="38607"/>
    <cellStyle name="Output 3 21" xfId="38608"/>
    <cellStyle name="Output 3 22" xfId="38609"/>
    <cellStyle name="Output 3 23" xfId="38610"/>
    <cellStyle name="Output 3 24" xfId="38611"/>
    <cellStyle name="Output 3 25" xfId="38612"/>
    <cellStyle name="Output 3 3" xfId="38613"/>
    <cellStyle name="Output 3 3 10" xfId="38614"/>
    <cellStyle name="Output 3 3 11" xfId="38615"/>
    <cellStyle name="Output 3 3 12" xfId="38616"/>
    <cellStyle name="Output 3 3 13" xfId="38617"/>
    <cellStyle name="Output 3 3 2" xfId="38618"/>
    <cellStyle name="Output 3 3 2 2" xfId="38619"/>
    <cellStyle name="Output 3 3 2 2 2" xfId="38620"/>
    <cellStyle name="Output 3 3 2 2 3" xfId="38621"/>
    <cellStyle name="Output 3 3 2 2 4" xfId="38622"/>
    <cellStyle name="Output 3 3 2 2 5" xfId="38623"/>
    <cellStyle name="Output 3 3 2 2 6" xfId="38624"/>
    <cellStyle name="Output 3 3 2 2 7" xfId="38625"/>
    <cellStyle name="Output 3 3 2 3" xfId="38626"/>
    <cellStyle name="Output 3 3 2 4" xfId="38627"/>
    <cellStyle name="Output 3 3 2 5" xfId="38628"/>
    <cellStyle name="Output 3 3 2 6" xfId="38629"/>
    <cellStyle name="Output 3 3 2 7" xfId="38630"/>
    <cellStyle name="Output 3 3 2 8" xfId="38631"/>
    <cellStyle name="Output 3 3 3" xfId="38632"/>
    <cellStyle name="Output 3 3 3 2" xfId="38633"/>
    <cellStyle name="Output 3 3 3 3" xfId="38634"/>
    <cellStyle name="Output 3 3 3 4" xfId="38635"/>
    <cellStyle name="Output 3 3 3 5" xfId="38636"/>
    <cellStyle name="Output 3 3 3 6" xfId="38637"/>
    <cellStyle name="Output 3 3 3 7" xfId="38638"/>
    <cellStyle name="Output 3 3 4" xfId="38639"/>
    <cellStyle name="Output 3 3 4 2" xfId="38640"/>
    <cellStyle name="Output 3 3 4 3" xfId="38641"/>
    <cellStyle name="Output 3 3 4 4" xfId="38642"/>
    <cellStyle name="Output 3 3 4 5" xfId="38643"/>
    <cellStyle name="Output 3 3 4 6" xfId="38644"/>
    <cellStyle name="Output 3 3 4 7" xfId="38645"/>
    <cellStyle name="Output 3 3 5" xfId="38646"/>
    <cellStyle name="Output 3 3 5 2" xfId="38647"/>
    <cellStyle name="Output 3 3 5 3" xfId="38648"/>
    <cellStyle name="Output 3 3 5 4" xfId="38649"/>
    <cellStyle name="Output 3 3 5 5" xfId="38650"/>
    <cellStyle name="Output 3 3 5 6" xfId="38651"/>
    <cellStyle name="Output 3 3 5 7" xfId="38652"/>
    <cellStyle name="Output 3 3 6" xfId="38653"/>
    <cellStyle name="Output 3 3 6 2" xfId="38654"/>
    <cellStyle name="Output 3 3 6 3" xfId="38655"/>
    <cellStyle name="Output 3 3 6 4" xfId="38656"/>
    <cellStyle name="Output 3 3 6 5" xfId="38657"/>
    <cellStyle name="Output 3 3 6 6" xfId="38658"/>
    <cellStyle name="Output 3 3 6 7" xfId="38659"/>
    <cellStyle name="Output 3 3 7" xfId="38660"/>
    <cellStyle name="Output 3 3 7 2" xfId="38661"/>
    <cellStyle name="Output 3 3 7 3" xfId="38662"/>
    <cellStyle name="Output 3 3 7 4" xfId="38663"/>
    <cellStyle name="Output 3 3 7 5" xfId="38664"/>
    <cellStyle name="Output 3 3 7 6" xfId="38665"/>
    <cellStyle name="Output 3 3 7 7" xfId="38666"/>
    <cellStyle name="Output 3 3 8" xfId="38667"/>
    <cellStyle name="Output 3 3 9" xfId="38668"/>
    <cellStyle name="Output 3 4" xfId="38669"/>
    <cellStyle name="Output 3 4 10" xfId="38670"/>
    <cellStyle name="Output 3 4 11" xfId="38671"/>
    <cellStyle name="Output 3 4 12" xfId="38672"/>
    <cellStyle name="Output 3 4 13" xfId="38673"/>
    <cellStyle name="Output 3 4 2" xfId="38674"/>
    <cellStyle name="Output 3 4 2 2" xfId="38675"/>
    <cellStyle name="Output 3 4 2 2 2" xfId="38676"/>
    <cellStyle name="Output 3 4 2 2 3" xfId="38677"/>
    <cellStyle name="Output 3 4 2 2 4" xfId="38678"/>
    <cellStyle name="Output 3 4 2 2 5" xfId="38679"/>
    <cellStyle name="Output 3 4 2 2 6" xfId="38680"/>
    <cellStyle name="Output 3 4 2 2 7" xfId="38681"/>
    <cellStyle name="Output 3 4 2 3" xfId="38682"/>
    <cellStyle name="Output 3 4 2 4" xfId="38683"/>
    <cellStyle name="Output 3 4 2 5" xfId="38684"/>
    <cellStyle name="Output 3 4 2 6" xfId="38685"/>
    <cellStyle name="Output 3 4 2 7" xfId="38686"/>
    <cellStyle name="Output 3 4 2 8" xfId="38687"/>
    <cellStyle name="Output 3 4 3" xfId="38688"/>
    <cellStyle name="Output 3 4 3 2" xfId="38689"/>
    <cellStyle name="Output 3 4 3 3" xfId="38690"/>
    <cellStyle name="Output 3 4 3 4" xfId="38691"/>
    <cellStyle name="Output 3 4 3 5" xfId="38692"/>
    <cellStyle name="Output 3 4 3 6" xfId="38693"/>
    <cellStyle name="Output 3 4 3 7" xfId="38694"/>
    <cellStyle name="Output 3 4 4" xfId="38695"/>
    <cellStyle name="Output 3 4 4 2" xfId="38696"/>
    <cellStyle name="Output 3 4 4 3" xfId="38697"/>
    <cellStyle name="Output 3 4 4 4" xfId="38698"/>
    <cellStyle name="Output 3 4 4 5" xfId="38699"/>
    <cellStyle name="Output 3 4 4 6" xfId="38700"/>
    <cellStyle name="Output 3 4 4 7" xfId="38701"/>
    <cellStyle name="Output 3 4 5" xfId="38702"/>
    <cellStyle name="Output 3 4 5 2" xfId="38703"/>
    <cellStyle name="Output 3 4 5 3" xfId="38704"/>
    <cellStyle name="Output 3 4 5 4" xfId="38705"/>
    <cellStyle name="Output 3 4 5 5" xfId="38706"/>
    <cellStyle name="Output 3 4 5 6" xfId="38707"/>
    <cellStyle name="Output 3 4 5 7" xfId="38708"/>
    <cellStyle name="Output 3 4 6" xfId="38709"/>
    <cellStyle name="Output 3 4 6 2" xfId="38710"/>
    <cellStyle name="Output 3 4 6 3" xfId="38711"/>
    <cellStyle name="Output 3 4 6 4" xfId="38712"/>
    <cellStyle name="Output 3 4 6 5" xfId="38713"/>
    <cellStyle name="Output 3 4 6 6" xfId="38714"/>
    <cellStyle name="Output 3 4 6 7" xfId="38715"/>
    <cellStyle name="Output 3 4 7" xfId="38716"/>
    <cellStyle name="Output 3 4 7 2" xfId="38717"/>
    <cellStyle name="Output 3 4 7 3" xfId="38718"/>
    <cellStyle name="Output 3 4 7 4" xfId="38719"/>
    <cellStyle name="Output 3 4 7 5" xfId="38720"/>
    <cellStyle name="Output 3 4 7 6" xfId="38721"/>
    <cellStyle name="Output 3 4 7 7" xfId="38722"/>
    <cellStyle name="Output 3 4 8" xfId="38723"/>
    <cellStyle name="Output 3 4 9" xfId="38724"/>
    <cellStyle name="Output 3 5" xfId="38725"/>
    <cellStyle name="Output 3 5 10" xfId="38726"/>
    <cellStyle name="Output 3 5 11" xfId="38727"/>
    <cellStyle name="Output 3 5 12" xfId="38728"/>
    <cellStyle name="Output 3 5 13" xfId="38729"/>
    <cellStyle name="Output 3 5 2" xfId="38730"/>
    <cellStyle name="Output 3 5 2 2" xfId="38731"/>
    <cellStyle name="Output 3 5 2 2 2" xfId="38732"/>
    <cellStyle name="Output 3 5 2 2 3" xfId="38733"/>
    <cellStyle name="Output 3 5 2 2 4" xfId="38734"/>
    <cellStyle name="Output 3 5 2 2 5" xfId="38735"/>
    <cellStyle name="Output 3 5 2 2 6" xfId="38736"/>
    <cellStyle name="Output 3 5 2 2 7" xfId="38737"/>
    <cellStyle name="Output 3 5 2 3" xfId="38738"/>
    <cellStyle name="Output 3 5 2 4" xfId="38739"/>
    <cellStyle name="Output 3 5 2 5" xfId="38740"/>
    <cellStyle name="Output 3 5 2 6" xfId="38741"/>
    <cellStyle name="Output 3 5 2 7" xfId="38742"/>
    <cellStyle name="Output 3 5 2 8" xfId="38743"/>
    <cellStyle name="Output 3 5 3" xfId="38744"/>
    <cellStyle name="Output 3 5 3 2" xfId="38745"/>
    <cellStyle name="Output 3 5 3 3" xfId="38746"/>
    <cellStyle name="Output 3 5 3 4" xfId="38747"/>
    <cellStyle name="Output 3 5 3 5" xfId="38748"/>
    <cellStyle name="Output 3 5 3 6" xfId="38749"/>
    <cellStyle name="Output 3 5 3 7" xfId="38750"/>
    <cellStyle name="Output 3 5 4" xfId="38751"/>
    <cellStyle name="Output 3 5 4 2" xfId="38752"/>
    <cellStyle name="Output 3 5 4 3" xfId="38753"/>
    <cellStyle name="Output 3 5 4 4" xfId="38754"/>
    <cellStyle name="Output 3 5 4 5" xfId="38755"/>
    <cellStyle name="Output 3 5 4 6" xfId="38756"/>
    <cellStyle name="Output 3 5 4 7" xfId="38757"/>
    <cellStyle name="Output 3 5 5" xfId="38758"/>
    <cellStyle name="Output 3 5 5 2" xfId="38759"/>
    <cellStyle name="Output 3 5 5 3" xfId="38760"/>
    <cellStyle name="Output 3 5 5 4" xfId="38761"/>
    <cellStyle name="Output 3 5 5 5" xfId="38762"/>
    <cellStyle name="Output 3 5 5 6" xfId="38763"/>
    <cellStyle name="Output 3 5 5 7" xfId="38764"/>
    <cellStyle name="Output 3 5 6" xfId="38765"/>
    <cellStyle name="Output 3 5 6 2" xfId="38766"/>
    <cellStyle name="Output 3 5 6 3" xfId="38767"/>
    <cellStyle name="Output 3 5 6 4" xfId="38768"/>
    <cellStyle name="Output 3 5 6 5" xfId="38769"/>
    <cellStyle name="Output 3 5 6 6" xfId="38770"/>
    <cellStyle name="Output 3 5 6 7" xfId="38771"/>
    <cellStyle name="Output 3 5 7" xfId="38772"/>
    <cellStyle name="Output 3 5 7 2" xfId="38773"/>
    <cellStyle name="Output 3 5 7 3" xfId="38774"/>
    <cellStyle name="Output 3 5 7 4" xfId="38775"/>
    <cellStyle name="Output 3 5 7 5" xfId="38776"/>
    <cellStyle name="Output 3 5 7 6" xfId="38777"/>
    <cellStyle name="Output 3 5 7 7" xfId="38778"/>
    <cellStyle name="Output 3 5 8" xfId="38779"/>
    <cellStyle name="Output 3 5 9" xfId="38780"/>
    <cellStyle name="Output 3 6" xfId="38781"/>
    <cellStyle name="Output 3 6 10" xfId="38782"/>
    <cellStyle name="Output 3 6 11" xfId="38783"/>
    <cellStyle name="Output 3 6 12" xfId="38784"/>
    <cellStyle name="Output 3 6 2" xfId="38785"/>
    <cellStyle name="Output 3 6 2 2" xfId="38786"/>
    <cellStyle name="Output 3 6 2 2 2" xfId="38787"/>
    <cellStyle name="Output 3 6 2 2 3" xfId="38788"/>
    <cellStyle name="Output 3 6 2 2 4" xfId="38789"/>
    <cellStyle name="Output 3 6 2 2 5" xfId="38790"/>
    <cellStyle name="Output 3 6 2 2 6" xfId="38791"/>
    <cellStyle name="Output 3 6 2 2 7" xfId="38792"/>
    <cellStyle name="Output 3 6 2 3" xfId="38793"/>
    <cellStyle name="Output 3 6 2 4" xfId="38794"/>
    <cellStyle name="Output 3 6 2 5" xfId="38795"/>
    <cellStyle name="Output 3 6 2 6" xfId="38796"/>
    <cellStyle name="Output 3 6 2 7" xfId="38797"/>
    <cellStyle name="Output 3 6 2 8" xfId="38798"/>
    <cellStyle name="Output 3 6 3" xfId="38799"/>
    <cellStyle name="Output 3 6 3 2" xfId="38800"/>
    <cellStyle name="Output 3 6 3 3" xfId="38801"/>
    <cellStyle name="Output 3 6 3 4" xfId="38802"/>
    <cellStyle name="Output 3 6 3 5" xfId="38803"/>
    <cellStyle name="Output 3 6 3 6" xfId="38804"/>
    <cellStyle name="Output 3 6 3 7" xfId="38805"/>
    <cellStyle name="Output 3 6 4" xfId="38806"/>
    <cellStyle name="Output 3 6 4 2" xfId="38807"/>
    <cellStyle name="Output 3 6 4 3" xfId="38808"/>
    <cellStyle name="Output 3 6 4 4" xfId="38809"/>
    <cellStyle name="Output 3 6 4 5" xfId="38810"/>
    <cellStyle name="Output 3 6 4 6" xfId="38811"/>
    <cellStyle name="Output 3 6 4 7" xfId="38812"/>
    <cellStyle name="Output 3 6 5" xfId="38813"/>
    <cellStyle name="Output 3 6 5 2" xfId="38814"/>
    <cellStyle name="Output 3 6 5 3" xfId="38815"/>
    <cellStyle name="Output 3 6 5 4" xfId="38816"/>
    <cellStyle name="Output 3 6 5 5" xfId="38817"/>
    <cellStyle name="Output 3 6 5 6" xfId="38818"/>
    <cellStyle name="Output 3 6 5 7" xfId="38819"/>
    <cellStyle name="Output 3 6 6" xfId="38820"/>
    <cellStyle name="Output 3 6 6 2" xfId="38821"/>
    <cellStyle name="Output 3 6 6 3" xfId="38822"/>
    <cellStyle name="Output 3 6 6 4" xfId="38823"/>
    <cellStyle name="Output 3 6 6 5" xfId="38824"/>
    <cellStyle name="Output 3 6 6 6" xfId="38825"/>
    <cellStyle name="Output 3 6 6 7" xfId="38826"/>
    <cellStyle name="Output 3 6 7" xfId="38827"/>
    <cellStyle name="Output 3 6 7 2" xfId="38828"/>
    <cellStyle name="Output 3 6 7 3" xfId="38829"/>
    <cellStyle name="Output 3 6 7 4" xfId="38830"/>
    <cellStyle name="Output 3 6 7 5" xfId="38831"/>
    <cellStyle name="Output 3 6 7 6" xfId="38832"/>
    <cellStyle name="Output 3 6 8" xfId="38833"/>
    <cellStyle name="Output 3 6 9" xfId="38834"/>
    <cellStyle name="Output 3 7" xfId="38835"/>
    <cellStyle name="Output 3 7 10" xfId="38836"/>
    <cellStyle name="Output 3 7 11" xfId="38837"/>
    <cellStyle name="Output 3 7 12" xfId="38838"/>
    <cellStyle name="Output 3 7 2" xfId="38839"/>
    <cellStyle name="Output 3 7 2 2" xfId="38840"/>
    <cellStyle name="Output 3 7 2 2 2" xfId="38841"/>
    <cellStyle name="Output 3 7 2 2 3" xfId="38842"/>
    <cellStyle name="Output 3 7 2 2 4" xfId="38843"/>
    <cellStyle name="Output 3 7 2 2 5" xfId="38844"/>
    <cellStyle name="Output 3 7 2 2 6" xfId="38845"/>
    <cellStyle name="Output 3 7 2 2 7" xfId="38846"/>
    <cellStyle name="Output 3 7 2 3" xfId="38847"/>
    <cellStyle name="Output 3 7 2 4" xfId="38848"/>
    <cellStyle name="Output 3 7 2 5" xfId="38849"/>
    <cellStyle name="Output 3 7 2 6" xfId="38850"/>
    <cellStyle name="Output 3 7 2 7" xfId="38851"/>
    <cellStyle name="Output 3 7 2 8" xfId="38852"/>
    <cellStyle name="Output 3 7 3" xfId="38853"/>
    <cellStyle name="Output 3 7 3 2" xfId="38854"/>
    <cellStyle name="Output 3 7 3 3" xfId="38855"/>
    <cellStyle name="Output 3 7 3 4" xfId="38856"/>
    <cellStyle name="Output 3 7 3 5" xfId="38857"/>
    <cellStyle name="Output 3 7 3 6" xfId="38858"/>
    <cellStyle name="Output 3 7 3 7" xfId="38859"/>
    <cellStyle name="Output 3 7 4" xfId="38860"/>
    <cellStyle name="Output 3 7 4 2" xfId="38861"/>
    <cellStyle name="Output 3 7 4 3" xfId="38862"/>
    <cellStyle name="Output 3 7 4 4" xfId="38863"/>
    <cellStyle name="Output 3 7 4 5" xfId="38864"/>
    <cellStyle name="Output 3 7 4 6" xfId="38865"/>
    <cellStyle name="Output 3 7 4 7" xfId="38866"/>
    <cellStyle name="Output 3 7 5" xfId="38867"/>
    <cellStyle name="Output 3 7 5 2" xfId="38868"/>
    <cellStyle name="Output 3 7 5 3" xfId="38869"/>
    <cellStyle name="Output 3 7 5 4" xfId="38870"/>
    <cellStyle name="Output 3 7 5 5" xfId="38871"/>
    <cellStyle name="Output 3 7 5 6" xfId="38872"/>
    <cellStyle name="Output 3 7 5 7" xfId="38873"/>
    <cellStyle name="Output 3 7 6" xfId="38874"/>
    <cellStyle name="Output 3 7 6 2" xfId="38875"/>
    <cellStyle name="Output 3 7 6 3" xfId="38876"/>
    <cellStyle name="Output 3 7 6 4" xfId="38877"/>
    <cellStyle name="Output 3 7 6 5" xfId="38878"/>
    <cellStyle name="Output 3 7 6 6" xfId="38879"/>
    <cellStyle name="Output 3 7 6 7" xfId="38880"/>
    <cellStyle name="Output 3 7 7" xfId="38881"/>
    <cellStyle name="Output 3 7 7 2" xfId="38882"/>
    <cellStyle name="Output 3 7 7 3" xfId="38883"/>
    <cellStyle name="Output 3 7 7 4" xfId="38884"/>
    <cellStyle name="Output 3 7 7 5" xfId="38885"/>
    <cellStyle name="Output 3 7 7 6" xfId="38886"/>
    <cellStyle name="Output 3 7 8" xfId="38887"/>
    <cellStyle name="Output 3 7 9" xfId="38888"/>
    <cellStyle name="Output 3 8" xfId="38889"/>
    <cellStyle name="Output 3 8 10" xfId="38890"/>
    <cellStyle name="Output 3 8 11" xfId="38891"/>
    <cellStyle name="Output 3 8 12" xfId="38892"/>
    <cellStyle name="Output 3 8 2" xfId="38893"/>
    <cellStyle name="Output 3 8 2 2" xfId="38894"/>
    <cellStyle name="Output 3 8 2 2 2" xfId="38895"/>
    <cellStyle name="Output 3 8 2 2 3" xfId="38896"/>
    <cellStyle name="Output 3 8 2 2 4" xfId="38897"/>
    <cellStyle name="Output 3 8 2 2 5" xfId="38898"/>
    <cellStyle name="Output 3 8 2 2 6" xfId="38899"/>
    <cellStyle name="Output 3 8 2 2 7" xfId="38900"/>
    <cellStyle name="Output 3 8 2 3" xfId="38901"/>
    <cellStyle name="Output 3 8 2 4" xfId="38902"/>
    <cellStyle name="Output 3 8 2 5" xfId="38903"/>
    <cellStyle name="Output 3 8 2 6" xfId="38904"/>
    <cellStyle name="Output 3 8 2 7" xfId="38905"/>
    <cellStyle name="Output 3 8 2 8" xfId="38906"/>
    <cellStyle name="Output 3 8 3" xfId="38907"/>
    <cellStyle name="Output 3 8 3 2" xfId="38908"/>
    <cellStyle name="Output 3 8 3 3" xfId="38909"/>
    <cellStyle name="Output 3 8 3 4" xfId="38910"/>
    <cellStyle name="Output 3 8 3 5" xfId="38911"/>
    <cellStyle name="Output 3 8 3 6" xfId="38912"/>
    <cellStyle name="Output 3 8 3 7" xfId="38913"/>
    <cellStyle name="Output 3 8 4" xfId="38914"/>
    <cellStyle name="Output 3 8 4 2" xfId="38915"/>
    <cellStyle name="Output 3 8 4 3" xfId="38916"/>
    <cellStyle name="Output 3 8 4 4" xfId="38917"/>
    <cellStyle name="Output 3 8 4 5" xfId="38918"/>
    <cellStyle name="Output 3 8 4 6" xfId="38919"/>
    <cellStyle name="Output 3 8 4 7" xfId="38920"/>
    <cellStyle name="Output 3 8 5" xfId="38921"/>
    <cellStyle name="Output 3 8 5 2" xfId="38922"/>
    <cellStyle name="Output 3 8 5 3" xfId="38923"/>
    <cellStyle name="Output 3 8 5 4" xfId="38924"/>
    <cellStyle name="Output 3 8 5 5" xfId="38925"/>
    <cellStyle name="Output 3 8 5 6" xfId="38926"/>
    <cellStyle name="Output 3 8 5 7" xfId="38927"/>
    <cellStyle name="Output 3 8 6" xfId="38928"/>
    <cellStyle name="Output 3 8 6 2" xfId="38929"/>
    <cellStyle name="Output 3 8 6 3" xfId="38930"/>
    <cellStyle name="Output 3 8 6 4" xfId="38931"/>
    <cellStyle name="Output 3 8 6 5" xfId="38932"/>
    <cellStyle name="Output 3 8 6 6" xfId="38933"/>
    <cellStyle name="Output 3 8 6 7" xfId="38934"/>
    <cellStyle name="Output 3 8 7" xfId="38935"/>
    <cellStyle name="Output 3 8 7 2" xfId="38936"/>
    <cellStyle name="Output 3 8 7 3" xfId="38937"/>
    <cellStyle name="Output 3 8 7 4" xfId="38938"/>
    <cellStyle name="Output 3 8 7 5" xfId="38939"/>
    <cellStyle name="Output 3 8 7 6" xfId="38940"/>
    <cellStyle name="Output 3 8 8" xfId="38941"/>
    <cellStyle name="Output 3 8 9" xfId="38942"/>
    <cellStyle name="Output 3 9" xfId="38943"/>
    <cellStyle name="Output 3 9 10" xfId="38944"/>
    <cellStyle name="Output 3 9 11" xfId="38945"/>
    <cellStyle name="Output 3 9 12" xfId="38946"/>
    <cellStyle name="Output 3 9 2" xfId="38947"/>
    <cellStyle name="Output 3 9 2 2" xfId="38948"/>
    <cellStyle name="Output 3 9 2 2 2" xfId="38949"/>
    <cellStyle name="Output 3 9 2 2 3" xfId="38950"/>
    <cellStyle name="Output 3 9 2 2 4" xfId="38951"/>
    <cellStyle name="Output 3 9 2 2 5" xfId="38952"/>
    <cellStyle name="Output 3 9 2 2 6" xfId="38953"/>
    <cellStyle name="Output 3 9 2 2 7" xfId="38954"/>
    <cellStyle name="Output 3 9 2 3" xfId="38955"/>
    <cellStyle name="Output 3 9 2 4" xfId="38956"/>
    <cellStyle name="Output 3 9 2 5" xfId="38957"/>
    <cellStyle name="Output 3 9 2 6" xfId="38958"/>
    <cellStyle name="Output 3 9 2 7" xfId="38959"/>
    <cellStyle name="Output 3 9 2 8" xfId="38960"/>
    <cellStyle name="Output 3 9 3" xfId="38961"/>
    <cellStyle name="Output 3 9 3 2" xfId="38962"/>
    <cellStyle name="Output 3 9 3 3" xfId="38963"/>
    <cellStyle name="Output 3 9 3 4" xfId="38964"/>
    <cellStyle name="Output 3 9 3 5" xfId="38965"/>
    <cellStyle name="Output 3 9 3 6" xfId="38966"/>
    <cellStyle name="Output 3 9 3 7" xfId="38967"/>
    <cellStyle name="Output 3 9 4" xfId="38968"/>
    <cellStyle name="Output 3 9 4 2" xfId="38969"/>
    <cellStyle name="Output 3 9 4 3" xfId="38970"/>
    <cellStyle name="Output 3 9 4 4" xfId="38971"/>
    <cellStyle name="Output 3 9 4 5" xfId="38972"/>
    <cellStyle name="Output 3 9 4 6" xfId="38973"/>
    <cellStyle name="Output 3 9 4 7" xfId="38974"/>
    <cellStyle name="Output 3 9 5" xfId="38975"/>
    <cellStyle name="Output 3 9 5 2" xfId="38976"/>
    <cellStyle name="Output 3 9 5 3" xfId="38977"/>
    <cellStyle name="Output 3 9 5 4" xfId="38978"/>
    <cellStyle name="Output 3 9 5 5" xfId="38979"/>
    <cellStyle name="Output 3 9 5 6" xfId="38980"/>
    <cellStyle name="Output 3 9 5 7" xfId="38981"/>
    <cellStyle name="Output 3 9 6" xfId="38982"/>
    <cellStyle name="Output 3 9 6 2" xfId="38983"/>
    <cellStyle name="Output 3 9 6 3" xfId="38984"/>
    <cellStyle name="Output 3 9 6 4" xfId="38985"/>
    <cellStyle name="Output 3 9 6 5" xfId="38986"/>
    <cellStyle name="Output 3 9 6 6" xfId="38987"/>
    <cellStyle name="Output 3 9 6 7" xfId="38988"/>
    <cellStyle name="Output 3 9 7" xfId="38989"/>
    <cellStyle name="Output 3 9 7 2" xfId="38990"/>
    <cellStyle name="Output 3 9 7 3" xfId="38991"/>
    <cellStyle name="Output 3 9 7 4" xfId="38992"/>
    <cellStyle name="Output 3 9 7 5" xfId="38993"/>
    <cellStyle name="Output 3 9 7 6" xfId="38994"/>
    <cellStyle name="Output 3 9 8" xfId="38995"/>
    <cellStyle name="Output 3 9 9" xfId="38996"/>
    <cellStyle name="Output 4" xfId="38997"/>
    <cellStyle name="Output 4 10" xfId="38998"/>
    <cellStyle name="Output 4 10 10" xfId="38999"/>
    <cellStyle name="Output 4 10 11" xfId="39000"/>
    <cellStyle name="Output 4 10 12" xfId="39001"/>
    <cellStyle name="Output 4 10 2" xfId="39002"/>
    <cellStyle name="Output 4 10 2 2" xfId="39003"/>
    <cellStyle name="Output 4 10 2 2 2" xfId="39004"/>
    <cellStyle name="Output 4 10 2 2 3" xfId="39005"/>
    <cellStyle name="Output 4 10 2 2 4" xfId="39006"/>
    <cellStyle name="Output 4 10 2 2 5" xfId="39007"/>
    <cellStyle name="Output 4 10 2 2 6" xfId="39008"/>
    <cellStyle name="Output 4 10 2 2 7" xfId="39009"/>
    <cellStyle name="Output 4 10 2 3" xfId="39010"/>
    <cellStyle name="Output 4 10 2 4" xfId="39011"/>
    <cellStyle name="Output 4 10 2 5" xfId="39012"/>
    <cellStyle name="Output 4 10 2 6" xfId="39013"/>
    <cellStyle name="Output 4 10 2 7" xfId="39014"/>
    <cellStyle name="Output 4 10 2 8" xfId="39015"/>
    <cellStyle name="Output 4 10 3" xfId="39016"/>
    <cellStyle name="Output 4 10 3 2" xfId="39017"/>
    <cellStyle name="Output 4 10 3 3" xfId="39018"/>
    <cellStyle name="Output 4 10 3 4" xfId="39019"/>
    <cellStyle name="Output 4 10 3 5" xfId="39020"/>
    <cellStyle name="Output 4 10 3 6" xfId="39021"/>
    <cellStyle name="Output 4 10 3 7" xfId="39022"/>
    <cellStyle name="Output 4 10 4" xfId="39023"/>
    <cellStyle name="Output 4 10 4 2" xfId="39024"/>
    <cellStyle name="Output 4 10 4 3" xfId="39025"/>
    <cellStyle name="Output 4 10 4 4" xfId="39026"/>
    <cellStyle name="Output 4 10 4 5" xfId="39027"/>
    <cellStyle name="Output 4 10 4 6" xfId="39028"/>
    <cellStyle name="Output 4 10 4 7" xfId="39029"/>
    <cellStyle name="Output 4 10 5" xfId="39030"/>
    <cellStyle name="Output 4 10 5 2" xfId="39031"/>
    <cellStyle name="Output 4 10 5 3" xfId="39032"/>
    <cellStyle name="Output 4 10 5 4" xfId="39033"/>
    <cellStyle name="Output 4 10 5 5" xfId="39034"/>
    <cellStyle name="Output 4 10 5 6" xfId="39035"/>
    <cellStyle name="Output 4 10 5 7" xfId="39036"/>
    <cellStyle name="Output 4 10 6" xfId="39037"/>
    <cellStyle name="Output 4 10 6 2" xfId="39038"/>
    <cellStyle name="Output 4 10 6 3" xfId="39039"/>
    <cellStyle name="Output 4 10 6 4" xfId="39040"/>
    <cellStyle name="Output 4 10 6 5" xfId="39041"/>
    <cellStyle name="Output 4 10 6 6" xfId="39042"/>
    <cellStyle name="Output 4 10 6 7" xfId="39043"/>
    <cellStyle name="Output 4 10 7" xfId="39044"/>
    <cellStyle name="Output 4 10 7 2" xfId="39045"/>
    <cellStyle name="Output 4 10 7 3" xfId="39046"/>
    <cellStyle name="Output 4 10 7 4" xfId="39047"/>
    <cellStyle name="Output 4 10 7 5" xfId="39048"/>
    <cellStyle name="Output 4 10 7 6" xfId="39049"/>
    <cellStyle name="Output 4 10 8" xfId="39050"/>
    <cellStyle name="Output 4 10 9" xfId="39051"/>
    <cellStyle name="Output 4 11" xfId="39052"/>
    <cellStyle name="Output 4 11 10" xfId="39053"/>
    <cellStyle name="Output 4 11 11" xfId="39054"/>
    <cellStyle name="Output 4 11 12" xfId="39055"/>
    <cellStyle name="Output 4 11 2" xfId="39056"/>
    <cellStyle name="Output 4 11 2 2" xfId="39057"/>
    <cellStyle name="Output 4 11 2 2 2" xfId="39058"/>
    <cellStyle name="Output 4 11 2 2 3" xfId="39059"/>
    <cellStyle name="Output 4 11 2 2 4" xfId="39060"/>
    <cellStyle name="Output 4 11 2 2 5" xfId="39061"/>
    <cellStyle name="Output 4 11 2 2 6" xfId="39062"/>
    <cellStyle name="Output 4 11 2 2 7" xfId="39063"/>
    <cellStyle name="Output 4 11 2 3" xfId="39064"/>
    <cellStyle name="Output 4 11 2 4" xfId="39065"/>
    <cellStyle name="Output 4 11 2 5" xfId="39066"/>
    <cellStyle name="Output 4 11 2 6" xfId="39067"/>
    <cellStyle name="Output 4 11 2 7" xfId="39068"/>
    <cellStyle name="Output 4 11 2 8" xfId="39069"/>
    <cellStyle name="Output 4 11 3" xfId="39070"/>
    <cellStyle name="Output 4 11 3 2" xfId="39071"/>
    <cellStyle name="Output 4 11 3 3" xfId="39072"/>
    <cellStyle name="Output 4 11 3 4" xfId="39073"/>
    <cellStyle name="Output 4 11 3 5" xfId="39074"/>
    <cellStyle name="Output 4 11 3 6" xfId="39075"/>
    <cellStyle name="Output 4 11 3 7" xfId="39076"/>
    <cellStyle name="Output 4 11 4" xfId="39077"/>
    <cellStyle name="Output 4 11 4 2" xfId="39078"/>
    <cellStyle name="Output 4 11 4 3" xfId="39079"/>
    <cellStyle name="Output 4 11 4 4" xfId="39080"/>
    <cellStyle name="Output 4 11 4 5" xfId="39081"/>
    <cellStyle name="Output 4 11 4 6" xfId="39082"/>
    <cellStyle name="Output 4 11 4 7" xfId="39083"/>
    <cellStyle name="Output 4 11 5" xfId="39084"/>
    <cellStyle name="Output 4 11 5 2" xfId="39085"/>
    <cellStyle name="Output 4 11 5 3" xfId="39086"/>
    <cellStyle name="Output 4 11 5 4" xfId="39087"/>
    <cellStyle name="Output 4 11 5 5" xfId="39088"/>
    <cellStyle name="Output 4 11 5 6" xfId="39089"/>
    <cellStyle name="Output 4 11 5 7" xfId="39090"/>
    <cellStyle name="Output 4 11 6" xfId="39091"/>
    <cellStyle name="Output 4 11 6 2" xfId="39092"/>
    <cellStyle name="Output 4 11 6 3" xfId="39093"/>
    <cellStyle name="Output 4 11 6 4" xfId="39094"/>
    <cellStyle name="Output 4 11 6 5" xfId="39095"/>
    <cellStyle name="Output 4 11 6 6" xfId="39096"/>
    <cellStyle name="Output 4 11 6 7" xfId="39097"/>
    <cellStyle name="Output 4 11 7" xfId="39098"/>
    <cellStyle name="Output 4 11 7 2" xfId="39099"/>
    <cellStyle name="Output 4 11 7 3" xfId="39100"/>
    <cellStyle name="Output 4 11 7 4" xfId="39101"/>
    <cellStyle name="Output 4 11 7 5" xfId="39102"/>
    <cellStyle name="Output 4 11 7 6" xfId="39103"/>
    <cellStyle name="Output 4 11 8" xfId="39104"/>
    <cellStyle name="Output 4 11 9" xfId="39105"/>
    <cellStyle name="Output 4 12" xfId="39106"/>
    <cellStyle name="Output 4 12 10" xfId="39107"/>
    <cellStyle name="Output 4 12 11" xfId="39108"/>
    <cellStyle name="Output 4 12 12" xfId="39109"/>
    <cellStyle name="Output 4 12 2" xfId="39110"/>
    <cellStyle name="Output 4 12 2 2" xfId="39111"/>
    <cellStyle name="Output 4 12 2 2 2" xfId="39112"/>
    <cellStyle name="Output 4 12 2 2 3" xfId="39113"/>
    <cellStyle name="Output 4 12 2 2 4" xfId="39114"/>
    <cellStyle name="Output 4 12 2 2 5" xfId="39115"/>
    <cellStyle name="Output 4 12 2 2 6" xfId="39116"/>
    <cellStyle name="Output 4 12 2 2 7" xfId="39117"/>
    <cellStyle name="Output 4 12 2 3" xfId="39118"/>
    <cellStyle name="Output 4 12 2 4" xfId="39119"/>
    <cellStyle name="Output 4 12 2 5" xfId="39120"/>
    <cellStyle name="Output 4 12 2 6" xfId="39121"/>
    <cellStyle name="Output 4 12 2 7" xfId="39122"/>
    <cellStyle name="Output 4 12 2 8" xfId="39123"/>
    <cellStyle name="Output 4 12 3" xfId="39124"/>
    <cellStyle name="Output 4 12 3 2" xfId="39125"/>
    <cellStyle name="Output 4 12 3 3" xfId="39126"/>
    <cellStyle name="Output 4 12 3 4" xfId="39127"/>
    <cellStyle name="Output 4 12 3 5" xfId="39128"/>
    <cellStyle name="Output 4 12 3 6" xfId="39129"/>
    <cellStyle name="Output 4 12 3 7" xfId="39130"/>
    <cellStyle name="Output 4 12 4" xfId="39131"/>
    <cellStyle name="Output 4 12 4 2" xfId="39132"/>
    <cellStyle name="Output 4 12 4 3" xfId="39133"/>
    <cellStyle name="Output 4 12 4 4" xfId="39134"/>
    <cellStyle name="Output 4 12 4 5" xfId="39135"/>
    <cellStyle name="Output 4 12 4 6" xfId="39136"/>
    <cellStyle name="Output 4 12 4 7" xfId="39137"/>
    <cellStyle name="Output 4 12 5" xfId="39138"/>
    <cellStyle name="Output 4 12 5 2" xfId="39139"/>
    <cellStyle name="Output 4 12 5 3" xfId="39140"/>
    <cellStyle name="Output 4 12 5 4" xfId="39141"/>
    <cellStyle name="Output 4 12 5 5" xfId="39142"/>
    <cellStyle name="Output 4 12 5 6" xfId="39143"/>
    <cellStyle name="Output 4 12 5 7" xfId="39144"/>
    <cellStyle name="Output 4 12 6" xfId="39145"/>
    <cellStyle name="Output 4 12 6 2" xfId="39146"/>
    <cellStyle name="Output 4 12 6 3" xfId="39147"/>
    <cellStyle name="Output 4 12 6 4" xfId="39148"/>
    <cellStyle name="Output 4 12 6 5" xfId="39149"/>
    <cellStyle name="Output 4 12 6 6" xfId="39150"/>
    <cellStyle name="Output 4 12 6 7" xfId="39151"/>
    <cellStyle name="Output 4 12 7" xfId="39152"/>
    <cellStyle name="Output 4 12 7 2" xfId="39153"/>
    <cellStyle name="Output 4 12 7 3" xfId="39154"/>
    <cellStyle name="Output 4 12 7 4" xfId="39155"/>
    <cellStyle name="Output 4 12 7 5" xfId="39156"/>
    <cellStyle name="Output 4 12 7 6" xfId="39157"/>
    <cellStyle name="Output 4 12 8" xfId="39158"/>
    <cellStyle name="Output 4 12 9" xfId="39159"/>
    <cellStyle name="Output 4 13" xfId="39160"/>
    <cellStyle name="Output 4 13 10" xfId="39161"/>
    <cellStyle name="Output 4 13 11" xfId="39162"/>
    <cellStyle name="Output 4 13 12" xfId="39163"/>
    <cellStyle name="Output 4 13 2" xfId="39164"/>
    <cellStyle name="Output 4 13 2 2" xfId="39165"/>
    <cellStyle name="Output 4 13 2 2 2" xfId="39166"/>
    <cellStyle name="Output 4 13 2 2 3" xfId="39167"/>
    <cellStyle name="Output 4 13 2 2 4" xfId="39168"/>
    <cellStyle name="Output 4 13 2 2 5" xfId="39169"/>
    <cellStyle name="Output 4 13 2 2 6" xfId="39170"/>
    <cellStyle name="Output 4 13 2 2 7" xfId="39171"/>
    <cellStyle name="Output 4 13 2 3" xfId="39172"/>
    <cellStyle name="Output 4 13 2 4" xfId="39173"/>
    <cellStyle name="Output 4 13 2 5" xfId="39174"/>
    <cellStyle name="Output 4 13 2 6" xfId="39175"/>
    <cellStyle name="Output 4 13 2 7" xfId="39176"/>
    <cellStyle name="Output 4 13 2 8" xfId="39177"/>
    <cellStyle name="Output 4 13 3" xfId="39178"/>
    <cellStyle name="Output 4 13 3 2" xfId="39179"/>
    <cellStyle name="Output 4 13 3 3" xfId="39180"/>
    <cellStyle name="Output 4 13 3 4" xfId="39181"/>
    <cellStyle name="Output 4 13 3 5" xfId="39182"/>
    <cellStyle name="Output 4 13 3 6" xfId="39183"/>
    <cellStyle name="Output 4 13 3 7" xfId="39184"/>
    <cellStyle name="Output 4 13 4" xfId="39185"/>
    <cellStyle name="Output 4 13 4 2" xfId="39186"/>
    <cellStyle name="Output 4 13 4 3" xfId="39187"/>
    <cellStyle name="Output 4 13 4 4" xfId="39188"/>
    <cellStyle name="Output 4 13 4 5" xfId="39189"/>
    <cellStyle name="Output 4 13 4 6" xfId="39190"/>
    <cellStyle name="Output 4 13 4 7" xfId="39191"/>
    <cellStyle name="Output 4 13 5" xfId="39192"/>
    <cellStyle name="Output 4 13 5 2" xfId="39193"/>
    <cellStyle name="Output 4 13 5 3" xfId="39194"/>
    <cellStyle name="Output 4 13 5 4" xfId="39195"/>
    <cellStyle name="Output 4 13 5 5" xfId="39196"/>
    <cellStyle name="Output 4 13 5 6" xfId="39197"/>
    <cellStyle name="Output 4 13 5 7" xfId="39198"/>
    <cellStyle name="Output 4 13 6" xfId="39199"/>
    <cellStyle name="Output 4 13 6 2" xfId="39200"/>
    <cellStyle name="Output 4 13 6 3" xfId="39201"/>
    <cellStyle name="Output 4 13 6 4" xfId="39202"/>
    <cellStyle name="Output 4 13 6 5" xfId="39203"/>
    <cellStyle name="Output 4 13 6 6" xfId="39204"/>
    <cellStyle name="Output 4 13 6 7" xfId="39205"/>
    <cellStyle name="Output 4 13 7" xfId="39206"/>
    <cellStyle name="Output 4 13 7 2" xfId="39207"/>
    <cellStyle name="Output 4 13 7 3" xfId="39208"/>
    <cellStyle name="Output 4 13 7 4" xfId="39209"/>
    <cellStyle name="Output 4 13 7 5" xfId="39210"/>
    <cellStyle name="Output 4 13 7 6" xfId="39211"/>
    <cellStyle name="Output 4 13 8" xfId="39212"/>
    <cellStyle name="Output 4 13 9" xfId="39213"/>
    <cellStyle name="Output 4 14" xfId="39214"/>
    <cellStyle name="Output 4 14 10" xfId="39215"/>
    <cellStyle name="Output 4 14 11" xfId="39216"/>
    <cellStyle name="Output 4 14 12" xfId="39217"/>
    <cellStyle name="Output 4 14 2" xfId="39218"/>
    <cellStyle name="Output 4 14 2 2" xfId="39219"/>
    <cellStyle name="Output 4 14 2 2 2" xfId="39220"/>
    <cellStyle name="Output 4 14 2 2 3" xfId="39221"/>
    <cellStyle name="Output 4 14 2 2 4" xfId="39222"/>
    <cellStyle name="Output 4 14 2 2 5" xfId="39223"/>
    <cellStyle name="Output 4 14 2 2 6" xfId="39224"/>
    <cellStyle name="Output 4 14 2 2 7" xfId="39225"/>
    <cellStyle name="Output 4 14 2 3" xfId="39226"/>
    <cellStyle name="Output 4 14 2 4" xfId="39227"/>
    <cellStyle name="Output 4 14 2 5" xfId="39228"/>
    <cellStyle name="Output 4 14 2 6" xfId="39229"/>
    <cellStyle name="Output 4 14 2 7" xfId="39230"/>
    <cellStyle name="Output 4 14 2 8" xfId="39231"/>
    <cellStyle name="Output 4 14 3" xfId="39232"/>
    <cellStyle name="Output 4 14 3 2" xfId="39233"/>
    <cellStyle name="Output 4 14 3 3" xfId="39234"/>
    <cellStyle name="Output 4 14 3 4" xfId="39235"/>
    <cellStyle name="Output 4 14 3 5" xfId="39236"/>
    <cellStyle name="Output 4 14 3 6" xfId="39237"/>
    <cellStyle name="Output 4 14 3 7" xfId="39238"/>
    <cellStyle name="Output 4 14 4" xfId="39239"/>
    <cellStyle name="Output 4 14 4 2" xfId="39240"/>
    <cellStyle name="Output 4 14 4 3" xfId="39241"/>
    <cellStyle name="Output 4 14 4 4" xfId="39242"/>
    <cellStyle name="Output 4 14 4 5" xfId="39243"/>
    <cellStyle name="Output 4 14 4 6" xfId="39244"/>
    <cellStyle name="Output 4 14 4 7" xfId="39245"/>
    <cellStyle name="Output 4 14 5" xfId="39246"/>
    <cellStyle name="Output 4 14 5 2" xfId="39247"/>
    <cellStyle name="Output 4 14 5 3" xfId="39248"/>
    <cellStyle name="Output 4 14 5 4" xfId="39249"/>
    <cellStyle name="Output 4 14 5 5" xfId="39250"/>
    <cellStyle name="Output 4 14 5 6" xfId="39251"/>
    <cellStyle name="Output 4 14 5 7" xfId="39252"/>
    <cellStyle name="Output 4 14 6" xfId="39253"/>
    <cellStyle name="Output 4 14 6 2" xfId="39254"/>
    <cellStyle name="Output 4 14 6 3" xfId="39255"/>
    <cellStyle name="Output 4 14 6 4" xfId="39256"/>
    <cellStyle name="Output 4 14 6 5" xfId="39257"/>
    <cellStyle name="Output 4 14 6 6" xfId="39258"/>
    <cellStyle name="Output 4 14 6 7" xfId="39259"/>
    <cellStyle name="Output 4 14 7" xfId="39260"/>
    <cellStyle name="Output 4 14 7 2" xfId="39261"/>
    <cellStyle name="Output 4 14 7 3" xfId="39262"/>
    <cellStyle name="Output 4 14 7 4" xfId="39263"/>
    <cellStyle name="Output 4 14 7 5" xfId="39264"/>
    <cellStyle name="Output 4 14 7 6" xfId="39265"/>
    <cellStyle name="Output 4 14 8" xfId="39266"/>
    <cellStyle name="Output 4 14 9" xfId="39267"/>
    <cellStyle name="Output 4 15" xfId="39268"/>
    <cellStyle name="Output 4 15 2" xfId="39269"/>
    <cellStyle name="Output 4 15 2 2" xfId="39270"/>
    <cellStyle name="Output 4 15 2 3" xfId="39271"/>
    <cellStyle name="Output 4 15 2 4" xfId="39272"/>
    <cellStyle name="Output 4 15 2 5" xfId="39273"/>
    <cellStyle name="Output 4 15 2 6" xfId="39274"/>
    <cellStyle name="Output 4 15 2 7" xfId="39275"/>
    <cellStyle name="Output 4 15 3" xfId="39276"/>
    <cellStyle name="Output 4 15 4" xfId="39277"/>
    <cellStyle name="Output 4 15 5" xfId="39278"/>
    <cellStyle name="Output 4 15 6" xfId="39279"/>
    <cellStyle name="Output 4 15 7" xfId="39280"/>
    <cellStyle name="Output 4 15 8" xfId="39281"/>
    <cellStyle name="Output 4 16" xfId="39282"/>
    <cellStyle name="Output 4 16 2" xfId="39283"/>
    <cellStyle name="Output 4 16 3" xfId="39284"/>
    <cellStyle name="Output 4 16 4" xfId="39285"/>
    <cellStyle name="Output 4 16 5" xfId="39286"/>
    <cellStyle name="Output 4 16 6" xfId="39287"/>
    <cellStyle name="Output 4 16 7" xfId="39288"/>
    <cellStyle name="Output 4 17" xfId="39289"/>
    <cellStyle name="Output 4 17 2" xfId="39290"/>
    <cellStyle name="Output 4 17 3" xfId="39291"/>
    <cellStyle name="Output 4 17 4" xfId="39292"/>
    <cellStyle name="Output 4 17 5" xfId="39293"/>
    <cellStyle name="Output 4 17 6" xfId="39294"/>
    <cellStyle name="Output 4 17 7" xfId="39295"/>
    <cellStyle name="Output 4 18" xfId="39296"/>
    <cellStyle name="Output 4 18 2" xfId="39297"/>
    <cellStyle name="Output 4 18 3" xfId="39298"/>
    <cellStyle name="Output 4 18 4" xfId="39299"/>
    <cellStyle name="Output 4 18 5" xfId="39300"/>
    <cellStyle name="Output 4 18 6" xfId="39301"/>
    <cellStyle name="Output 4 18 7" xfId="39302"/>
    <cellStyle name="Output 4 19" xfId="39303"/>
    <cellStyle name="Output 4 19 2" xfId="39304"/>
    <cellStyle name="Output 4 19 3" xfId="39305"/>
    <cellStyle name="Output 4 19 4" xfId="39306"/>
    <cellStyle name="Output 4 19 5" xfId="39307"/>
    <cellStyle name="Output 4 19 6" xfId="39308"/>
    <cellStyle name="Output 4 19 7" xfId="39309"/>
    <cellStyle name="Output 4 2" xfId="39310"/>
    <cellStyle name="Output 4 2 10" xfId="39311"/>
    <cellStyle name="Output 4 2 10 10" xfId="39312"/>
    <cellStyle name="Output 4 2 10 11" xfId="39313"/>
    <cellStyle name="Output 4 2 10 12" xfId="39314"/>
    <cellStyle name="Output 4 2 10 2" xfId="39315"/>
    <cellStyle name="Output 4 2 10 2 2" xfId="39316"/>
    <cellStyle name="Output 4 2 10 2 2 2" xfId="39317"/>
    <cellStyle name="Output 4 2 10 2 2 3" xfId="39318"/>
    <cellStyle name="Output 4 2 10 2 2 4" xfId="39319"/>
    <cellStyle name="Output 4 2 10 2 2 5" xfId="39320"/>
    <cellStyle name="Output 4 2 10 2 2 6" xfId="39321"/>
    <cellStyle name="Output 4 2 10 2 2 7" xfId="39322"/>
    <cellStyle name="Output 4 2 10 2 3" xfId="39323"/>
    <cellStyle name="Output 4 2 10 2 4" xfId="39324"/>
    <cellStyle name="Output 4 2 10 2 5" xfId="39325"/>
    <cellStyle name="Output 4 2 10 2 6" xfId="39326"/>
    <cellStyle name="Output 4 2 10 2 7" xfId="39327"/>
    <cellStyle name="Output 4 2 10 2 8" xfId="39328"/>
    <cellStyle name="Output 4 2 10 3" xfId="39329"/>
    <cellStyle name="Output 4 2 10 3 2" xfId="39330"/>
    <cellStyle name="Output 4 2 10 3 3" xfId="39331"/>
    <cellStyle name="Output 4 2 10 3 4" xfId="39332"/>
    <cellStyle name="Output 4 2 10 3 5" xfId="39333"/>
    <cellStyle name="Output 4 2 10 3 6" xfId="39334"/>
    <cellStyle name="Output 4 2 10 3 7" xfId="39335"/>
    <cellStyle name="Output 4 2 10 4" xfId="39336"/>
    <cellStyle name="Output 4 2 10 4 2" xfId="39337"/>
    <cellStyle name="Output 4 2 10 4 3" xfId="39338"/>
    <cellStyle name="Output 4 2 10 4 4" xfId="39339"/>
    <cellStyle name="Output 4 2 10 4 5" xfId="39340"/>
    <cellStyle name="Output 4 2 10 4 6" xfId="39341"/>
    <cellStyle name="Output 4 2 10 4 7" xfId="39342"/>
    <cellStyle name="Output 4 2 10 5" xfId="39343"/>
    <cellStyle name="Output 4 2 10 5 2" xfId="39344"/>
    <cellStyle name="Output 4 2 10 5 3" xfId="39345"/>
    <cellStyle name="Output 4 2 10 5 4" xfId="39346"/>
    <cellStyle name="Output 4 2 10 5 5" xfId="39347"/>
    <cellStyle name="Output 4 2 10 5 6" xfId="39348"/>
    <cellStyle name="Output 4 2 10 5 7" xfId="39349"/>
    <cellStyle name="Output 4 2 10 6" xfId="39350"/>
    <cellStyle name="Output 4 2 10 6 2" xfId="39351"/>
    <cellStyle name="Output 4 2 10 6 3" xfId="39352"/>
    <cellStyle name="Output 4 2 10 6 4" xfId="39353"/>
    <cellStyle name="Output 4 2 10 6 5" xfId="39354"/>
    <cellStyle name="Output 4 2 10 6 6" xfId="39355"/>
    <cellStyle name="Output 4 2 10 6 7" xfId="39356"/>
    <cellStyle name="Output 4 2 10 7" xfId="39357"/>
    <cellStyle name="Output 4 2 10 7 2" xfId="39358"/>
    <cellStyle name="Output 4 2 10 7 3" xfId="39359"/>
    <cellStyle name="Output 4 2 10 7 4" xfId="39360"/>
    <cellStyle name="Output 4 2 10 7 5" xfId="39361"/>
    <cellStyle name="Output 4 2 10 7 6" xfId="39362"/>
    <cellStyle name="Output 4 2 10 8" xfId="39363"/>
    <cellStyle name="Output 4 2 10 9" xfId="39364"/>
    <cellStyle name="Output 4 2 11" xfId="39365"/>
    <cellStyle name="Output 4 2 11 10" xfId="39366"/>
    <cellStyle name="Output 4 2 11 11" xfId="39367"/>
    <cellStyle name="Output 4 2 11 12" xfId="39368"/>
    <cellStyle name="Output 4 2 11 2" xfId="39369"/>
    <cellStyle name="Output 4 2 11 2 2" xfId="39370"/>
    <cellStyle name="Output 4 2 11 2 2 2" xfId="39371"/>
    <cellStyle name="Output 4 2 11 2 2 3" xfId="39372"/>
    <cellStyle name="Output 4 2 11 2 2 4" xfId="39373"/>
    <cellStyle name="Output 4 2 11 2 2 5" xfId="39374"/>
    <cellStyle name="Output 4 2 11 2 2 6" xfId="39375"/>
    <cellStyle name="Output 4 2 11 2 2 7" xfId="39376"/>
    <cellStyle name="Output 4 2 11 2 3" xfId="39377"/>
    <cellStyle name="Output 4 2 11 2 4" xfId="39378"/>
    <cellStyle name="Output 4 2 11 2 5" xfId="39379"/>
    <cellStyle name="Output 4 2 11 2 6" xfId="39380"/>
    <cellStyle name="Output 4 2 11 2 7" xfId="39381"/>
    <cellStyle name="Output 4 2 11 2 8" xfId="39382"/>
    <cellStyle name="Output 4 2 11 3" xfId="39383"/>
    <cellStyle name="Output 4 2 11 3 2" xfId="39384"/>
    <cellStyle name="Output 4 2 11 3 3" xfId="39385"/>
    <cellStyle name="Output 4 2 11 3 4" xfId="39386"/>
    <cellStyle name="Output 4 2 11 3 5" xfId="39387"/>
    <cellStyle name="Output 4 2 11 3 6" xfId="39388"/>
    <cellStyle name="Output 4 2 11 3 7" xfId="39389"/>
    <cellStyle name="Output 4 2 11 4" xfId="39390"/>
    <cellStyle name="Output 4 2 11 4 2" xfId="39391"/>
    <cellStyle name="Output 4 2 11 4 3" xfId="39392"/>
    <cellStyle name="Output 4 2 11 4 4" xfId="39393"/>
    <cellStyle name="Output 4 2 11 4 5" xfId="39394"/>
    <cellStyle name="Output 4 2 11 4 6" xfId="39395"/>
    <cellStyle name="Output 4 2 11 4 7" xfId="39396"/>
    <cellStyle name="Output 4 2 11 5" xfId="39397"/>
    <cellStyle name="Output 4 2 11 5 2" xfId="39398"/>
    <cellStyle name="Output 4 2 11 5 3" xfId="39399"/>
    <cellStyle name="Output 4 2 11 5 4" xfId="39400"/>
    <cellStyle name="Output 4 2 11 5 5" xfId="39401"/>
    <cellStyle name="Output 4 2 11 5 6" xfId="39402"/>
    <cellStyle name="Output 4 2 11 5 7" xfId="39403"/>
    <cellStyle name="Output 4 2 11 6" xfId="39404"/>
    <cellStyle name="Output 4 2 11 6 2" xfId="39405"/>
    <cellStyle name="Output 4 2 11 6 3" xfId="39406"/>
    <cellStyle name="Output 4 2 11 6 4" xfId="39407"/>
    <cellStyle name="Output 4 2 11 6 5" xfId="39408"/>
    <cellStyle name="Output 4 2 11 6 6" xfId="39409"/>
    <cellStyle name="Output 4 2 11 6 7" xfId="39410"/>
    <cellStyle name="Output 4 2 11 7" xfId="39411"/>
    <cellStyle name="Output 4 2 11 7 2" xfId="39412"/>
    <cellStyle name="Output 4 2 11 7 3" xfId="39413"/>
    <cellStyle name="Output 4 2 11 7 4" xfId="39414"/>
    <cellStyle name="Output 4 2 11 7 5" xfId="39415"/>
    <cellStyle name="Output 4 2 11 7 6" xfId="39416"/>
    <cellStyle name="Output 4 2 11 8" xfId="39417"/>
    <cellStyle name="Output 4 2 11 9" xfId="39418"/>
    <cellStyle name="Output 4 2 12" xfId="39419"/>
    <cellStyle name="Output 4 2 12 10" xfId="39420"/>
    <cellStyle name="Output 4 2 12 11" xfId="39421"/>
    <cellStyle name="Output 4 2 12 12" xfId="39422"/>
    <cellStyle name="Output 4 2 12 2" xfId="39423"/>
    <cellStyle name="Output 4 2 12 2 2" xfId="39424"/>
    <cellStyle name="Output 4 2 12 2 2 2" xfId="39425"/>
    <cellStyle name="Output 4 2 12 2 2 3" xfId="39426"/>
    <cellStyle name="Output 4 2 12 2 2 4" xfId="39427"/>
    <cellStyle name="Output 4 2 12 2 2 5" xfId="39428"/>
    <cellStyle name="Output 4 2 12 2 2 6" xfId="39429"/>
    <cellStyle name="Output 4 2 12 2 2 7" xfId="39430"/>
    <cellStyle name="Output 4 2 12 2 3" xfId="39431"/>
    <cellStyle name="Output 4 2 12 2 4" xfId="39432"/>
    <cellStyle name="Output 4 2 12 2 5" xfId="39433"/>
    <cellStyle name="Output 4 2 12 2 6" xfId="39434"/>
    <cellStyle name="Output 4 2 12 2 7" xfId="39435"/>
    <cellStyle name="Output 4 2 12 2 8" xfId="39436"/>
    <cellStyle name="Output 4 2 12 3" xfId="39437"/>
    <cellStyle name="Output 4 2 12 3 2" xfId="39438"/>
    <cellStyle name="Output 4 2 12 3 3" xfId="39439"/>
    <cellStyle name="Output 4 2 12 3 4" xfId="39440"/>
    <cellStyle name="Output 4 2 12 3 5" xfId="39441"/>
    <cellStyle name="Output 4 2 12 3 6" xfId="39442"/>
    <cellStyle name="Output 4 2 12 3 7" xfId="39443"/>
    <cellStyle name="Output 4 2 12 4" xfId="39444"/>
    <cellStyle name="Output 4 2 12 4 2" xfId="39445"/>
    <cellStyle name="Output 4 2 12 4 3" xfId="39446"/>
    <cellStyle name="Output 4 2 12 4 4" xfId="39447"/>
    <cellStyle name="Output 4 2 12 4 5" xfId="39448"/>
    <cellStyle name="Output 4 2 12 4 6" xfId="39449"/>
    <cellStyle name="Output 4 2 12 4 7" xfId="39450"/>
    <cellStyle name="Output 4 2 12 5" xfId="39451"/>
    <cellStyle name="Output 4 2 12 5 2" xfId="39452"/>
    <cellStyle name="Output 4 2 12 5 3" xfId="39453"/>
    <cellStyle name="Output 4 2 12 5 4" xfId="39454"/>
    <cellStyle name="Output 4 2 12 5 5" xfId="39455"/>
    <cellStyle name="Output 4 2 12 5 6" xfId="39456"/>
    <cellStyle name="Output 4 2 12 5 7" xfId="39457"/>
    <cellStyle name="Output 4 2 12 6" xfId="39458"/>
    <cellStyle name="Output 4 2 12 6 2" xfId="39459"/>
    <cellStyle name="Output 4 2 12 6 3" xfId="39460"/>
    <cellStyle name="Output 4 2 12 6 4" xfId="39461"/>
    <cellStyle name="Output 4 2 12 6 5" xfId="39462"/>
    <cellStyle name="Output 4 2 12 6 6" xfId="39463"/>
    <cellStyle name="Output 4 2 12 6 7" xfId="39464"/>
    <cellStyle name="Output 4 2 12 7" xfId="39465"/>
    <cellStyle name="Output 4 2 12 7 2" xfId="39466"/>
    <cellStyle name="Output 4 2 12 7 3" xfId="39467"/>
    <cellStyle name="Output 4 2 12 7 4" xfId="39468"/>
    <cellStyle name="Output 4 2 12 7 5" xfId="39469"/>
    <cellStyle name="Output 4 2 12 7 6" xfId="39470"/>
    <cellStyle name="Output 4 2 12 8" xfId="39471"/>
    <cellStyle name="Output 4 2 12 9" xfId="39472"/>
    <cellStyle name="Output 4 2 13" xfId="39473"/>
    <cellStyle name="Output 4 2 13 10" xfId="39474"/>
    <cellStyle name="Output 4 2 13 11" xfId="39475"/>
    <cellStyle name="Output 4 2 13 12" xfId="39476"/>
    <cellStyle name="Output 4 2 13 2" xfId="39477"/>
    <cellStyle name="Output 4 2 13 2 2" xfId="39478"/>
    <cellStyle name="Output 4 2 13 2 2 2" xfId="39479"/>
    <cellStyle name="Output 4 2 13 2 2 3" xfId="39480"/>
    <cellStyle name="Output 4 2 13 2 2 4" xfId="39481"/>
    <cellStyle name="Output 4 2 13 2 2 5" xfId="39482"/>
    <cellStyle name="Output 4 2 13 2 2 6" xfId="39483"/>
    <cellStyle name="Output 4 2 13 2 2 7" xfId="39484"/>
    <cellStyle name="Output 4 2 13 2 3" xfId="39485"/>
    <cellStyle name="Output 4 2 13 2 4" xfId="39486"/>
    <cellStyle name="Output 4 2 13 2 5" xfId="39487"/>
    <cellStyle name="Output 4 2 13 2 6" xfId="39488"/>
    <cellStyle name="Output 4 2 13 2 7" xfId="39489"/>
    <cellStyle name="Output 4 2 13 2 8" xfId="39490"/>
    <cellStyle name="Output 4 2 13 3" xfId="39491"/>
    <cellStyle name="Output 4 2 13 3 2" xfId="39492"/>
    <cellStyle name="Output 4 2 13 3 3" xfId="39493"/>
    <cellStyle name="Output 4 2 13 3 4" xfId="39494"/>
    <cellStyle name="Output 4 2 13 3 5" xfId="39495"/>
    <cellStyle name="Output 4 2 13 3 6" xfId="39496"/>
    <cellStyle name="Output 4 2 13 3 7" xfId="39497"/>
    <cellStyle name="Output 4 2 13 4" xfId="39498"/>
    <cellStyle name="Output 4 2 13 4 2" xfId="39499"/>
    <cellStyle name="Output 4 2 13 4 3" xfId="39500"/>
    <cellStyle name="Output 4 2 13 4 4" xfId="39501"/>
    <cellStyle name="Output 4 2 13 4 5" xfId="39502"/>
    <cellStyle name="Output 4 2 13 4 6" xfId="39503"/>
    <cellStyle name="Output 4 2 13 4 7" xfId="39504"/>
    <cellStyle name="Output 4 2 13 5" xfId="39505"/>
    <cellStyle name="Output 4 2 13 5 2" xfId="39506"/>
    <cellStyle name="Output 4 2 13 5 3" xfId="39507"/>
    <cellStyle name="Output 4 2 13 5 4" xfId="39508"/>
    <cellStyle name="Output 4 2 13 5 5" xfId="39509"/>
    <cellStyle name="Output 4 2 13 5 6" xfId="39510"/>
    <cellStyle name="Output 4 2 13 5 7" xfId="39511"/>
    <cellStyle name="Output 4 2 13 6" xfId="39512"/>
    <cellStyle name="Output 4 2 13 6 2" xfId="39513"/>
    <cellStyle name="Output 4 2 13 6 3" xfId="39514"/>
    <cellStyle name="Output 4 2 13 6 4" xfId="39515"/>
    <cellStyle name="Output 4 2 13 6 5" xfId="39516"/>
    <cellStyle name="Output 4 2 13 6 6" xfId="39517"/>
    <cellStyle name="Output 4 2 13 6 7" xfId="39518"/>
    <cellStyle name="Output 4 2 13 7" xfId="39519"/>
    <cellStyle name="Output 4 2 13 7 2" xfId="39520"/>
    <cellStyle name="Output 4 2 13 7 3" xfId="39521"/>
    <cellStyle name="Output 4 2 13 7 4" xfId="39522"/>
    <cellStyle name="Output 4 2 13 7 5" xfId="39523"/>
    <cellStyle name="Output 4 2 13 7 6" xfId="39524"/>
    <cellStyle name="Output 4 2 13 8" xfId="39525"/>
    <cellStyle name="Output 4 2 13 9" xfId="39526"/>
    <cellStyle name="Output 4 2 14" xfId="39527"/>
    <cellStyle name="Output 4 2 14 2" xfId="39528"/>
    <cellStyle name="Output 4 2 14 2 2" xfId="39529"/>
    <cellStyle name="Output 4 2 14 2 3" xfId="39530"/>
    <cellStyle name="Output 4 2 14 2 4" xfId="39531"/>
    <cellStyle name="Output 4 2 14 2 5" xfId="39532"/>
    <cellStyle name="Output 4 2 14 2 6" xfId="39533"/>
    <cellStyle name="Output 4 2 14 2 7" xfId="39534"/>
    <cellStyle name="Output 4 2 14 3" xfId="39535"/>
    <cellStyle name="Output 4 2 14 4" xfId="39536"/>
    <cellStyle name="Output 4 2 14 5" xfId="39537"/>
    <cellStyle name="Output 4 2 14 6" xfId="39538"/>
    <cellStyle name="Output 4 2 14 7" xfId="39539"/>
    <cellStyle name="Output 4 2 14 8" xfId="39540"/>
    <cellStyle name="Output 4 2 15" xfId="39541"/>
    <cellStyle name="Output 4 2 15 2" xfId="39542"/>
    <cellStyle name="Output 4 2 15 3" xfId="39543"/>
    <cellStyle name="Output 4 2 15 4" xfId="39544"/>
    <cellStyle name="Output 4 2 15 5" xfId="39545"/>
    <cellStyle name="Output 4 2 15 6" xfId="39546"/>
    <cellStyle name="Output 4 2 15 7" xfId="39547"/>
    <cellStyle name="Output 4 2 16" xfId="39548"/>
    <cellStyle name="Output 4 2 16 2" xfId="39549"/>
    <cellStyle name="Output 4 2 16 3" xfId="39550"/>
    <cellStyle name="Output 4 2 16 4" xfId="39551"/>
    <cellStyle name="Output 4 2 16 5" xfId="39552"/>
    <cellStyle name="Output 4 2 16 6" xfId="39553"/>
    <cellStyle name="Output 4 2 16 7" xfId="39554"/>
    <cellStyle name="Output 4 2 17" xfId="39555"/>
    <cellStyle name="Output 4 2 17 2" xfId="39556"/>
    <cellStyle name="Output 4 2 17 3" xfId="39557"/>
    <cellStyle name="Output 4 2 17 4" xfId="39558"/>
    <cellStyle name="Output 4 2 17 5" xfId="39559"/>
    <cellStyle name="Output 4 2 17 6" xfId="39560"/>
    <cellStyle name="Output 4 2 17 7" xfId="39561"/>
    <cellStyle name="Output 4 2 18" xfId="39562"/>
    <cellStyle name="Output 4 2 18 2" xfId="39563"/>
    <cellStyle name="Output 4 2 18 3" xfId="39564"/>
    <cellStyle name="Output 4 2 18 4" xfId="39565"/>
    <cellStyle name="Output 4 2 18 5" xfId="39566"/>
    <cellStyle name="Output 4 2 18 6" xfId="39567"/>
    <cellStyle name="Output 4 2 18 7" xfId="39568"/>
    <cellStyle name="Output 4 2 19" xfId="39569"/>
    <cellStyle name="Output 4 2 2" xfId="39570"/>
    <cellStyle name="Output 4 2 2 10" xfId="39571"/>
    <cellStyle name="Output 4 2 2 11" xfId="39572"/>
    <cellStyle name="Output 4 2 2 12" xfId="39573"/>
    <cellStyle name="Output 4 2 2 13" xfId="39574"/>
    <cellStyle name="Output 4 2 2 2" xfId="39575"/>
    <cellStyle name="Output 4 2 2 2 2" xfId="39576"/>
    <cellStyle name="Output 4 2 2 2 2 2" xfId="39577"/>
    <cellStyle name="Output 4 2 2 2 2 3" xfId="39578"/>
    <cellStyle name="Output 4 2 2 2 2 4" xfId="39579"/>
    <cellStyle name="Output 4 2 2 2 2 5" xfId="39580"/>
    <cellStyle name="Output 4 2 2 2 2 6" xfId="39581"/>
    <cellStyle name="Output 4 2 2 2 2 7" xfId="39582"/>
    <cellStyle name="Output 4 2 2 2 3" xfId="39583"/>
    <cellStyle name="Output 4 2 2 2 4" xfId="39584"/>
    <cellStyle name="Output 4 2 2 2 5" xfId="39585"/>
    <cellStyle name="Output 4 2 2 2 6" xfId="39586"/>
    <cellStyle name="Output 4 2 2 2 7" xfId="39587"/>
    <cellStyle name="Output 4 2 2 2 8" xfId="39588"/>
    <cellStyle name="Output 4 2 2 3" xfId="39589"/>
    <cellStyle name="Output 4 2 2 3 2" xfId="39590"/>
    <cellStyle name="Output 4 2 2 3 3" xfId="39591"/>
    <cellStyle name="Output 4 2 2 3 4" xfId="39592"/>
    <cellStyle name="Output 4 2 2 3 5" xfId="39593"/>
    <cellStyle name="Output 4 2 2 3 6" xfId="39594"/>
    <cellStyle name="Output 4 2 2 3 7" xfId="39595"/>
    <cellStyle name="Output 4 2 2 4" xfId="39596"/>
    <cellStyle name="Output 4 2 2 4 2" xfId="39597"/>
    <cellStyle name="Output 4 2 2 4 3" xfId="39598"/>
    <cellStyle name="Output 4 2 2 4 4" xfId="39599"/>
    <cellStyle name="Output 4 2 2 4 5" xfId="39600"/>
    <cellStyle name="Output 4 2 2 4 6" xfId="39601"/>
    <cellStyle name="Output 4 2 2 4 7" xfId="39602"/>
    <cellStyle name="Output 4 2 2 5" xfId="39603"/>
    <cellStyle name="Output 4 2 2 5 2" xfId="39604"/>
    <cellStyle name="Output 4 2 2 5 3" xfId="39605"/>
    <cellStyle name="Output 4 2 2 5 4" xfId="39606"/>
    <cellStyle name="Output 4 2 2 5 5" xfId="39607"/>
    <cellStyle name="Output 4 2 2 5 6" xfId="39608"/>
    <cellStyle name="Output 4 2 2 5 7" xfId="39609"/>
    <cellStyle name="Output 4 2 2 6" xfId="39610"/>
    <cellStyle name="Output 4 2 2 6 2" xfId="39611"/>
    <cellStyle name="Output 4 2 2 6 3" xfId="39612"/>
    <cellStyle name="Output 4 2 2 6 4" xfId="39613"/>
    <cellStyle name="Output 4 2 2 6 5" xfId="39614"/>
    <cellStyle name="Output 4 2 2 6 6" xfId="39615"/>
    <cellStyle name="Output 4 2 2 6 7" xfId="39616"/>
    <cellStyle name="Output 4 2 2 7" xfId="39617"/>
    <cellStyle name="Output 4 2 2 7 2" xfId="39618"/>
    <cellStyle name="Output 4 2 2 7 3" xfId="39619"/>
    <cellStyle name="Output 4 2 2 7 4" xfId="39620"/>
    <cellStyle name="Output 4 2 2 7 5" xfId="39621"/>
    <cellStyle name="Output 4 2 2 7 6" xfId="39622"/>
    <cellStyle name="Output 4 2 2 7 7" xfId="39623"/>
    <cellStyle name="Output 4 2 2 8" xfId="39624"/>
    <cellStyle name="Output 4 2 2 9" xfId="39625"/>
    <cellStyle name="Output 4 2 20" xfId="39626"/>
    <cellStyle name="Output 4 2 21" xfId="39627"/>
    <cellStyle name="Output 4 2 22" xfId="39628"/>
    <cellStyle name="Output 4 2 23" xfId="39629"/>
    <cellStyle name="Output 4 2 3" xfId="39630"/>
    <cellStyle name="Output 4 2 3 10" xfId="39631"/>
    <cellStyle name="Output 4 2 3 11" xfId="39632"/>
    <cellStyle name="Output 4 2 3 12" xfId="39633"/>
    <cellStyle name="Output 4 2 3 13" xfId="39634"/>
    <cellStyle name="Output 4 2 3 2" xfId="39635"/>
    <cellStyle name="Output 4 2 3 2 2" xfId="39636"/>
    <cellStyle name="Output 4 2 3 2 2 2" xfId="39637"/>
    <cellStyle name="Output 4 2 3 2 2 3" xfId="39638"/>
    <cellStyle name="Output 4 2 3 2 2 4" xfId="39639"/>
    <cellStyle name="Output 4 2 3 2 2 5" xfId="39640"/>
    <cellStyle name="Output 4 2 3 2 2 6" xfId="39641"/>
    <cellStyle name="Output 4 2 3 2 2 7" xfId="39642"/>
    <cellStyle name="Output 4 2 3 2 3" xfId="39643"/>
    <cellStyle name="Output 4 2 3 2 4" xfId="39644"/>
    <cellStyle name="Output 4 2 3 2 5" xfId="39645"/>
    <cellStyle name="Output 4 2 3 2 6" xfId="39646"/>
    <cellStyle name="Output 4 2 3 2 7" xfId="39647"/>
    <cellStyle name="Output 4 2 3 2 8" xfId="39648"/>
    <cellStyle name="Output 4 2 3 3" xfId="39649"/>
    <cellStyle name="Output 4 2 3 3 2" xfId="39650"/>
    <cellStyle name="Output 4 2 3 3 3" xfId="39651"/>
    <cellStyle name="Output 4 2 3 3 4" xfId="39652"/>
    <cellStyle name="Output 4 2 3 3 5" xfId="39653"/>
    <cellStyle name="Output 4 2 3 3 6" xfId="39654"/>
    <cellStyle name="Output 4 2 3 3 7" xfId="39655"/>
    <cellStyle name="Output 4 2 3 4" xfId="39656"/>
    <cellStyle name="Output 4 2 3 4 2" xfId="39657"/>
    <cellStyle name="Output 4 2 3 4 3" xfId="39658"/>
    <cellStyle name="Output 4 2 3 4 4" xfId="39659"/>
    <cellStyle name="Output 4 2 3 4 5" xfId="39660"/>
    <cellStyle name="Output 4 2 3 4 6" xfId="39661"/>
    <cellStyle name="Output 4 2 3 4 7" xfId="39662"/>
    <cellStyle name="Output 4 2 3 5" xfId="39663"/>
    <cellStyle name="Output 4 2 3 5 2" xfId="39664"/>
    <cellStyle name="Output 4 2 3 5 3" xfId="39665"/>
    <cellStyle name="Output 4 2 3 5 4" xfId="39666"/>
    <cellStyle name="Output 4 2 3 5 5" xfId="39667"/>
    <cellStyle name="Output 4 2 3 5 6" xfId="39668"/>
    <cellStyle name="Output 4 2 3 5 7" xfId="39669"/>
    <cellStyle name="Output 4 2 3 6" xfId="39670"/>
    <cellStyle name="Output 4 2 3 6 2" xfId="39671"/>
    <cellStyle name="Output 4 2 3 6 3" xfId="39672"/>
    <cellStyle name="Output 4 2 3 6 4" xfId="39673"/>
    <cellStyle name="Output 4 2 3 6 5" xfId="39674"/>
    <cellStyle name="Output 4 2 3 6 6" xfId="39675"/>
    <cellStyle name="Output 4 2 3 6 7" xfId="39676"/>
    <cellStyle name="Output 4 2 3 7" xfId="39677"/>
    <cellStyle name="Output 4 2 3 7 2" xfId="39678"/>
    <cellStyle name="Output 4 2 3 7 3" xfId="39679"/>
    <cellStyle name="Output 4 2 3 7 4" xfId="39680"/>
    <cellStyle name="Output 4 2 3 7 5" xfId="39681"/>
    <cellStyle name="Output 4 2 3 7 6" xfId="39682"/>
    <cellStyle name="Output 4 2 3 7 7" xfId="39683"/>
    <cellStyle name="Output 4 2 3 8" xfId="39684"/>
    <cellStyle name="Output 4 2 3 9" xfId="39685"/>
    <cellStyle name="Output 4 2 4" xfId="39686"/>
    <cellStyle name="Output 4 2 4 10" xfId="39687"/>
    <cellStyle name="Output 4 2 4 11" xfId="39688"/>
    <cellStyle name="Output 4 2 4 12" xfId="39689"/>
    <cellStyle name="Output 4 2 4 13" xfId="39690"/>
    <cellStyle name="Output 4 2 4 2" xfId="39691"/>
    <cellStyle name="Output 4 2 4 2 2" xfId="39692"/>
    <cellStyle name="Output 4 2 4 2 2 2" xfId="39693"/>
    <cellStyle name="Output 4 2 4 2 2 3" xfId="39694"/>
    <cellStyle name="Output 4 2 4 2 2 4" xfId="39695"/>
    <cellStyle name="Output 4 2 4 2 2 5" xfId="39696"/>
    <cellStyle name="Output 4 2 4 2 2 6" xfId="39697"/>
    <cellStyle name="Output 4 2 4 2 2 7" xfId="39698"/>
    <cellStyle name="Output 4 2 4 2 3" xfId="39699"/>
    <cellStyle name="Output 4 2 4 2 4" xfId="39700"/>
    <cellStyle name="Output 4 2 4 2 5" xfId="39701"/>
    <cellStyle name="Output 4 2 4 2 6" xfId="39702"/>
    <cellStyle name="Output 4 2 4 2 7" xfId="39703"/>
    <cellStyle name="Output 4 2 4 2 8" xfId="39704"/>
    <cellStyle name="Output 4 2 4 3" xfId="39705"/>
    <cellStyle name="Output 4 2 4 3 2" xfId="39706"/>
    <cellStyle name="Output 4 2 4 3 3" xfId="39707"/>
    <cellStyle name="Output 4 2 4 3 4" xfId="39708"/>
    <cellStyle name="Output 4 2 4 3 5" xfId="39709"/>
    <cellStyle name="Output 4 2 4 3 6" xfId="39710"/>
    <cellStyle name="Output 4 2 4 3 7" xfId="39711"/>
    <cellStyle name="Output 4 2 4 4" xfId="39712"/>
    <cellStyle name="Output 4 2 4 4 2" xfId="39713"/>
    <cellStyle name="Output 4 2 4 4 3" xfId="39714"/>
    <cellStyle name="Output 4 2 4 4 4" xfId="39715"/>
    <cellStyle name="Output 4 2 4 4 5" xfId="39716"/>
    <cellStyle name="Output 4 2 4 4 6" xfId="39717"/>
    <cellStyle name="Output 4 2 4 4 7" xfId="39718"/>
    <cellStyle name="Output 4 2 4 5" xfId="39719"/>
    <cellStyle name="Output 4 2 4 5 2" xfId="39720"/>
    <cellStyle name="Output 4 2 4 5 3" xfId="39721"/>
    <cellStyle name="Output 4 2 4 5 4" xfId="39722"/>
    <cellStyle name="Output 4 2 4 5 5" xfId="39723"/>
    <cellStyle name="Output 4 2 4 5 6" xfId="39724"/>
    <cellStyle name="Output 4 2 4 5 7" xfId="39725"/>
    <cellStyle name="Output 4 2 4 6" xfId="39726"/>
    <cellStyle name="Output 4 2 4 6 2" xfId="39727"/>
    <cellStyle name="Output 4 2 4 6 3" xfId="39728"/>
    <cellStyle name="Output 4 2 4 6 4" xfId="39729"/>
    <cellStyle name="Output 4 2 4 6 5" xfId="39730"/>
    <cellStyle name="Output 4 2 4 6 6" xfId="39731"/>
    <cellStyle name="Output 4 2 4 6 7" xfId="39732"/>
    <cellStyle name="Output 4 2 4 7" xfId="39733"/>
    <cellStyle name="Output 4 2 4 7 2" xfId="39734"/>
    <cellStyle name="Output 4 2 4 7 3" xfId="39735"/>
    <cellStyle name="Output 4 2 4 7 4" xfId="39736"/>
    <cellStyle name="Output 4 2 4 7 5" xfId="39737"/>
    <cellStyle name="Output 4 2 4 7 6" xfId="39738"/>
    <cellStyle name="Output 4 2 4 7 7" xfId="39739"/>
    <cellStyle name="Output 4 2 4 8" xfId="39740"/>
    <cellStyle name="Output 4 2 4 9" xfId="39741"/>
    <cellStyle name="Output 4 2 5" xfId="39742"/>
    <cellStyle name="Output 4 2 5 10" xfId="39743"/>
    <cellStyle name="Output 4 2 5 11" xfId="39744"/>
    <cellStyle name="Output 4 2 5 12" xfId="39745"/>
    <cellStyle name="Output 4 2 5 2" xfId="39746"/>
    <cellStyle name="Output 4 2 5 2 2" xfId="39747"/>
    <cellStyle name="Output 4 2 5 2 2 2" xfId="39748"/>
    <cellStyle name="Output 4 2 5 2 2 3" xfId="39749"/>
    <cellStyle name="Output 4 2 5 2 2 4" xfId="39750"/>
    <cellStyle name="Output 4 2 5 2 2 5" xfId="39751"/>
    <cellStyle name="Output 4 2 5 2 2 6" xfId="39752"/>
    <cellStyle name="Output 4 2 5 2 2 7" xfId="39753"/>
    <cellStyle name="Output 4 2 5 2 3" xfId="39754"/>
    <cellStyle name="Output 4 2 5 2 4" xfId="39755"/>
    <cellStyle name="Output 4 2 5 2 5" xfId="39756"/>
    <cellStyle name="Output 4 2 5 2 6" xfId="39757"/>
    <cellStyle name="Output 4 2 5 2 7" xfId="39758"/>
    <cellStyle name="Output 4 2 5 2 8" xfId="39759"/>
    <cellStyle name="Output 4 2 5 3" xfId="39760"/>
    <cellStyle name="Output 4 2 5 3 2" xfId="39761"/>
    <cellStyle name="Output 4 2 5 3 3" xfId="39762"/>
    <cellStyle name="Output 4 2 5 3 4" xfId="39763"/>
    <cellStyle name="Output 4 2 5 3 5" xfId="39764"/>
    <cellStyle name="Output 4 2 5 3 6" xfId="39765"/>
    <cellStyle name="Output 4 2 5 3 7" xfId="39766"/>
    <cellStyle name="Output 4 2 5 4" xfId="39767"/>
    <cellStyle name="Output 4 2 5 4 2" xfId="39768"/>
    <cellStyle name="Output 4 2 5 4 3" xfId="39769"/>
    <cellStyle name="Output 4 2 5 4 4" xfId="39770"/>
    <cellStyle name="Output 4 2 5 4 5" xfId="39771"/>
    <cellStyle name="Output 4 2 5 4 6" xfId="39772"/>
    <cellStyle name="Output 4 2 5 4 7" xfId="39773"/>
    <cellStyle name="Output 4 2 5 5" xfId="39774"/>
    <cellStyle name="Output 4 2 5 5 2" xfId="39775"/>
    <cellStyle name="Output 4 2 5 5 3" xfId="39776"/>
    <cellStyle name="Output 4 2 5 5 4" xfId="39777"/>
    <cellStyle name="Output 4 2 5 5 5" xfId="39778"/>
    <cellStyle name="Output 4 2 5 5 6" xfId="39779"/>
    <cellStyle name="Output 4 2 5 5 7" xfId="39780"/>
    <cellStyle name="Output 4 2 5 6" xfId="39781"/>
    <cellStyle name="Output 4 2 5 6 2" xfId="39782"/>
    <cellStyle name="Output 4 2 5 6 3" xfId="39783"/>
    <cellStyle name="Output 4 2 5 6 4" xfId="39784"/>
    <cellStyle name="Output 4 2 5 6 5" xfId="39785"/>
    <cellStyle name="Output 4 2 5 6 6" xfId="39786"/>
    <cellStyle name="Output 4 2 5 6 7" xfId="39787"/>
    <cellStyle name="Output 4 2 5 7" xfId="39788"/>
    <cellStyle name="Output 4 2 5 7 2" xfId="39789"/>
    <cellStyle name="Output 4 2 5 7 3" xfId="39790"/>
    <cellStyle name="Output 4 2 5 7 4" xfId="39791"/>
    <cellStyle name="Output 4 2 5 7 5" xfId="39792"/>
    <cellStyle name="Output 4 2 5 7 6" xfId="39793"/>
    <cellStyle name="Output 4 2 5 8" xfId="39794"/>
    <cellStyle name="Output 4 2 5 9" xfId="39795"/>
    <cellStyle name="Output 4 2 6" xfId="39796"/>
    <cellStyle name="Output 4 2 6 10" xfId="39797"/>
    <cellStyle name="Output 4 2 6 11" xfId="39798"/>
    <cellStyle name="Output 4 2 6 12" xfId="39799"/>
    <cellStyle name="Output 4 2 6 2" xfId="39800"/>
    <cellStyle name="Output 4 2 6 2 2" xfId="39801"/>
    <cellStyle name="Output 4 2 6 2 2 2" xfId="39802"/>
    <cellStyle name="Output 4 2 6 2 2 3" xfId="39803"/>
    <cellStyle name="Output 4 2 6 2 2 4" xfId="39804"/>
    <cellStyle name="Output 4 2 6 2 2 5" xfId="39805"/>
    <cellStyle name="Output 4 2 6 2 2 6" xfId="39806"/>
    <cellStyle name="Output 4 2 6 2 2 7" xfId="39807"/>
    <cellStyle name="Output 4 2 6 2 3" xfId="39808"/>
    <cellStyle name="Output 4 2 6 2 4" xfId="39809"/>
    <cellStyle name="Output 4 2 6 2 5" xfId="39810"/>
    <cellStyle name="Output 4 2 6 2 6" xfId="39811"/>
    <cellStyle name="Output 4 2 6 2 7" xfId="39812"/>
    <cellStyle name="Output 4 2 6 2 8" xfId="39813"/>
    <cellStyle name="Output 4 2 6 3" xfId="39814"/>
    <cellStyle name="Output 4 2 6 3 2" xfId="39815"/>
    <cellStyle name="Output 4 2 6 3 3" xfId="39816"/>
    <cellStyle name="Output 4 2 6 3 4" xfId="39817"/>
    <cellStyle name="Output 4 2 6 3 5" xfId="39818"/>
    <cellStyle name="Output 4 2 6 3 6" xfId="39819"/>
    <cellStyle name="Output 4 2 6 3 7" xfId="39820"/>
    <cellStyle name="Output 4 2 6 4" xfId="39821"/>
    <cellStyle name="Output 4 2 6 4 2" xfId="39822"/>
    <cellStyle name="Output 4 2 6 4 3" xfId="39823"/>
    <cellStyle name="Output 4 2 6 4 4" xfId="39824"/>
    <cellStyle name="Output 4 2 6 4 5" xfId="39825"/>
    <cellStyle name="Output 4 2 6 4 6" xfId="39826"/>
    <cellStyle name="Output 4 2 6 4 7" xfId="39827"/>
    <cellStyle name="Output 4 2 6 5" xfId="39828"/>
    <cellStyle name="Output 4 2 6 5 2" xfId="39829"/>
    <cellStyle name="Output 4 2 6 5 3" xfId="39830"/>
    <cellStyle name="Output 4 2 6 5 4" xfId="39831"/>
    <cellStyle name="Output 4 2 6 5 5" xfId="39832"/>
    <cellStyle name="Output 4 2 6 5 6" xfId="39833"/>
    <cellStyle name="Output 4 2 6 5 7" xfId="39834"/>
    <cellStyle name="Output 4 2 6 6" xfId="39835"/>
    <cellStyle name="Output 4 2 6 6 2" xfId="39836"/>
    <cellStyle name="Output 4 2 6 6 3" xfId="39837"/>
    <cellStyle name="Output 4 2 6 6 4" xfId="39838"/>
    <cellStyle name="Output 4 2 6 6 5" xfId="39839"/>
    <cellStyle name="Output 4 2 6 6 6" xfId="39840"/>
    <cellStyle name="Output 4 2 6 6 7" xfId="39841"/>
    <cellStyle name="Output 4 2 6 7" xfId="39842"/>
    <cellStyle name="Output 4 2 6 7 2" xfId="39843"/>
    <cellStyle name="Output 4 2 6 7 3" xfId="39844"/>
    <cellStyle name="Output 4 2 6 7 4" xfId="39845"/>
    <cellStyle name="Output 4 2 6 7 5" xfId="39846"/>
    <cellStyle name="Output 4 2 6 7 6" xfId="39847"/>
    <cellStyle name="Output 4 2 6 8" xfId="39848"/>
    <cellStyle name="Output 4 2 6 9" xfId="39849"/>
    <cellStyle name="Output 4 2 7" xfId="39850"/>
    <cellStyle name="Output 4 2 7 10" xfId="39851"/>
    <cellStyle name="Output 4 2 7 11" xfId="39852"/>
    <cellStyle name="Output 4 2 7 12" xfId="39853"/>
    <cellStyle name="Output 4 2 7 2" xfId="39854"/>
    <cellStyle name="Output 4 2 7 2 2" xfId="39855"/>
    <cellStyle name="Output 4 2 7 2 2 2" xfId="39856"/>
    <cellStyle name="Output 4 2 7 2 2 3" xfId="39857"/>
    <cellStyle name="Output 4 2 7 2 2 4" xfId="39858"/>
    <cellStyle name="Output 4 2 7 2 2 5" xfId="39859"/>
    <cellStyle name="Output 4 2 7 2 2 6" xfId="39860"/>
    <cellStyle name="Output 4 2 7 2 2 7" xfId="39861"/>
    <cellStyle name="Output 4 2 7 2 3" xfId="39862"/>
    <cellStyle name="Output 4 2 7 2 4" xfId="39863"/>
    <cellStyle name="Output 4 2 7 2 5" xfId="39864"/>
    <cellStyle name="Output 4 2 7 2 6" xfId="39865"/>
    <cellStyle name="Output 4 2 7 2 7" xfId="39866"/>
    <cellStyle name="Output 4 2 7 2 8" xfId="39867"/>
    <cellStyle name="Output 4 2 7 3" xfId="39868"/>
    <cellStyle name="Output 4 2 7 3 2" xfId="39869"/>
    <cellStyle name="Output 4 2 7 3 3" xfId="39870"/>
    <cellStyle name="Output 4 2 7 3 4" xfId="39871"/>
    <cellStyle name="Output 4 2 7 3 5" xfId="39872"/>
    <cellStyle name="Output 4 2 7 3 6" xfId="39873"/>
    <cellStyle name="Output 4 2 7 3 7" xfId="39874"/>
    <cellStyle name="Output 4 2 7 4" xfId="39875"/>
    <cellStyle name="Output 4 2 7 4 2" xfId="39876"/>
    <cellStyle name="Output 4 2 7 4 3" xfId="39877"/>
    <cellStyle name="Output 4 2 7 4 4" xfId="39878"/>
    <cellStyle name="Output 4 2 7 4 5" xfId="39879"/>
    <cellStyle name="Output 4 2 7 4 6" xfId="39880"/>
    <cellStyle name="Output 4 2 7 4 7" xfId="39881"/>
    <cellStyle name="Output 4 2 7 5" xfId="39882"/>
    <cellStyle name="Output 4 2 7 5 2" xfId="39883"/>
    <cellStyle name="Output 4 2 7 5 3" xfId="39884"/>
    <cellStyle name="Output 4 2 7 5 4" xfId="39885"/>
    <cellStyle name="Output 4 2 7 5 5" xfId="39886"/>
    <cellStyle name="Output 4 2 7 5 6" xfId="39887"/>
    <cellStyle name="Output 4 2 7 5 7" xfId="39888"/>
    <cellStyle name="Output 4 2 7 6" xfId="39889"/>
    <cellStyle name="Output 4 2 7 6 2" xfId="39890"/>
    <cellStyle name="Output 4 2 7 6 3" xfId="39891"/>
    <cellStyle name="Output 4 2 7 6 4" xfId="39892"/>
    <cellStyle name="Output 4 2 7 6 5" xfId="39893"/>
    <cellStyle name="Output 4 2 7 6 6" xfId="39894"/>
    <cellStyle name="Output 4 2 7 6 7" xfId="39895"/>
    <cellStyle name="Output 4 2 7 7" xfId="39896"/>
    <cellStyle name="Output 4 2 7 7 2" xfId="39897"/>
    <cellStyle name="Output 4 2 7 7 3" xfId="39898"/>
    <cellStyle name="Output 4 2 7 7 4" xfId="39899"/>
    <cellStyle name="Output 4 2 7 7 5" xfId="39900"/>
    <cellStyle name="Output 4 2 7 7 6" xfId="39901"/>
    <cellStyle name="Output 4 2 7 8" xfId="39902"/>
    <cellStyle name="Output 4 2 7 9" xfId="39903"/>
    <cellStyle name="Output 4 2 8" xfId="39904"/>
    <cellStyle name="Output 4 2 8 10" xfId="39905"/>
    <cellStyle name="Output 4 2 8 11" xfId="39906"/>
    <cellStyle name="Output 4 2 8 12" xfId="39907"/>
    <cellStyle name="Output 4 2 8 2" xfId="39908"/>
    <cellStyle name="Output 4 2 8 2 2" xfId="39909"/>
    <cellStyle name="Output 4 2 8 2 2 2" xfId="39910"/>
    <cellStyle name="Output 4 2 8 2 2 3" xfId="39911"/>
    <cellStyle name="Output 4 2 8 2 2 4" xfId="39912"/>
    <cellStyle name="Output 4 2 8 2 2 5" xfId="39913"/>
    <cellStyle name="Output 4 2 8 2 2 6" xfId="39914"/>
    <cellStyle name="Output 4 2 8 2 2 7" xfId="39915"/>
    <cellStyle name="Output 4 2 8 2 3" xfId="39916"/>
    <cellStyle name="Output 4 2 8 2 4" xfId="39917"/>
    <cellStyle name="Output 4 2 8 2 5" xfId="39918"/>
    <cellStyle name="Output 4 2 8 2 6" xfId="39919"/>
    <cellStyle name="Output 4 2 8 2 7" xfId="39920"/>
    <cellStyle name="Output 4 2 8 2 8" xfId="39921"/>
    <cellStyle name="Output 4 2 8 3" xfId="39922"/>
    <cellStyle name="Output 4 2 8 3 2" xfId="39923"/>
    <cellStyle name="Output 4 2 8 3 3" xfId="39924"/>
    <cellStyle name="Output 4 2 8 3 4" xfId="39925"/>
    <cellStyle name="Output 4 2 8 3 5" xfId="39926"/>
    <cellStyle name="Output 4 2 8 3 6" xfId="39927"/>
    <cellStyle name="Output 4 2 8 3 7" xfId="39928"/>
    <cellStyle name="Output 4 2 8 4" xfId="39929"/>
    <cellStyle name="Output 4 2 8 4 2" xfId="39930"/>
    <cellStyle name="Output 4 2 8 4 3" xfId="39931"/>
    <cellStyle name="Output 4 2 8 4 4" xfId="39932"/>
    <cellStyle name="Output 4 2 8 4 5" xfId="39933"/>
    <cellStyle name="Output 4 2 8 4 6" xfId="39934"/>
    <cellStyle name="Output 4 2 8 4 7" xfId="39935"/>
    <cellStyle name="Output 4 2 8 5" xfId="39936"/>
    <cellStyle name="Output 4 2 8 5 2" xfId="39937"/>
    <cellStyle name="Output 4 2 8 5 3" xfId="39938"/>
    <cellStyle name="Output 4 2 8 5 4" xfId="39939"/>
    <cellStyle name="Output 4 2 8 5 5" xfId="39940"/>
    <cellStyle name="Output 4 2 8 5 6" xfId="39941"/>
    <cellStyle name="Output 4 2 8 5 7" xfId="39942"/>
    <cellStyle name="Output 4 2 8 6" xfId="39943"/>
    <cellStyle name="Output 4 2 8 6 2" xfId="39944"/>
    <cellStyle name="Output 4 2 8 6 3" xfId="39945"/>
    <cellStyle name="Output 4 2 8 6 4" xfId="39946"/>
    <cellStyle name="Output 4 2 8 6 5" xfId="39947"/>
    <cellStyle name="Output 4 2 8 6 6" xfId="39948"/>
    <cellStyle name="Output 4 2 8 6 7" xfId="39949"/>
    <cellStyle name="Output 4 2 8 7" xfId="39950"/>
    <cellStyle name="Output 4 2 8 7 2" xfId="39951"/>
    <cellStyle name="Output 4 2 8 7 3" xfId="39952"/>
    <cellStyle name="Output 4 2 8 7 4" xfId="39953"/>
    <cellStyle name="Output 4 2 8 7 5" xfId="39954"/>
    <cellStyle name="Output 4 2 8 7 6" xfId="39955"/>
    <cellStyle name="Output 4 2 8 8" xfId="39956"/>
    <cellStyle name="Output 4 2 8 9" xfId="39957"/>
    <cellStyle name="Output 4 2 9" xfId="39958"/>
    <cellStyle name="Output 4 2 9 10" xfId="39959"/>
    <cellStyle name="Output 4 2 9 11" xfId="39960"/>
    <cellStyle name="Output 4 2 9 12" xfId="39961"/>
    <cellStyle name="Output 4 2 9 2" xfId="39962"/>
    <cellStyle name="Output 4 2 9 2 2" xfId="39963"/>
    <cellStyle name="Output 4 2 9 2 2 2" xfId="39964"/>
    <cellStyle name="Output 4 2 9 2 2 3" xfId="39965"/>
    <cellStyle name="Output 4 2 9 2 2 4" xfId="39966"/>
    <cellStyle name="Output 4 2 9 2 2 5" xfId="39967"/>
    <cellStyle name="Output 4 2 9 2 2 6" xfId="39968"/>
    <cellStyle name="Output 4 2 9 2 2 7" xfId="39969"/>
    <cellStyle name="Output 4 2 9 2 3" xfId="39970"/>
    <cellStyle name="Output 4 2 9 2 4" xfId="39971"/>
    <cellStyle name="Output 4 2 9 2 5" xfId="39972"/>
    <cellStyle name="Output 4 2 9 2 6" xfId="39973"/>
    <cellStyle name="Output 4 2 9 2 7" xfId="39974"/>
    <cellStyle name="Output 4 2 9 2 8" xfId="39975"/>
    <cellStyle name="Output 4 2 9 3" xfId="39976"/>
    <cellStyle name="Output 4 2 9 3 2" xfId="39977"/>
    <cellStyle name="Output 4 2 9 3 3" xfId="39978"/>
    <cellStyle name="Output 4 2 9 3 4" xfId="39979"/>
    <cellStyle name="Output 4 2 9 3 5" xfId="39980"/>
    <cellStyle name="Output 4 2 9 3 6" xfId="39981"/>
    <cellStyle name="Output 4 2 9 3 7" xfId="39982"/>
    <cellStyle name="Output 4 2 9 4" xfId="39983"/>
    <cellStyle name="Output 4 2 9 4 2" xfId="39984"/>
    <cellStyle name="Output 4 2 9 4 3" xfId="39985"/>
    <cellStyle name="Output 4 2 9 4 4" xfId="39986"/>
    <cellStyle name="Output 4 2 9 4 5" xfId="39987"/>
    <cellStyle name="Output 4 2 9 4 6" xfId="39988"/>
    <cellStyle name="Output 4 2 9 4 7" xfId="39989"/>
    <cellStyle name="Output 4 2 9 5" xfId="39990"/>
    <cellStyle name="Output 4 2 9 5 2" xfId="39991"/>
    <cellStyle name="Output 4 2 9 5 3" xfId="39992"/>
    <cellStyle name="Output 4 2 9 5 4" xfId="39993"/>
    <cellStyle name="Output 4 2 9 5 5" xfId="39994"/>
    <cellStyle name="Output 4 2 9 5 6" xfId="39995"/>
    <cellStyle name="Output 4 2 9 5 7" xfId="39996"/>
    <cellStyle name="Output 4 2 9 6" xfId="39997"/>
    <cellStyle name="Output 4 2 9 6 2" xfId="39998"/>
    <cellStyle name="Output 4 2 9 6 3" xfId="39999"/>
    <cellStyle name="Output 4 2 9 6 4" xfId="40000"/>
    <cellStyle name="Output 4 2 9 6 5" xfId="40001"/>
    <cellStyle name="Output 4 2 9 6 6" xfId="40002"/>
    <cellStyle name="Output 4 2 9 6 7" xfId="40003"/>
    <cellStyle name="Output 4 2 9 7" xfId="40004"/>
    <cellStyle name="Output 4 2 9 7 2" xfId="40005"/>
    <cellStyle name="Output 4 2 9 7 3" xfId="40006"/>
    <cellStyle name="Output 4 2 9 7 4" xfId="40007"/>
    <cellStyle name="Output 4 2 9 7 5" xfId="40008"/>
    <cellStyle name="Output 4 2 9 7 6" xfId="40009"/>
    <cellStyle name="Output 4 2 9 8" xfId="40010"/>
    <cellStyle name="Output 4 2 9 9" xfId="40011"/>
    <cellStyle name="Output 4 20" xfId="40012"/>
    <cellStyle name="Output 4 20 2" xfId="40013"/>
    <cellStyle name="Output 4 20 3" xfId="40014"/>
    <cellStyle name="Output 4 20 4" xfId="40015"/>
    <cellStyle name="Output 4 20 5" xfId="40016"/>
    <cellStyle name="Output 4 20 6" xfId="40017"/>
    <cellStyle name="Output 4 20 7" xfId="40018"/>
    <cellStyle name="Output 4 21" xfId="40019"/>
    <cellStyle name="Output 4 22" xfId="40020"/>
    <cellStyle name="Output 4 23" xfId="40021"/>
    <cellStyle name="Output 4 24" xfId="40022"/>
    <cellStyle name="Output 4 25" xfId="40023"/>
    <cellStyle name="Output 4 3" xfId="40024"/>
    <cellStyle name="Output 4 3 10" xfId="40025"/>
    <cellStyle name="Output 4 3 11" xfId="40026"/>
    <cellStyle name="Output 4 3 12" xfId="40027"/>
    <cellStyle name="Output 4 3 13" xfId="40028"/>
    <cellStyle name="Output 4 3 2" xfId="40029"/>
    <cellStyle name="Output 4 3 2 2" xfId="40030"/>
    <cellStyle name="Output 4 3 2 2 2" xfId="40031"/>
    <cellStyle name="Output 4 3 2 2 3" xfId="40032"/>
    <cellStyle name="Output 4 3 2 2 4" xfId="40033"/>
    <cellStyle name="Output 4 3 2 2 5" xfId="40034"/>
    <cellStyle name="Output 4 3 2 2 6" xfId="40035"/>
    <cellStyle name="Output 4 3 2 2 7" xfId="40036"/>
    <cellStyle name="Output 4 3 2 3" xfId="40037"/>
    <cellStyle name="Output 4 3 2 4" xfId="40038"/>
    <cellStyle name="Output 4 3 2 5" xfId="40039"/>
    <cellStyle name="Output 4 3 2 6" xfId="40040"/>
    <cellStyle name="Output 4 3 2 7" xfId="40041"/>
    <cellStyle name="Output 4 3 2 8" xfId="40042"/>
    <cellStyle name="Output 4 3 3" xfId="40043"/>
    <cellStyle name="Output 4 3 3 2" xfId="40044"/>
    <cellStyle name="Output 4 3 3 3" xfId="40045"/>
    <cellStyle name="Output 4 3 3 4" xfId="40046"/>
    <cellStyle name="Output 4 3 3 5" xfId="40047"/>
    <cellStyle name="Output 4 3 3 6" xfId="40048"/>
    <cellStyle name="Output 4 3 3 7" xfId="40049"/>
    <cellStyle name="Output 4 3 4" xfId="40050"/>
    <cellStyle name="Output 4 3 4 2" xfId="40051"/>
    <cellStyle name="Output 4 3 4 3" xfId="40052"/>
    <cellStyle name="Output 4 3 4 4" xfId="40053"/>
    <cellStyle name="Output 4 3 4 5" xfId="40054"/>
    <cellStyle name="Output 4 3 4 6" xfId="40055"/>
    <cellStyle name="Output 4 3 4 7" xfId="40056"/>
    <cellStyle name="Output 4 3 5" xfId="40057"/>
    <cellStyle name="Output 4 3 5 2" xfId="40058"/>
    <cellStyle name="Output 4 3 5 3" xfId="40059"/>
    <cellStyle name="Output 4 3 5 4" xfId="40060"/>
    <cellStyle name="Output 4 3 5 5" xfId="40061"/>
    <cellStyle name="Output 4 3 5 6" xfId="40062"/>
    <cellStyle name="Output 4 3 5 7" xfId="40063"/>
    <cellStyle name="Output 4 3 6" xfId="40064"/>
    <cellStyle name="Output 4 3 6 2" xfId="40065"/>
    <cellStyle name="Output 4 3 6 3" xfId="40066"/>
    <cellStyle name="Output 4 3 6 4" xfId="40067"/>
    <cellStyle name="Output 4 3 6 5" xfId="40068"/>
    <cellStyle name="Output 4 3 6 6" xfId="40069"/>
    <cellStyle name="Output 4 3 6 7" xfId="40070"/>
    <cellStyle name="Output 4 3 7" xfId="40071"/>
    <cellStyle name="Output 4 3 7 2" xfId="40072"/>
    <cellStyle name="Output 4 3 7 3" xfId="40073"/>
    <cellStyle name="Output 4 3 7 4" xfId="40074"/>
    <cellStyle name="Output 4 3 7 5" xfId="40075"/>
    <cellStyle name="Output 4 3 7 6" xfId="40076"/>
    <cellStyle name="Output 4 3 7 7" xfId="40077"/>
    <cellStyle name="Output 4 3 8" xfId="40078"/>
    <cellStyle name="Output 4 3 9" xfId="40079"/>
    <cellStyle name="Output 4 4" xfId="40080"/>
    <cellStyle name="Output 4 4 10" xfId="40081"/>
    <cellStyle name="Output 4 4 11" xfId="40082"/>
    <cellStyle name="Output 4 4 12" xfId="40083"/>
    <cellStyle name="Output 4 4 13" xfId="40084"/>
    <cellStyle name="Output 4 4 2" xfId="40085"/>
    <cellStyle name="Output 4 4 2 2" xfId="40086"/>
    <cellStyle name="Output 4 4 2 2 2" xfId="40087"/>
    <cellStyle name="Output 4 4 2 2 3" xfId="40088"/>
    <cellStyle name="Output 4 4 2 2 4" xfId="40089"/>
    <cellStyle name="Output 4 4 2 2 5" xfId="40090"/>
    <cellStyle name="Output 4 4 2 2 6" xfId="40091"/>
    <cellStyle name="Output 4 4 2 2 7" xfId="40092"/>
    <cellStyle name="Output 4 4 2 3" xfId="40093"/>
    <cellStyle name="Output 4 4 2 4" xfId="40094"/>
    <cellStyle name="Output 4 4 2 5" xfId="40095"/>
    <cellStyle name="Output 4 4 2 6" xfId="40096"/>
    <cellStyle name="Output 4 4 2 7" xfId="40097"/>
    <cellStyle name="Output 4 4 2 8" xfId="40098"/>
    <cellStyle name="Output 4 4 3" xfId="40099"/>
    <cellStyle name="Output 4 4 3 2" xfId="40100"/>
    <cellStyle name="Output 4 4 3 3" xfId="40101"/>
    <cellStyle name="Output 4 4 3 4" xfId="40102"/>
    <cellStyle name="Output 4 4 3 5" xfId="40103"/>
    <cellStyle name="Output 4 4 3 6" xfId="40104"/>
    <cellStyle name="Output 4 4 3 7" xfId="40105"/>
    <cellStyle name="Output 4 4 4" xfId="40106"/>
    <cellStyle name="Output 4 4 4 2" xfId="40107"/>
    <cellStyle name="Output 4 4 4 3" xfId="40108"/>
    <cellStyle name="Output 4 4 4 4" xfId="40109"/>
    <cellStyle name="Output 4 4 4 5" xfId="40110"/>
    <cellStyle name="Output 4 4 4 6" xfId="40111"/>
    <cellStyle name="Output 4 4 4 7" xfId="40112"/>
    <cellStyle name="Output 4 4 5" xfId="40113"/>
    <cellStyle name="Output 4 4 5 2" xfId="40114"/>
    <cellStyle name="Output 4 4 5 3" xfId="40115"/>
    <cellStyle name="Output 4 4 5 4" xfId="40116"/>
    <cellStyle name="Output 4 4 5 5" xfId="40117"/>
    <cellStyle name="Output 4 4 5 6" xfId="40118"/>
    <cellStyle name="Output 4 4 5 7" xfId="40119"/>
    <cellStyle name="Output 4 4 6" xfId="40120"/>
    <cellStyle name="Output 4 4 6 2" xfId="40121"/>
    <cellStyle name="Output 4 4 6 3" xfId="40122"/>
    <cellStyle name="Output 4 4 6 4" xfId="40123"/>
    <cellStyle name="Output 4 4 6 5" xfId="40124"/>
    <cellStyle name="Output 4 4 6 6" xfId="40125"/>
    <cellStyle name="Output 4 4 6 7" xfId="40126"/>
    <cellStyle name="Output 4 4 7" xfId="40127"/>
    <cellStyle name="Output 4 4 7 2" xfId="40128"/>
    <cellStyle name="Output 4 4 7 3" xfId="40129"/>
    <cellStyle name="Output 4 4 7 4" xfId="40130"/>
    <cellStyle name="Output 4 4 7 5" xfId="40131"/>
    <cellStyle name="Output 4 4 7 6" xfId="40132"/>
    <cellStyle name="Output 4 4 7 7" xfId="40133"/>
    <cellStyle name="Output 4 4 8" xfId="40134"/>
    <cellStyle name="Output 4 4 9" xfId="40135"/>
    <cellStyle name="Output 4 5" xfId="40136"/>
    <cellStyle name="Output 4 5 10" xfId="40137"/>
    <cellStyle name="Output 4 5 11" xfId="40138"/>
    <cellStyle name="Output 4 5 12" xfId="40139"/>
    <cellStyle name="Output 4 5 13" xfId="40140"/>
    <cellStyle name="Output 4 5 2" xfId="40141"/>
    <cellStyle name="Output 4 5 2 2" xfId="40142"/>
    <cellStyle name="Output 4 5 2 2 2" xfId="40143"/>
    <cellStyle name="Output 4 5 2 2 3" xfId="40144"/>
    <cellStyle name="Output 4 5 2 2 4" xfId="40145"/>
    <cellStyle name="Output 4 5 2 2 5" xfId="40146"/>
    <cellStyle name="Output 4 5 2 2 6" xfId="40147"/>
    <cellStyle name="Output 4 5 2 2 7" xfId="40148"/>
    <cellStyle name="Output 4 5 2 3" xfId="40149"/>
    <cellStyle name="Output 4 5 2 4" xfId="40150"/>
    <cellStyle name="Output 4 5 2 5" xfId="40151"/>
    <cellStyle name="Output 4 5 2 6" xfId="40152"/>
    <cellStyle name="Output 4 5 2 7" xfId="40153"/>
    <cellStyle name="Output 4 5 2 8" xfId="40154"/>
    <cellStyle name="Output 4 5 3" xfId="40155"/>
    <cellStyle name="Output 4 5 3 2" xfId="40156"/>
    <cellStyle name="Output 4 5 3 3" xfId="40157"/>
    <cellStyle name="Output 4 5 3 4" xfId="40158"/>
    <cellStyle name="Output 4 5 3 5" xfId="40159"/>
    <cellStyle name="Output 4 5 3 6" xfId="40160"/>
    <cellStyle name="Output 4 5 3 7" xfId="40161"/>
    <cellStyle name="Output 4 5 4" xfId="40162"/>
    <cellStyle name="Output 4 5 4 2" xfId="40163"/>
    <cellStyle name="Output 4 5 4 3" xfId="40164"/>
    <cellStyle name="Output 4 5 4 4" xfId="40165"/>
    <cellStyle name="Output 4 5 4 5" xfId="40166"/>
    <cellStyle name="Output 4 5 4 6" xfId="40167"/>
    <cellStyle name="Output 4 5 4 7" xfId="40168"/>
    <cellStyle name="Output 4 5 5" xfId="40169"/>
    <cellStyle name="Output 4 5 5 2" xfId="40170"/>
    <cellStyle name="Output 4 5 5 3" xfId="40171"/>
    <cellStyle name="Output 4 5 5 4" xfId="40172"/>
    <cellStyle name="Output 4 5 5 5" xfId="40173"/>
    <cellStyle name="Output 4 5 5 6" xfId="40174"/>
    <cellStyle name="Output 4 5 5 7" xfId="40175"/>
    <cellStyle name="Output 4 5 6" xfId="40176"/>
    <cellStyle name="Output 4 5 6 2" xfId="40177"/>
    <cellStyle name="Output 4 5 6 3" xfId="40178"/>
    <cellStyle name="Output 4 5 6 4" xfId="40179"/>
    <cellStyle name="Output 4 5 6 5" xfId="40180"/>
    <cellStyle name="Output 4 5 6 6" xfId="40181"/>
    <cellStyle name="Output 4 5 6 7" xfId="40182"/>
    <cellStyle name="Output 4 5 7" xfId="40183"/>
    <cellStyle name="Output 4 5 7 2" xfId="40184"/>
    <cellStyle name="Output 4 5 7 3" xfId="40185"/>
    <cellStyle name="Output 4 5 7 4" xfId="40186"/>
    <cellStyle name="Output 4 5 7 5" xfId="40187"/>
    <cellStyle name="Output 4 5 7 6" xfId="40188"/>
    <cellStyle name="Output 4 5 7 7" xfId="40189"/>
    <cellStyle name="Output 4 5 8" xfId="40190"/>
    <cellStyle name="Output 4 5 9" xfId="40191"/>
    <cellStyle name="Output 4 6" xfId="40192"/>
    <cellStyle name="Output 4 6 10" xfId="40193"/>
    <cellStyle name="Output 4 6 11" xfId="40194"/>
    <cellStyle name="Output 4 6 12" xfId="40195"/>
    <cellStyle name="Output 4 6 2" xfId="40196"/>
    <cellStyle name="Output 4 6 2 2" xfId="40197"/>
    <cellStyle name="Output 4 6 2 2 2" xfId="40198"/>
    <cellStyle name="Output 4 6 2 2 3" xfId="40199"/>
    <cellStyle name="Output 4 6 2 2 4" xfId="40200"/>
    <cellStyle name="Output 4 6 2 2 5" xfId="40201"/>
    <cellStyle name="Output 4 6 2 2 6" xfId="40202"/>
    <cellStyle name="Output 4 6 2 2 7" xfId="40203"/>
    <cellStyle name="Output 4 6 2 3" xfId="40204"/>
    <cellStyle name="Output 4 6 2 4" xfId="40205"/>
    <cellStyle name="Output 4 6 2 5" xfId="40206"/>
    <cellStyle name="Output 4 6 2 6" xfId="40207"/>
    <cellStyle name="Output 4 6 2 7" xfId="40208"/>
    <cellStyle name="Output 4 6 2 8" xfId="40209"/>
    <cellStyle name="Output 4 6 3" xfId="40210"/>
    <cellStyle name="Output 4 6 3 2" xfId="40211"/>
    <cellStyle name="Output 4 6 3 3" xfId="40212"/>
    <cellStyle name="Output 4 6 3 4" xfId="40213"/>
    <cellStyle name="Output 4 6 3 5" xfId="40214"/>
    <cellStyle name="Output 4 6 3 6" xfId="40215"/>
    <cellStyle name="Output 4 6 3 7" xfId="40216"/>
    <cellStyle name="Output 4 6 4" xfId="40217"/>
    <cellStyle name="Output 4 6 4 2" xfId="40218"/>
    <cellStyle name="Output 4 6 4 3" xfId="40219"/>
    <cellStyle name="Output 4 6 4 4" xfId="40220"/>
    <cellStyle name="Output 4 6 4 5" xfId="40221"/>
    <cellStyle name="Output 4 6 4 6" xfId="40222"/>
    <cellStyle name="Output 4 6 4 7" xfId="40223"/>
    <cellStyle name="Output 4 6 5" xfId="40224"/>
    <cellStyle name="Output 4 6 5 2" xfId="40225"/>
    <cellStyle name="Output 4 6 5 3" xfId="40226"/>
    <cellStyle name="Output 4 6 5 4" xfId="40227"/>
    <cellStyle name="Output 4 6 5 5" xfId="40228"/>
    <cellStyle name="Output 4 6 5 6" xfId="40229"/>
    <cellStyle name="Output 4 6 5 7" xfId="40230"/>
    <cellStyle name="Output 4 6 6" xfId="40231"/>
    <cellStyle name="Output 4 6 6 2" xfId="40232"/>
    <cellStyle name="Output 4 6 6 3" xfId="40233"/>
    <cellStyle name="Output 4 6 6 4" xfId="40234"/>
    <cellStyle name="Output 4 6 6 5" xfId="40235"/>
    <cellStyle name="Output 4 6 6 6" xfId="40236"/>
    <cellStyle name="Output 4 6 6 7" xfId="40237"/>
    <cellStyle name="Output 4 6 7" xfId="40238"/>
    <cellStyle name="Output 4 6 7 2" xfId="40239"/>
    <cellStyle name="Output 4 6 7 3" xfId="40240"/>
    <cellStyle name="Output 4 6 7 4" xfId="40241"/>
    <cellStyle name="Output 4 6 7 5" xfId="40242"/>
    <cellStyle name="Output 4 6 7 6" xfId="40243"/>
    <cellStyle name="Output 4 6 8" xfId="40244"/>
    <cellStyle name="Output 4 6 9" xfId="40245"/>
    <cellStyle name="Output 4 7" xfId="40246"/>
    <cellStyle name="Output 4 7 10" xfId="40247"/>
    <cellStyle name="Output 4 7 11" xfId="40248"/>
    <cellStyle name="Output 4 7 12" xfId="40249"/>
    <cellStyle name="Output 4 7 2" xfId="40250"/>
    <cellStyle name="Output 4 7 2 2" xfId="40251"/>
    <cellStyle name="Output 4 7 2 2 2" xfId="40252"/>
    <cellStyle name="Output 4 7 2 2 3" xfId="40253"/>
    <cellStyle name="Output 4 7 2 2 4" xfId="40254"/>
    <cellStyle name="Output 4 7 2 2 5" xfId="40255"/>
    <cellStyle name="Output 4 7 2 2 6" xfId="40256"/>
    <cellStyle name="Output 4 7 2 2 7" xfId="40257"/>
    <cellStyle name="Output 4 7 2 3" xfId="40258"/>
    <cellStyle name="Output 4 7 2 4" xfId="40259"/>
    <cellStyle name="Output 4 7 2 5" xfId="40260"/>
    <cellStyle name="Output 4 7 2 6" xfId="40261"/>
    <cellStyle name="Output 4 7 2 7" xfId="40262"/>
    <cellStyle name="Output 4 7 2 8" xfId="40263"/>
    <cellStyle name="Output 4 7 3" xfId="40264"/>
    <cellStyle name="Output 4 7 3 2" xfId="40265"/>
    <cellStyle name="Output 4 7 3 3" xfId="40266"/>
    <cellStyle name="Output 4 7 3 4" xfId="40267"/>
    <cellStyle name="Output 4 7 3 5" xfId="40268"/>
    <cellStyle name="Output 4 7 3 6" xfId="40269"/>
    <cellStyle name="Output 4 7 3 7" xfId="40270"/>
    <cellStyle name="Output 4 7 4" xfId="40271"/>
    <cellStyle name="Output 4 7 4 2" xfId="40272"/>
    <cellStyle name="Output 4 7 4 3" xfId="40273"/>
    <cellStyle name="Output 4 7 4 4" xfId="40274"/>
    <cellStyle name="Output 4 7 4 5" xfId="40275"/>
    <cellStyle name="Output 4 7 4 6" xfId="40276"/>
    <cellStyle name="Output 4 7 4 7" xfId="40277"/>
    <cellStyle name="Output 4 7 5" xfId="40278"/>
    <cellStyle name="Output 4 7 5 2" xfId="40279"/>
    <cellStyle name="Output 4 7 5 3" xfId="40280"/>
    <cellStyle name="Output 4 7 5 4" xfId="40281"/>
    <cellStyle name="Output 4 7 5 5" xfId="40282"/>
    <cellStyle name="Output 4 7 5 6" xfId="40283"/>
    <cellStyle name="Output 4 7 5 7" xfId="40284"/>
    <cellStyle name="Output 4 7 6" xfId="40285"/>
    <cellStyle name="Output 4 7 6 2" xfId="40286"/>
    <cellStyle name="Output 4 7 6 3" xfId="40287"/>
    <cellStyle name="Output 4 7 6 4" xfId="40288"/>
    <cellStyle name="Output 4 7 6 5" xfId="40289"/>
    <cellStyle name="Output 4 7 6 6" xfId="40290"/>
    <cellStyle name="Output 4 7 6 7" xfId="40291"/>
    <cellStyle name="Output 4 7 7" xfId="40292"/>
    <cellStyle name="Output 4 7 7 2" xfId="40293"/>
    <cellStyle name="Output 4 7 7 3" xfId="40294"/>
    <cellStyle name="Output 4 7 7 4" xfId="40295"/>
    <cellStyle name="Output 4 7 7 5" xfId="40296"/>
    <cellStyle name="Output 4 7 7 6" xfId="40297"/>
    <cellStyle name="Output 4 7 8" xfId="40298"/>
    <cellStyle name="Output 4 7 9" xfId="40299"/>
    <cellStyle name="Output 4 8" xfId="40300"/>
    <cellStyle name="Output 4 8 10" xfId="40301"/>
    <cellStyle name="Output 4 8 11" xfId="40302"/>
    <cellStyle name="Output 4 8 12" xfId="40303"/>
    <cellStyle name="Output 4 8 2" xfId="40304"/>
    <cellStyle name="Output 4 8 2 2" xfId="40305"/>
    <cellStyle name="Output 4 8 2 2 2" xfId="40306"/>
    <cellStyle name="Output 4 8 2 2 3" xfId="40307"/>
    <cellStyle name="Output 4 8 2 2 4" xfId="40308"/>
    <cellStyle name="Output 4 8 2 2 5" xfId="40309"/>
    <cellStyle name="Output 4 8 2 2 6" xfId="40310"/>
    <cellStyle name="Output 4 8 2 2 7" xfId="40311"/>
    <cellStyle name="Output 4 8 2 3" xfId="40312"/>
    <cellStyle name="Output 4 8 2 4" xfId="40313"/>
    <cellStyle name="Output 4 8 2 5" xfId="40314"/>
    <cellStyle name="Output 4 8 2 6" xfId="40315"/>
    <cellStyle name="Output 4 8 2 7" xfId="40316"/>
    <cellStyle name="Output 4 8 2 8" xfId="40317"/>
    <cellStyle name="Output 4 8 3" xfId="40318"/>
    <cellStyle name="Output 4 8 3 2" xfId="40319"/>
    <cellStyle name="Output 4 8 3 3" xfId="40320"/>
    <cellStyle name="Output 4 8 3 4" xfId="40321"/>
    <cellStyle name="Output 4 8 3 5" xfId="40322"/>
    <cellStyle name="Output 4 8 3 6" xfId="40323"/>
    <cellStyle name="Output 4 8 3 7" xfId="40324"/>
    <cellStyle name="Output 4 8 4" xfId="40325"/>
    <cellStyle name="Output 4 8 4 2" xfId="40326"/>
    <cellStyle name="Output 4 8 4 3" xfId="40327"/>
    <cellStyle name="Output 4 8 4 4" xfId="40328"/>
    <cellStyle name="Output 4 8 4 5" xfId="40329"/>
    <cellStyle name="Output 4 8 4 6" xfId="40330"/>
    <cellStyle name="Output 4 8 4 7" xfId="40331"/>
    <cellStyle name="Output 4 8 5" xfId="40332"/>
    <cellStyle name="Output 4 8 5 2" xfId="40333"/>
    <cellStyle name="Output 4 8 5 3" xfId="40334"/>
    <cellStyle name="Output 4 8 5 4" xfId="40335"/>
    <cellStyle name="Output 4 8 5 5" xfId="40336"/>
    <cellStyle name="Output 4 8 5 6" xfId="40337"/>
    <cellStyle name="Output 4 8 5 7" xfId="40338"/>
    <cellStyle name="Output 4 8 6" xfId="40339"/>
    <cellStyle name="Output 4 8 6 2" xfId="40340"/>
    <cellStyle name="Output 4 8 6 3" xfId="40341"/>
    <cellStyle name="Output 4 8 6 4" xfId="40342"/>
    <cellStyle name="Output 4 8 6 5" xfId="40343"/>
    <cellStyle name="Output 4 8 6 6" xfId="40344"/>
    <cellStyle name="Output 4 8 6 7" xfId="40345"/>
    <cellStyle name="Output 4 8 7" xfId="40346"/>
    <cellStyle name="Output 4 8 7 2" xfId="40347"/>
    <cellStyle name="Output 4 8 7 3" xfId="40348"/>
    <cellStyle name="Output 4 8 7 4" xfId="40349"/>
    <cellStyle name="Output 4 8 7 5" xfId="40350"/>
    <cellStyle name="Output 4 8 7 6" xfId="40351"/>
    <cellStyle name="Output 4 8 8" xfId="40352"/>
    <cellStyle name="Output 4 8 9" xfId="40353"/>
    <cellStyle name="Output 4 9" xfId="40354"/>
    <cellStyle name="Output 4 9 10" xfId="40355"/>
    <cellStyle name="Output 4 9 11" xfId="40356"/>
    <cellStyle name="Output 4 9 12" xfId="40357"/>
    <cellStyle name="Output 4 9 2" xfId="40358"/>
    <cellStyle name="Output 4 9 2 2" xfId="40359"/>
    <cellStyle name="Output 4 9 2 2 2" xfId="40360"/>
    <cellStyle name="Output 4 9 2 2 3" xfId="40361"/>
    <cellStyle name="Output 4 9 2 2 4" xfId="40362"/>
    <cellStyle name="Output 4 9 2 2 5" xfId="40363"/>
    <cellStyle name="Output 4 9 2 2 6" xfId="40364"/>
    <cellStyle name="Output 4 9 2 2 7" xfId="40365"/>
    <cellStyle name="Output 4 9 2 3" xfId="40366"/>
    <cellStyle name="Output 4 9 2 4" xfId="40367"/>
    <cellStyle name="Output 4 9 2 5" xfId="40368"/>
    <cellStyle name="Output 4 9 2 6" xfId="40369"/>
    <cellStyle name="Output 4 9 2 7" xfId="40370"/>
    <cellStyle name="Output 4 9 2 8" xfId="40371"/>
    <cellStyle name="Output 4 9 3" xfId="40372"/>
    <cellStyle name="Output 4 9 3 2" xfId="40373"/>
    <cellStyle name="Output 4 9 3 3" xfId="40374"/>
    <cellStyle name="Output 4 9 3 4" xfId="40375"/>
    <cellStyle name="Output 4 9 3 5" xfId="40376"/>
    <cellStyle name="Output 4 9 3 6" xfId="40377"/>
    <cellStyle name="Output 4 9 3 7" xfId="40378"/>
    <cellStyle name="Output 4 9 4" xfId="40379"/>
    <cellStyle name="Output 4 9 4 2" xfId="40380"/>
    <cellStyle name="Output 4 9 4 3" xfId="40381"/>
    <cellStyle name="Output 4 9 4 4" xfId="40382"/>
    <cellStyle name="Output 4 9 4 5" xfId="40383"/>
    <cellStyle name="Output 4 9 4 6" xfId="40384"/>
    <cellStyle name="Output 4 9 4 7" xfId="40385"/>
    <cellStyle name="Output 4 9 5" xfId="40386"/>
    <cellStyle name="Output 4 9 5 2" xfId="40387"/>
    <cellStyle name="Output 4 9 5 3" xfId="40388"/>
    <cellStyle name="Output 4 9 5 4" xfId="40389"/>
    <cellStyle name="Output 4 9 5 5" xfId="40390"/>
    <cellStyle name="Output 4 9 5 6" xfId="40391"/>
    <cellStyle name="Output 4 9 5 7" xfId="40392"/>
    <cellStyle name="Output 4 9 6" xfId="40393"/>
    <cellStyle name="Output 4 9 6 2" xfId="40394"/>
    <cellStyle name="Output 4 9 6 3" xfId="40395"/>
    <cellStyle name="Output 4 9 6 4" xfId="40396"/>
    <cellStyle name="Output 4 9 6 5" xfId="40397"/>
    <cellStyle name="Output 4 9 6 6" xfId="40398"/>
    <cellStyle name="Output 4 9 6 7" xfId="40399"/>
    <cellStyle name="Output 4 9 7" xfId="40400"/>
    <cellStyle name="Output 4 9 7 2" xfId="40401"/>
    <cellStyle name="Output 4 9 7 3" xfId="40402"/>
    <cellStyle name="Output 4 9 7 4" xfId="40403"/>
    <cellStyle name="Output 4 9 7 5" xfId="40404"/>
    <cellStyle name="Output 4 9 7 6" xfId="40405"/>
    <cellStyle name="Output 4 9 8" xfId="40406"/>
    <cellStyle name="Output 4 9 9" xfId="40407"/>
    <cellStyle name="Output 5" xfId="40408"/>
    <cellStyle name="Output 5 10" xfId="40409"/>
    <cellStyle name="Output 5 10 10" xfId="40410"/>
    <cellStyle name="Output 5 10 11" xfId="40411"/>
    <cellStyle name="Output 5 10 12" xfId="40412"/>
    <cellStyle name="Output 5 10 2" xfId="40413"/>
    <cellStyle name="Output 5 10 2 2" xfId="40414"/>
    <cellStyle name="Output 5 10 2 2 2" xfId="40415"/>
    <cellStyle name="Output 5 10 2 2 3" xfId="40416"/>
    <cellStyle name="Output 5 10 2 2 4" xfId="40417"/>
    <cellStyle name="Output 5 10 2 2 5" xfId="40418"/>
    <cellStyle name="Output 5 10 2 2 6" xfId="40419"/>
    <cellStyle name="Output 5 10 2 2 7" xfId="40420"/>
    <cellStyle name="Output 5 10 2 3" xfId="40421"/>
    <cellStyle name="Output 5 10 2 4" xfId="40422"/>
    <cellStyle name="Output 5 10 2 5" xfId="40423"/>
    <cellStyle name="Output 5 10 2 6" xfId="40424"/>
    <cellStyle name="Output 5 10 2 7" xfId="40425"/>
    <cellStyle name="Output 5 10 2 8" xfId="40426"/>
    <cellStyle name="Output 5 10 3" xfId="40427"/>
    <cellStyle name="Output 5 10 3 2" xfId="40428"/>
    <cellStyle name="Output 5 10 3 3" xfId="40429"/>
    <cellStyle name="Output 5 10 3 4" xfId="40430"/>
    <cellStyle name="Output 5 10 3 5" xfId="40431"/>
    <cellStyle name="Output 5 10 3 6" xfId="40432"/>
    <cellStyle name="Output 5 10 3 7" xfId="40433"/>
    <cellStyle name="Output 5 10 4" xfId="40434"/>
    <cellStyle name="Output 5 10 4 2" xfId="40435"/>
    <cellStyle name="Output 5 10 4 3" xfId="40436"/>
    <cellStyle name="Output 5 10 4 4" xfId="40437"/>
    <cellStyle name="Output 5 10 4 5" xfId="40438"/>
    <cellStyle name="Output 5 10 4 6" xfId="40439"/>
    <cellStyle name="Output 5 10 4 7" xfId="40440"/>
    <cellStyle name="Output 5 10 5" xfId="40441"/>
    <cellStyle name="Output 5 10 5 2" xfId="40442"/>
    <cellStyle name="Output 5 10 5 3" xfId="40443"/>
    <cellStyle name="Output 5 10 5 4" xfId="40444"/>
    <cellStyle name="Output 5 10 5 5" xfId="40445"/>
    <cellStyle name="Output 5 10 5 6" xfId="40446"/>
    <cellStyle name="Output 5 10 5 7" xfId="40447"/>
    <cellStyle name="Output 5 10 6" xfId="40448"/>
    <cellStyle name="Output 5 10 6 2" xfId="40449"/>
    <cellStyle name="Output 5 10 6 3" xfId="40450"/>
    <cellStyle name="Output 5 10 6 4" xfId="40451"/>
    <cellStyle name="Output 5 10 6 5" xfId="40452"/>
    <cellStyle name="Output 5 10 6 6" xfId="40453"/>
    <cellStyle name="Output 5 10 6 7" xfId="40454"/>
    <cellStyle name="Output 5 10 7" xfId="40455"/>
    <cellStyle name="Output 5 10 7 2" xfId="40456"/>
    <cellStyle name="Output 5 10 7 3" xfId="40457"/>
    <cellStyle name="Output 5 10 7 4" xfId="40458"/>
    <cellStyle name="Output 5 10 7 5" xfId="40459"/>
    <cellStyle name="Output 5 10 7 6" xfId="40460"/>
    <cellStyle name="Output 5 10 8" xfId="40461"/>
    <cellStyle name="Output 5 10 9" xfId="40462"/>
    <cellStyle name="Output 5 11" xfId="40463"/>
    <cellStyle name="Output 5 11 10" xfId="40464"/>
    <cellStyle name="Output 5 11 11" xfId="40465"/>
    <cellStyle name="Output 5 11 12" xfId="40466"/>
    <cellStyle name="Output 5 11 2" xfId="40467"/>
    <cellStyle name="Output 5 11 2 2" xfId="40468"/>
    <cellStyle name="Output 5 11 2 2 2" xfId="40469"/>
    <cellStyle name="Output 5 11 2 2 3" xfId="40470"/>
    <cellStyle name="Output 5 11 2 2 4" xfId="40471"/>
    <cellStyle name="Output 5 11 2 2 5" xfId="40472"/>
    <cellStyle name="Output 5 11 2 2 6" xfId="40473"/>
    <cellStyle name="Output 5 11 2 2 7" xfId="40474"/>
    <cellStyle name="Output 5 11 2 3" xfId="40475"/>
    <cellStyle name="Output 5 11 2 4" xfId="40476"/>
    <cellStyle name="Output 5 11 2 5" xfId="40477"/>
    <cellStyle name="Output 5 11 2 6" xfId="40478"/>
    <cellStyle name="Output 5 11 2 7" xfId="40479"/>
    <cellStyle name="Output 5 11 2 8" xfId="40480"/>
    <cellStyle name="Output 5 11 3" xfId="40481"/>
    <cellStyle name="Output 5 11 3 2" xfId="40482"/>
    <cellStyle name="Output 5 11 3 3" xfId="40483"/>
    <cellStyle name="Output 5 11 3 4" xfId="40484"/>
    <cellStyle name="Output 5 11 3 5" xfId="40485"/>
    <cellStyle name="Output 5 11 3 6" xfId="40486"/>
    <cellStyle name="Output 5 11 3 7" xfId="40487"/>
    <cellStyle name="Output 5 11 4" xfId="40488"/>
    <cellStyle name="Output 5 11 4 2" xfId="40489"/>
    <cellStyle name="Output 5 11 4 3" xfId="40490"/>
    <cellStyle name="Output 5 11 4 4" xfId="40491"/>
    <cellStyle name="Output 5 11 4 5" xfId="40492"/>
    <cellStyle name="Output 5 11 4 6" xfId="40493"/>
    <cellStyle name="Output 5 11 4 7" xfId="40494"/>
    <cellStyle name="Output 5 11 5" xfId="40495"/>
    <cellStyle name="Output 5 11 5 2" xfId="40496"/>
    <cellStyle name="Output 5 11 5 3" xfId="40497"/>
    <cellStyle name="Output 5 11 5 4" xfId="40498"/>
    <cellStyle name="Output 5 11 5 5" xfId="40499"/>
    <cellStyle name="Output 5 11 5 6" xfId="40500"/>
    <cellStyle name="Output 5 11 5 7" xfId="40501"/>
    <cellStyle name="Output 5 11 6" xfId="40502"/>
    <cellStyle name="Output 5 11 6 2" xfId="40503"/>
    <cellStyle name="Output 5 11 6 3" xfId="40504"/>
    <cellStyle name="Output 5 11 6 4" xfId="40505"/>
    <cellStyle name="Output 5 11 6 5" xfId="40506"/>
    <cellStyle name="Output 5 11 6 6" xfId="40507"/>
    <cellStyle name="Output 5 11 6 7" xfId="40508"/>
    <cellStyle name="Output 5 11 7" xfId="40509"/>
    <cellStyle name="Output 5 11 7 2" xfId="40510"/>
    <cellStyle name="Output 5 11 7 3" xfId="40511"/>
    <cellStyle name="Output 5 11 7 4" xfId="40512"/>
    <cellStyle name="Output 5 11 7 5" xfId="40513"/>
    <cellStyle name="Output 5 11 7 6" xfId="40514"/>
    <cellStyle name="Output 5 11 8" xfId="40515"/>
    <cellStyle name="Output 5 11 9" xfId="40516"/>
    <cellStyle name="Output 5 12" xfId="40517"/>
    <cellStyle name="Output 5 12 10" xfId="40518"/>
    <cellStyle name="Output 5 12 11" xfId="40519"/>
    <cellStyle name="Output 5 12 12" xfId="40520"/>
    <cellStyle name="Output 5 12 2" xfId="40521"/>
    <cellStyle name="Output 5 12 2 2" xfId="40522"/>
    <cellStyle name="Output 5 12 2 2 2" xfId="40523"/>
    <cellStyle name="Output 5 12 2 2 3" xfId="40524"/>
    <cellStyle name="Output 5 12 2 2 4" xfId="40525"/>
    <cellStyle name="Output 5 12 2 2 5" xfId="40526"/>
    <cellStyle name="Output 5 12 2 2 6" xfId="40527"/>
    <cellStyle name="Output 5 12 2 2 7" xfId="40528"/>
    <cellStyle name="Output 5 12 2 3" xfId="40529"/>
    <cellStyle name="Output 5 12 2 4" xfId="40530"/>
    <cellStyle name="Output 5 12 2 5" xfId="40531"/>
    <cellStyle name="Output 5 12 2 6" xfId="40532"/>
    <cellStyle name="Output 5 12 2 7" xfId="40533"/>
    <cellStyle name="Output 5 12 2 8" xfId="40534"/>
    <cellStyle name="Output 5 12 3" xfId="40535"/>
    <cellStyle name="Output 5 12 3 2" xfId="40536"/>
    <cellStyle name="Output 5 12 3 3" xfId="40537"/>
    <cellStyle name="Output 5 12 3 4" xfId="40538"/>
    <cellStyle name="Output 5 12 3 5" xfId="40539"/>
    <cellStyle name="Output 5 12 3 6" xfId="40540"/>
    <cellStyle name="Output 5 12 3 7" xfId="40541"/>
    <cellStyle name="Output 5 12 4" xfId="40542"/>
    <cellStyle name="Output 5 12 4 2" xfId="40543"/>
    <cellStyle name="Output 5 12 4 3" xfId="40544"/>
    <cellStyle name="Output 5 12 4 4" xfId="40545"/>
    <cellStyle name="Output 5 12 4 5" xfId="40546"/>
    <cellStyle name="Output 5 12 4 6" xfId="40547"/>
    <cellStyle name="Output 5 12 4 7" xfId="40548"/>
    <cellStyle name="Output 5 12 5" xfId="40549"/>
    <cellStyle name="Output 5 12 5 2" xfId="40550"/>
    <cellStyle name="Output 5 12 5 3" xfId="40551"/>
    <cellStyle name="Output 5 12 5 4" xfId="40552"/>
    <cellStyle name="Output 5 12 5 5" xfId="40553"/>
    <cellStyle name="Output 5 12 5 6" xfId="40554"/>
    <cellStyle name="Output 5 12 5 7" xfId="40555"/>
    <cellStyle name="Output 5 12 6" xfId="40556"/>
    <cellStyle name="Output 5 12 6 2" xfId="40557"/>
    <cellStyle name="Output 5 12 6 3" xfId="40558"/>
    <cellStyle name="Output 5 12 6 4" xfId="40559"/>
    <cellStyle name="Output 5 12 6 5" xfId="40560"/>
    <cellStyle name="Output 5 12 6 6" xfId="40561"/>
    <cellStyle name="Output 5 12 6 7" xfId="40562"/>
    <cellStyle name="Output 5 12 7" xfId="40563"/>
    <cellStyle name="Output 5 12 7 2" xfId="40564"/>
    <cellStyle name="Output 5 12 7 3" xfId="40565"/>
    <cellStyle name="Output 5 12 7 4" xfId="40566"/>
    <cellStyle name="Output 5 12 7 5" xfId="40567"/>
    <cellStyle name="Output 5 12 7 6" xfId="40568"/>
    <cellStyle name="Output 5 12 8" xfId="40569"/>
    <cellStyle name="Output 5 12 9" xfId="40570"/>
    <cellStyle name="Output 5 13" xfId="40571"/>
    <cellStyle name="Output 5 13 10" xfId="40572"/>
    <cellStyle name="Output 5 13 11" xfId="40573"/>
    <cellStyle name="Output 5 13 12" xfId="40574"/>
    <cellStyle name="Output 5 13 2" xfId="40575"/>
    <cellStyle name="Output 5 13 2 2" xfId="40576"/>
    <cellStyle name="Output 5 13 2 2 2" xfId="40577"/>
    <cellStyle name="Output 5 13 2 2 3" xfId="40578"/>
    <cellStyle name="Output 5 13 2 2 4" xfId="40579"/>
    <cellStyle name="Output 5 13 2 2 5" xfId="40580"/>
    <cellStyle name="Output 5 13 2 2 6" xfId="40581"/>
    <cellStyle name="Output 5 13 2 2 7" xfId="40582"/>
    <cellStyle name="Output 5 13 2 3" xfId="40583"/>
    <cellStyle name="Output 5 13 2 4" xfId="40584"/>
    <cellStyle name="Output 5 13 2 5" xfId="40585"/>
    <cellStyle name="Output 5 13 2 6" xfId="40586"/>
    <cellStyle name="Output 5 13 2 7" xfId="40587"/>
    <cellStyle name="Output 5 13 2 8" xfId="40588"/>
    <cellStyle name="Output 5 13 3" xfId="40589"/>
    <cellStyle name="Output 5 13 3 2" xfId="40590"/>
    <cellStyle name="Output 5 13 3 3" xfId="40591"/>
    <cellStyle name="Output 5 13 3 4" xfId="40592"/>
    <cellStyle name="Output 5 13 3 5" xfId="40593"/>
    <cellStyle name="Output 5 13 3 6" xfId="40594"/>
    <cellStyle name="Output 5 13 3 7" xfId="40595"/>
    <cellStyle name="Output 5 13 4" xfId="40596"/>
    <cellStyle name="Output 5 13 4 2" xfId="40597"/>
    <cellStyle name="Output 5 13 4 3" xfId="40598"/>
    <cellStyle name="Output 5 13 4 4" xfId="40599"/>
    <cellStyle name="Output 5 13 4 5" xfId="40600"/>
    <cellStyle name="Output 5 13 4 6" xfId="40601"/>
    <cellStyle name="Output 5 13 4 7" xfId="40602"/>
    <cellStyle name="Output 5 13 5" xfId="40603"/>
    <cellStyle name="Output 5 13 5 2" xfId="40604"/>
    <cellStyle name="Output 5 13 5 3" xfId="40605"/>
    <cellStyle name="Output 5 13 5 4" xfId="40606"/>
    <cellStyle name="Output 5 13 5 5" xfId="40607"/>
    <cellStyle name="Output 5 13 5 6" xfId="40608"/>
    <cellStyle name="Output 5 13 5 7" xfId="40609"/>
    <cellStyle name="Output 5 13 6" xfId="40610"/>
    <cellStyle name="Output 5 13 6 2" xfId="40611"/>
    <cellStyle name="Output 5 13 6 3" xfId="40612"/>
    <cellStyle name="Output 5 13 6 4" xfId="40613"/>
    <cellStyle name="Output 5 13 6 5" xfId="40614"/>
    <cellStyle name="Output 5 13 6 6" xfId="40615"/>
    <cellStyle name="Output 5 13 6 7" xfId="40616"/>
    <cellStyle name="Output 5 13 7" xfId="40617"/>
    <cellStyle name="Output 5 13 7 2" xfId="40618"/>
    <cellStyle name="Output 5 13 7 3" xfId="40619"/>
    <cellStyle name="Output 5 13 7 4" xfId="40620"/>
    <cellStyle name="Output 5 13 7 5" xfId="40621"/>
    <cellStyle name="Output 5 13 7 6" xfId="40622"/>
    <cellStyle name="Output 5 13 8" xfId="40623"/>
    <cellStyle name="Output 5 13 9" xfId="40624"/>
    <cellStyle name="Output 5 14" xfId="40625"/>
    <cellStyle name="Output 5 14 2" xfId="40626"/>
    <cellStyle name="Output 5 14 2 2" xfId="40627"/>
    <cellStyle name="Output 5 14 2 3" xfId="40628"/>
    <cellStyle name="Output 5 14 2 4" xfId="40629"/>
    <cellStyle name="Output 5 14 2 5" xfId="40630"/>
    <cellStyle name="Output 5 14 2 6" xfId="40631"/>
    <cellStyle name="Output 5 14 2 7" xfId="40632"/>
    <cellStyle name="Output 5 14 3" xfId="40633"/>
    <cellStyle name="Output 5 14 4" xfId="40634"/>
    <cellStyle name="Output 5 14 5" xfId="40635"/>
    <cellStyle name="Output 5 14 6" xfId="40636"/>
    <cellStyle name="Output 5 14 7" xfId="40637"/>
    <cellStyle name="Output 5 14 8" xfId="40638"/>
    <cellStyle name="Output 5 15" xfId="40639"/>
    <cellStyle name="Output 5 15 2" xfId="40640"/>
    <cellStyle name="Output 5 15 3" xfId="40641"/>
    <cellStyle name="Output 5 15 4" xfId="40642"/>
    <cellStyle name="Output 5 15 5" xfId="40643"/>
    <cellStyle name="Output 5 15 6" xfId="40644"/>
    <cellStyle name="Output 5 15 7" xfId="40645"/>
    <cellStyle name="Output 5 16" xfId="40646"/>
    <cellStyle name="Output 5 16 2" xfId="40647"/>
    <cellStyle name="Output 5 16 3" xfId="40648"/>
    <cellStyle name="Output 5 16 4" xfId="40649"/>
    <cellStyle name="Output 5 16 5" xfId="40650"/>
    <cellStyle name="Output 5 16 6" xfId="40651"/>
    <cellStyle name="Output 5 16 7" xfId="40652"/>
    <cellStyle name="Output 5 17" xfId="40653"/>
    <cellStyle name="Output 5 17 2" xfId="40654"/>
    <cellStyle name="Output 5 17 3" xfId="40655"/>
    <cellStyle name="Output 5 17 4" xfId="40656"/>
    <cellStyle name="Output 5 17 5" xfId="40657"/>
    <cellStyle name="Output 5 17 6" xfId="40658"/>
    <cellStyle name="Output 5 17 7" xfId="40659"/>
    <cellStyle name="Output 5 18" xfId="40660"/>
    <cellStyle name="Output 5 18 2" xfId="40661"/>
    <cellStyle name="Output 5 18 3" xfId="40662"/>
    <cellStyle name="Output 5 18 4" xfId="40663"/>
    <cellStyle name="Output 5 18 5" xfId="40664"/>
    <cellStyle name="Output 5 18 6" xfId="40665"/>
    <cellStyle name="Output 5 18 7" xfId="40666"/>
    <cellStyle name="Output 5 19" xfId="40667"/>
    <cellStyle name="Output 5 2" xfId="40668"/>
    <cellStyle name="Output 5 2 10" xfId="40669"/>
    <cellStyle name="Output 5 2 11" xfId="40670"/>
    <cellStyle name="Output 5 2 12" xfId="40671"/>
    <cellStyle name="Output 5 2 13" xfId="40672"/>
    <cellStyle name="Output 5 2 2" xfId="40673"/>
    <cellStyle name="Output 5 2 2 2" xfId="40674"/>
    <cellStyle name="Output 5 2 2 2 2" xfId="40675"/>
    <cellStyle name="Output 5 2 2 2 3" xfId="40676"/>
    <cellStyle name="Output 5 2 2 2 4" xfId="40677"/>
    <cellStyle name="Output 5 2 2 2 5" xfId="40678"/>
    <cellStyle name="Output 5 2 2 2 6" xfId="40679"/>
    <cellStyle name="Output 5 2 2 2 7" xfId="40680"/>
    <cellStyle name="Output 5 2 2 3" xfId="40681"/>
    <cellStyle name="Output 5 2 2 4" xfId="40682"/>
    <cellStyle name="Output 5 2 2 5" xfId="40683"/>
    <cellStyle name="Output 5 2 2 6" xfId="40684"/>
    <cellStyle name="Output 5 2 2 7" xfId="40685"/>
    <cellStyle name="Output 5 2 2 8" xfId="40686"/>
    <cellStyle name="Output 5 2 3" xfId="40687"/>
    <cellStyle name="Output 5 2 3 2" xfId="40688"/>
    <cellStyle name="Output 5 2 3 3" xfId="40689"/>
    <cellStyle name="Output 5 2 3 4" xfId="40690"/>
    <cellStyle name="Output 5 2 3 5" xfId="40691"/>
    <cellStyle name="Output 5 2 3 6" xfId="40692"/>
    <cellStyle name="Output 5 2 3 7" xfId="40693"/>
    <cellStyle name="Output 5 2 4" xfId="40694"/>
    <cellStyle name="Output 5 2 4 2" xfId="40695"/>
    <cellStyle name="Output 5 2 4 3" xfId="40696"/>
    <cellStyle name="Output 5 2 4 4" xfId="40697"/>
    <cellStyle name="Output 5 2 4 5" xfId="40698"/>
    <cellStyle name="Output 5 2 4 6" xfId="40699"/>
    <cellStyle name="Output 5 2 4 7" xfId="40700"/>
    <cellStyle name="Output 5 2 5" xfId="40701"/>
    <cellStyle name="Output 5 2 5 2" xfId="40702"/>
    <cellStyle name="Output 5 2 5 3" xfId="40703"/>
    <cellStyle name="Output 5 2 5 4" xfId="40704"/>
    <cellStyle name="Output 5 2 5 5" xfId="40705"/>
    <cellStyle name="Output 5 2 5 6" xfId="40706"/>
    <cellStyle name="Output 5 2 5 7" xfId="40707"/>
    <cellStyle name="Output 5 2 6" xfId="40708"/>
    <cellStyle name="Output 5 2 6 2" xfId="40709"/>
    <cellStyle name="Output 5 2 6 3" xfId="40710"/>
    <cellStyle name="Output 5 2 6 4" xfId="40711"/>
    <cellStyle name="Output 5 2 6 5" xfId="40712"/>
    <cellStyle name="Output 5 2 6 6" xfId="40713"/>
    <cellStyle name="Output 5 2 6 7" xfId="40714"/>
    <cellStyle name="Output 5 2 7" xfId="40715"/>
    <cellStyle name="Output 5 2 7 2" xfId="40716"/>
    <cellStyle name="Output 5 2 7 3" xfId="40717"/>
    <cellStyle name="Output 5 2 7 4" xfId="40718"/>
    <cellStyle name="Output 5 2 7 5" xfId="40719"/>
    <cellStyle name="Output 5 2 7 6" xfId="40720"/>
    <cellStyle name="Output 5 2 7 7" xfId="40721"/>
    <cellStyle name="Output 5 2 8" xfId="40722"/>
    <cellStyle name="Output 5 2 9" xfId="40723"/>
    <cellStyle name="Output 5 20" xfId="40724"/>
    <cellStyle name="Output 5 21" xfId="40725"/>
    <cellStyle name="Output 5 22" xfId="40726"/>
    <cellStyle name="Output 5 23" xfId="40727"/>
    <cellStyle name="Output 5 3" xfId="40728"/>
    <cellStyle name="Output 5 3 10" xfId="40729"/>
    <cellStyle name="Output 5 3 11" xfId="40730"/>
    <cellStyle name="Output 5 3 12" xfId="40731"/>
    <cellStyle name="Output 5 3 13" xfId="40732"/>
    <cellStyle name="Output 5 3 2" xfId="40733"/>
    <cellStyle name="Output 5 3 2 2" xfId="40734"/>
    <cellStyle name="Output 5 3 2 2 2" xfId="40735"/>
    <cellStyle name="Output 5 3 2 2 3" xfId="40736"/>
    <cellStyle name="Output 5 3 2 2 4" xfId="40737"/>
    <cellStyle name="Output 5 3 2 2 5" xfId="40738"/>
    <cellStyle name="Output 5 3 2 2 6" xfId="40739"/>
    <cellStyle name="Output 5 3 2 2 7" xfId="40740"/>
    <cellStyle name="Output 5 3 2 3" xfId="40741"/>
    <cellStyle name="Output 5 3 2 4" xfId="40742"/>
    <cellStyle name="Output 5 3 2 5" xfId="40743"/>
    <cellStyle name="Output 5 3 2 6" xfId="40744"/>
    <cellStyle name="Output 5 3 2 7" xfId="40745"/>
    <cellStyle name="Output 5 3 2 8" xfId="40746"/>
    <cellStyle name="Output 5 3 3" xfId="40747"/>
    <cellStyle name="Output 5 3 3 2" xfId="40748"/>
    <cellStyle name="Output 5 3 3 3" xfId="40749"/>
    <cellStyle name="Output 5 3 3 4" xfId="40750"/>
    <cellStyle name="Output 5 3 3 5" xfId="40751"/>
    <cellStyle name="Output 5 3 3 6" xfId="40752"/>
    <cellStyle name="Output 5 3 3 7" xfId="40753"/>
    <cellStyle name="Output 5 3 4" xfId="40754"/>
    <cellStyle name="Output 5 3 4 2" xfId="40755"/>
    <cellStyle name="Output 5 3 4 3" xfId="40756"/>
    <cellStyle name="Output 5 3 4 4" xfId="40757"/>
    <cellStyle name="Output 5 3 4 5" xfId="40758"/>
    <cellStyle name="Output 5 3 4 6" xfId="40759"/>
    <cellStyle name="Output 5 3 4 7" xfId="40760"/>
    <cellStyle name="Output 5 3 5" xfId="40761"/>
    <cellStyle name="Output 5 3 5 2" xfId="40762"/>
    <cellStyle name="Output 5 3 5 3" xfId="40763"/>
    <cellStyle name="Output 5 3 5 4" xfId="40764"/>
    <cellStyle name="Output 5 3 5 5" xfId="40765"/>
    <cellStyle name="Output 5 3 5 6" xfId="40766"/>
    <cellStyle name="Output 5 3 5 7" xfId="40767"/>
    <cellStyle name="Output 5 3 6" xfId="40768"/>
    <cellStyle name="Output 5 3 6 2" xfId="40769"/>
    <cellStyle name="Output 5 3 6 3" xfId="40770"/>
    <cellStyle name="Output 5 3 6 4" xfId="40771"/>
    <cellStyle name="Output 5 3 6 5" xfId="40772"/>
    <cellStyle name="Output 5 3 6 6" xfId="40773"/>
    <cellStyle name="Output 5 3 6 7" xfId="40774"/>
    <cellStyle name="Output 5 3 7" xfId="40775"/>
    <cellStyle name="Output 5 3 7 2" xfId="40776"/>
    <cellStyle name="Output 5 3 7 3" xfId="40777"/>
    <cellStyle name="Output 5 3 7 4" xfId="40778"/>
    <cellStyle name="Output 5 3 7 5" xfId="40779"/>
    <cellStyle name="Output 5 3 7 6" xfId="40780"/>
    <cellStyle name="Output 5 3 7 7" xfId="40781"/>
    <cellStyle name="Output 5 3 8" xfId="40782"/>
    <cellStyle name="Output 5 3 9" xfId="40783"/>
    <cellStyle name="Output 5 4" xfId="40784"/>
    <cellStyle name="Output 5 4 10" xfId="40785"/>
    <cellStyle name="Output 5 4 11" xfId="40786"/>
    <cellStyle name="Output 5 4 12" xfId="40787"/>
    <cellStyle name="Output 5 4 13" xfId="40788"/>
    <cellStyle name="Output 5 4 2" xfId="40789"/>
    <cellStyle name="Output 5 4 2 2" xfId="40790"/>
    <cellStyle name="Output 5 4 2 2 2" xfId="40791"/>
    <cellStyle name="Output 5 4 2 2 3" xfId="40792"/>
    <cellStyle name="Output 5 4 2 2 4" xfId="40793"/>
    <cellStyle name="Output 5 4 2 2 5" xfId="40794"/>
    <cellStyle name="Output 5 4 2 2 6" xfId="40795"/>
    <cellStyle name="Output 5 4 2 2 7" xfId="40796"/>
    <cellStyle name="Output 5 4 2 3" xfId="40797"/>
    <cellStyle name="Output 5 4 2 4" xfId="40798"/>
    <cellStyle name="Output 5 4 2 5" xfId="40799"/>
    <cellStyle name="Output 5 4 2 6" xfId="40800"/>
    <cellStyle name="Output 5 4 2 7" xfId="40801"/>
    <cellStyle name="Output 5 4 2 8" xfId="40802"/>
    <cellStyle name="Output 5 4 3" xfId="40803"/>
    <cellStyle name="Output 5 4 3 2" xfId="40804"/>
    <cellStyle name="Output 5 4 3 3" xfId="40805"/>
    <cellStyle name="Output 5 4 3 4" xfId="40806"/>
    <cellStyle name="Output 5 4 3 5" xfId="40807"/>
    <cellStyle name="Output 5 4 3 6" xfId="40808"/>
    <cellStyle name="Output 5 4 3 7" xfId="40809"/>
    <cellStyle name="Output 5 4 4" xfId="40810"/>
    <cellStyle name="Output 5 4 4 2" xfId="40811"/>
    <cellStyle name="Output 5 4 4 3" xfId="40812"/>
    <cellStyle name="Output 5 4 4 4" xfId="40813"/>
    <cellStyle name="Output 5 4 4 5" xfId="40814"/>
    <cellStyle name="Output 5 4 4 6" xfId="40815"/>
    <cellStyle name="Output 5 4 4 7" xfId="40816"/>
    <cellStyle name="Output 5 4 5" xfId="40817"/>
    <cellStyle name="Output 5 4 5 2" xfId="40818"/>
    <cellStyle name="Output 5 4 5 3" xfId="40819"/>
    <cellStyle name="Output 5 4 5 4" xfId="40820"/>
    <cellStyle name="Output 5 4 5 5" xfId="40821"/>
    <cellStyle name="Output 5 4 5 6" xfId="40822"/>
    <cellStyle name="Output 5 4 5 7" xfId="40823"/>
    <cellStyle name="Output 5 4 6" xfId="40824"/>
    <cellStyle name="Output 5 4 6 2" xfId="40825"/>
    <cellStyle name="Output 5 4 6 3" xfId="40826"/>
    <cellStyle name="Output 5 4 6 4" xfId="40827"/>
    <cellStyle name="Output 5 4 6 5" xfId="40828"/>
    <cellStyle name="Output 5 4 6 6" xfId="40829"/>
    <cellStyle name="Output 5 4 6 7" xfId="40830"/>
    <cellStyle name="Output 5 4 7" xfId="40831"/>
    <cellStyle name="Output 5 4 7 2" xfId="40832"/>
    <cellStyle name="Output 5 4 7 3" xfId="40833"/>
    <cellStyle name="Output 5 4 7 4" xfId="40834"/>
    <cellStyle name="Output 5 4 7 5" xfId="40835"/>
    <cellStyle name="Output 5 4 7 6" xfId="40836"/>
    <cellStyle name="Output 5 4 7 7" xfId="40837"/>
    <cellStyle name="Output 5 4 8" xfId="40838"/>
    <cellStyle name="Output 5 4 9" xfId="40839"/>
    <cellStyle name="Output 5 5" xfId="40840"/>
    <cellStyle name="Output 5 5 10" xfId="40841"/>
    <cellStyle name="Output 5 5 11" xfId="40842"/>
    <cellStyle name="Output 5 5 12" xfId="40843"/>
    <cellStyle name="Output 5 5 2" xfId="40844"/>
    <cellStyle name="Output 5 5 2 2" xfId="40845"/>
    <cellStyle name="Output 5 5 2 2 2" xfId="40846"/>
    <cellStyle name="Output 5 5 2 2 3" xfId="40847"/>
    <cellStyle name="Output 5 5 2 2 4" xfId="40848"/>
    <cellStyle name="Output 5 5 2 2 5" xfId="40849"/>
    <cellStyle name="Output 5 5 2 2 6" xfId="40850"/>
    <cellStyle name="Output 5 5 2 2 7" xfId="40851"/>
    <cellStyle name="Output 5 5 2 3" xfId="40852"/>
    <cellStyle name="Output 5 5 2 4" xfId="40853"/>
    <cellStyle name="Output 5 5 2 5" xfId="40854"/>
    <cellStyle name="Output 5 5 2 6" xfId="40855"/>
    <cellStyle name="Output 5 5 2 7" xfId="40856"/>
    <cellStyle name="Output 5 5 2 8" xfId="40857"/>
    <cellStyle name="Output 5 5 3" xfId="40858"/>
    <cellStyle name="Output 5 5 3 2" xfId="40859"/>
    <cellStyle name="Output 5 5 3 3" xfId="40860"/>
    <cellStyle name="Output 5 5 3 4" xfId="40861"/>
    <cellStyle name="Output 5 5 3 5" xfId="40862"/>
    <cellStyle name="Output 5 5 3 6" xfId="40863"/>
    <cellStyle name="Output 5 5 3 7" xfId="40864"/>
    <cellStyle name="Output 5 5 4" xfId="40865"/>
    <cellStyle name="Output 5 5 4 2" xfId="40866"/>
    <cellStyle name="Output 5 5 4 3" xfId="40867"/>
    <cellStyle name="Output 5 5 4 4" xfId="40868"/>
    <cellStyle name="Output 5 5 4 5" xfId="40869"/>
    <cellStyle name="Output 5 5 4 6" xfId="40870"/>
    <cellStyle name="Output 5 5 4 7" xfId="40871"/>
    <cellStyle name="Output 5 5 5" xfId="40872"/>
    <cellStyle name="Output 5 5 5 2" xfId="40873"/>
    <cellStyle name="Output 5 5 5 3" xfId="40874"/>
    <cellStyle name="Output 5 5 5 4" xfId="40875"/>
    <cellStyle name="Output 5 5 5 5" xfId="40876"/>
    <cellStyle name="Output 5 5 5 6" xfId="40877"/>
    <cellStyle name="Output 5 5 5 7" xfId="40878"/>
    <cellStyle name="Output 5 5 6" xfId="40879"/>
    <cellStyle name="Output 5 5 6 2" xfId="40880"/>
    <cellStyle name="Output 5 5 6 3" xfId="40881"/>
    <cellStyle name="Output 5 5 6 4" xfId="40882"/>
    <cellStyle name="Output 5 5 6 5" xfId="40883"/>
    <cellStyle name="Output 5 5 6 6" xfId="40884"/>
    <cellStyle name="Output 5 5 6 7" xfId="40885"/>
    <cellStyle name="Output 5 5 7" xfId="40886"/>
    <cellStyle name="Output 5 5 7 2" xfId="40887"/>
    <cellStyle name="Output 5 5 7 3" xfId="40888"/>
    <cellStyle name="Output 5 5 7 4" xfId="40889"/>
    <cellStyle name="Output 5 5 7 5" xfId="40890"/>
    <cellStyle name="Output 5 5 7 6" xfId="40891"/>
    <cellStyle name="Output 5 5 8" xfId="40892"/>
    <cellStyle name="Output 5 5 9" xfId="40893"/>
    <cellStyle name="Output 5 6" xfId="40894"/>
    <cellStyle name="Output 5 6 10" xfId="40895"/>
    <cellStyle name="Output 5 6 11" xfId="40896"/>
    <cellStyle name="Output 5 6 12" xfId="40897"/>
    <cellStyle name="Output 5 6 2" xfId="40898"/>
    <cellStyle name="Output 5 6 2 2" xfId="40899"/>
    <cellStyle name="Output 5 6 2 2 2" xfId="40900"/>
    <cellStyle name="Output 5 6 2 2 3" xfId="40901"/>
    <cellStyle name="Output 5 6 2 2 4" xfId="40902"/>
    <cellStyle name="Output 5 6 2 2 5" xfId="40903"/>
    <cellStyle name="Output 5 6 2 2 6" xfId="40904"/>
    <cellStyle name="Output 5 6 2 2 7" xfId="40905"/>
    <cellStyle name="Output 5 6 2 3" xfId="40906"/>
    <cellStyle name="Output 5 6 2 4" xfId="40907"/>
    <cellStyle name="Output 5 6 2 5" xfId="40908"/>
    <cellStyle name="Output 5 6 2 6" xfId="40909"/>
    <cellStyle name="Output 5 6 2 7" xfId="40910"/>
    <cellStyle name="Output 5 6 2 8" xfId="40911"/>
    <cellStyle name="Output 5 6 3" xfId="40912"/>
    <cellStyle name="Output 5 6 3 2" xfId="40913"/>
    <cellStyle name="Output 5 6 3 3" xfId="40914"/>
    <cellStyle name="Output 5 6 3 4" xfId="40915"/>
    <cellStyle name="Output 5 6 3 5" xfId="40916"/>
    <cellStyle name="Output 5 6 3 6" xfId="40917"/>
    <cellStyle name="Output 5 6 3 7" xfId="40918"/>
    <cellStyle name="Output 5 6 4" xfId="40919"/>
    <cellStyle name="Output 5 6 4 2" xfId="40920"/>
    <cellStyle name="Output 5 6 4 3" xfId="40921"/>
    <cellStyle name="Output 5 6 4 4" xfId="40922"/>
    <cellStyle name="Output 5 6 4 5" xfId="40923"/>
    <cellStyle name="Output 5 6 4 6" xfId="40924"/>
    <cellStyle name="Output 5 6 4 7" xfId="40925"/>
    <cellStyle name="Output 5 6 5" xfId="40926"/>
    <cellStyle name="Output 5 6 5 2" xfId="40927"/>
    <cellStyle name="Output 5 6 5 3" xfId="40928"/>
    <cellStyle name="Output 5 6 5 4" xfId="40929"/>
    <cellStyle name="Output 5 6 5 5" xfId="40930"/>
    <cellStyle name="Output 5 6 5 6" xfId="40931"/>
    <cellStyle name="Output 5 6 5 7" xfId="40932"/>
    <cellStyle name="Output 5 6 6" xfId="40933"/>
    <cellStyle name="Output 5 6 6 2" xfId="40934"/>
    <cellStyle name="Output 5 6 6 3" xfId="40935"/>
    <cellStyle name="Output 5 6 6 4" xfId="40936"/>
    <cellStyle name="Output 5 6 6 5" xfId="40937"/>
    <cellStyle name="Output 5 6 6 6" xfId="40938"/>
    <cellStyle name="Output 5 6 6 7" xfId="40939"/>
    <cellStyle name="Output 5 6 7" xfId="40940"/>
    <cellStyle name="Output 5 6 7 2" xfId="40941"/>
    <cellStyle name="Output 5 6 7 3" xfId="40942"/>
    <cellStyle name="Output 5 6 7 4" xfId="40943"/>
    <cellStyle name="Output 5 6 7 5" xfId="40944"/>
    <cellStyle name="Output 5 6 7 6" xfId="40945"/>
    <cellStyle name="Output 5 6 8" xfId="40946"/>
    <cellStyle name="Output 5 6 9" xfId="40947"/>
    <cellStyle name="Output 5 7" xfId="40948"/>
    <cellStyle name="Output 5 7 10" xfId="40949"/>
    <cellStyle name="Output 5 7 11" xfId="40950"/>
    <cellStyle name="Output 5 7 12" xfId="40951"/>
    <cellStyle name="Output 5 7 2" xfId="40952"/>
    <cellStyle name="Output 5 7 2 2" xfId="40953"/>
    <cellStyle name="Output 5 7 2 2 2" xfId="40954"/>
    <cellStyle name="Output 5 7 2 2 3" xfId="40955"/>
    <cellStyle name="Output 5 7 2 2 4" xfId="40956"/>
    <cellStyle name="Output 5 7 2 2 5" xfId="40957"/>
    <cellStyle name="Output 5 7 2 2 6" xfId="40958"/>
    <cellStyle name="Output 5 7 2 2 7" xfId="40959"/>
    <cellStyle name="Output 5 7 2 3" xfId="40960"/>
    <cellStyle name="Output 5 7 2 4" xfId="40961"/>
    <cellStyle name="Output 5 7 2 5" xfId="40962"/>
    <cellStyle name="Output 5 7 2 6" xfId="40963"/>
    <cellStyle name="Output 5 7 2 7" xfId="40964"/>
    <cellStyle name="Output 5 7 2 8" xfId="40965"/>
    <cellStyle name="Output 5 7 3" xfId="40966"/>
    <cellStyle name="Output 5 7 3 2" xfId="40967"/>
    <cellStyle name="Output 5 7 3 3" xfId="40968"/>
    <cellStyle name="Output 5 7 3 4" xfId="40969"/>
    <cellStyle name="Output 5 7 3 5" xfId="40970"/>
    <cellStyle name="Output 5 7 3 6" xfId="40971"/>
    <cellStyle name="Output 5 7 3 7" xfId="40972"/>
    <cellStyle name="Output 5 7 4" xfId="40973"/>
    <cellStyle name="Output 5 7 4 2" xfId="40974"/>
    <cellStyle name="Output 5 7 4 3" xfId="40975"/>
    <cellStyle name="Output 5 7 4 4" xfId="40976"/>
    <cellStyle name="Output 5 7 4 5" xfId="40977"/>
    <cellStyle name="Output 5 7 4 6" xfId="40978"/>
    <cellStyle name="Output 5 7 4 7" xfId="40979"/>
    <cellStyle name="Output 5 7 5" xfId="40980"/>
    <cellStyle name="Output 5 7 5 2" xfId="40981"/>
    <cellStyle name="Output 5 7 5 3" xfId="40982"/>
    <cellStyle name="Output 5 7 5 4" xfId="40983"/>
    <cellStyle name="Output 5 7 5 5" xfId="40984"/>
    <cellStyle name="Output 5 7 5 6" xfId="40985"/>
    <cellStyle name="Output 5 7 5 7" xfId="40986"/>
    <cellStyle name="Output 5 7 6" xfId="40987"/>
    <cellStyle name="Output 5 7 6 2" xfId="40988"/>
    <cellStyle name="Output 5 7 6 3" xfId="40989"/>
    <cellStyle name="Output 5 7 6 4" xfId="40990"/>
    <cellStyle name="Output 5 7 6 5" xfId="40991"/>
    <cellStyle name="Output 5 7 6 6" xfId="40992"/>
    <cellStyle name="Output 5 7 6 7" xfId="40993"/>
    <cellStyle name="Output 5 7 7" xfId="40994"/>
    <cellStyle name="Output 5 7 7 2" xfId="40995"/>
    <cellStyle name="Output 5 7 7 3" xfId="40996"/>
    <cellStyle name="Output 5 7 7 4" xfId="40997"/>
    <cellStyle name="Output 5 7 7 5" xfId="40998"/>
    <cellStyle name="Output 5 7 7 6" xfId="40999"/>
    <cellStyle name="Output 5 7 8" xfId="41000"/>
    <cellStyle name="Output 5 7 9" xfId="41001"/>
    <cellStyle name="Output 5 8" xfId="41002"/>
    <cellStyle name="Output 5 8 10" xfId="41003"/>
    <cellStyle name="Output 5 8 11" xfId="41004"/>
    <cellStyle name="Output 5 8 12" xfId="41005"/>
    <cellStyle name="Output 5 8 2" xfId="41006"/>
    <cellStyle name="Output 5 8 2 2" xfId="41007"/>
    <cellStyle name="Output 5 8 2 2 2" xfId="41008"/>
    <cellStyle name="Output 5 8 2 2 3" xfId="41009"/>
    <cellStyle name="Output 5 8 2 2 4" xfId="41010"/>
    <cellStyle name="Output 5 8 2 2 5" xfId="41011"/>
    <cellStyle name="Output 5 8 2 2 6" xfId="41012"/>
    <cellStyle name="Output 5 8 2 2 7" xfId="41013"/>
    <cellStyle name="Output 5 8 2 3" xfId="41014"/>
    <cellStyle name="Output 5 8 2 4" xfId="41015"/>
    <cellStyle name="Output 5 8 2 5" xfId="41016"/>
    <cellStyle name="Output 5 8 2 6" xfId="41017"/>
    <cellStyle name="Output 5 8 2 7" xfId="41018"/>
    <cellStyle name="Output 5 8 2 8" xfId="41019"/>
    <cellStyle name="Output 5 8 3" xfId="41020"/>
    <cellStyle name="Output 5 8 3 2" xfId="41021"/>
    <cellStyle name="Output 5 8 3 3" xfId="41022"/>
    <cellStyle name="Output 5 8 3 4" xfId="41023"/>
    <cellStyle name="Output 5 8 3 5" xfId="41024"/>
    <cellStyle name="Output 5 8 3 6" xfId="41025"/>
    <cellStyle name="Output 5 8 3 7" xfId="41026"/>
    <cellStyle name="Output 5 8 4" xfId="41027"/>
    <cellStyle name="Output 5 8 4 2" xfId="41028"/>
    <cellStyle name="Output 5 8 4 3" xfId="41029"/>
    <cellStyle name="Output 5 8 4 4" xfId="41030"/>
    <cellStyle name="Output 5 8 4 5" xfId="41031"/>
    <cellStyle name="Output 5 8 4 6" xfId="41032"/>
    <cellStyle name="Output 5 8 4 7" xfId="41033"/>
    <cellStyle name="Output 5 8 5" xfId="41034"/>
    <cellStyle name="Output 5 8 5 2" xfId="41035"/>
    <cellStyle name="Output 5 8 5 3" xfId="41036"/>
    <cellStyle name="Output 5 8 5 4" xfId="41037"/>
    <cellStyle name="Output 5 8 5 5" xfId="41038"/>
    <cellStyle name="Output 5 8 5 6" xfId="41039"/>
    <cellStyle name="Output 5 8 5 7" xfId="41040"/>
    <cellStyle name="Output 5 8 6" xfId="41041"/>
    <cellStyle name="Output 5 8 6 2" xfId="41042"/>
    <cellStyle name="Output 5 8 6 3" xfId="41043"/>
    <cellStyle name="Output 5 8 6 4" xfId="41044"/>
    <cellStyle name="Output 5 8 6 5" xfId="41045"/>
    <cellStyle name="Output 5 8 6 6" xfId="41046"/>
    <cellStyle name="Output 5 8 6 7" xfId="41047"/>
    <cellStyle name="Output 5 8 7" xfId="41048"/>
    <cellStyle name="Output 5 8 7 2" xfId="41049"/>
    <cellStyle name="Output 5 8 7 3" xfId="41050"/>
    <cellStyle name="Output 5 8 7 4" xfId="41051"/>
    <cellStyle name="Output 5 8 7 5" xfId="41052"/>
    <cellStyle name="Output 5 8 7 6" xfId="41053"/>
    <cellStyle name="Output 5 8 8" xfId="41054"/>
    <cellStyle name="Output 5 8 9" xfId="41055"/>
    <cellStyle name="Output 5 9" xfId="41056"/>
    <cellStyle name="Output 5 9 10" xfId="41057"/>
    <cellStyle name="Output 5 9 11" xfId="41058"/>
    <cellStyle name="Output 5 9 12" xfId="41059"/>
    <cellStyle name="Output 5 9 2" xfId="41060"/>
    <cellStyle name="Output 5 9 2 2" xfId="41061"/>
    <cellStyle name="Output 5 9 2 2 2" xfId="41062"/>
    <cellStyle name="Output 5 9 2 2 3" xfId="41063"/>
    <cellStyle name="Output 5 9 2 2 4" xfId="41064"/>
    <cellStyle name="Output 5 9 2 2 5" xfId="41065"/>
    <cellStyle name="Output 5 9 2 2 6" xfId="41066"/>
    <cellStyle name="Output 5 9 2 2 7" xfId="41067"/>
    <cellStyle name="Output 5 9 2 3" xfId="41068"/>
    <cellStyle name="Output 5 9 2 4" xfId="41069"/>
    <cellStyle name="Output 5 9 2 5" xfId="41070"/>
    <cellStyle name="Output 5 9 2 6" xfId="41071"/>
    <cellStyle name="Output 5 9 2 7" xfId="41072"/>
    <cellStyle name="Output 5 9 2 8" xfId="41073"/>
    <cellStyle name="Output 5 9 3" xfId="41074"/>
    <cellStyle name="Output 5 9 3 2" xfId="41075"/>
    <cellStyle name="Output 5 9 3 3" xfId="41076"/>
    <cellStyle name="Output 5 9 3 4" xfId="41077"/>
    <cellStyle name="Output 5 9 3 5" xfId="41078"/>
    <cellStyle name="Output 5 9 3 6" xfId="41079"/>
    <cellStyle name="Output 5 9 3 7" xfId="41080"/>
    <cellStyle name="Output 5 9 4" xfId="41081"/>
    <cellStyle name="Output 5 9 4 2" xfId="41082"/>
    <cellStyle name="Output 5 9 4 3" xfId="41083"/>
    <cellStyle name="Output 5 9 4 4" xfId="41084"/>
    <cellStyle name="Output 5 9 4 5" xfId="41085"/>
    <cellStyle name="Output 5 9 4 6" xfId="41086"/>
    <cellStyle name="Output 5 9 4 7" xfId="41087"/>
    <cellStyle name="Output 5 9 5" xfId="41088"/>
    <cellStyle name="Output 5 9 5 2" xfId="41089"/>
    <cellStyle name="Output 5 9 5 3" xfId="41090"/>
    <cellStyle name="Output 5 9 5 4" xfId="41091"/>
    <cellStyle name="Output 5 9 5 5" xfId="41092"/>
    <cellStyle name="Output 5 9 5 6" xfId="41093"/>
    <cellStyle name="Output 5 9 5 7" xfId="41094"/>
    <cellStyle name="Output 5 9 6" xfId="41095"/>
    <cellStyle name="Output 5 9 6 2" xfId="41096"/>
    <cellStyle name="Output 5 9 6 3" xfId="41097"/>
    <cellStyle name="Output 5 9 6 4" xfId="41098"/>
    <cellStyle name="Output 5 9 6 5" xfId="41099"/>
    <cellStyle name="Output 5 9 6 6" xfId="41100"/>
    <cellStyle name="Output 5 9 6 7" xfId="41101"/>
    <cellStyle name="Output 5 9 7" xfId="41102"/>
    <cellStyle name="Output 5 9 7 2" xfId="41103"/>
    <cellStyle name="Output 5 9 7 3" xfId="41104"/>
    <cellStyle name="Output 5 9 7 4" xfId="41105"/>
    <cellStyle name="Output 5 9 7 5" xfId="41106"/>
    <cellStyle name="Output 5 9 7 6" xfId="41107"/>
    <cellStyle name="Output 5 9 8" xfId="41108"/>
    <cellStyle name="Output 5 9 9" xfId="41109"/>
    <cellStyle name="Output 6" xfId="41110"/>
    <cellStyle name="Output 6 10" xfId="41111"/>
    <cellStyle name="Output 6 10 10" xfId="41112"/>
    <cellStyle name="Output 6 10 11" xfId="41113"/>
    <cellStyle name="Output 6 10 12" xfId="41114"/>
    <cellStyle name="Output 6 10 2" xfId="41115"/>
    <cellStyle name="Output 6 10 2 2" xfId="41116"/>
    <cellStyle name="Output 6 10 2 2 2" xfId="41117"/>
    <cellStyle name="Output 6 10 2 2 3" xfId="41118"/>
    <cellStyle name="Output 6 10 2 2 4" xfId="41119"/>
    <cellStyle name="Output 6 10 2 2 5" xfId="41120"/>
    <cellStyle name="Output 6 10 2 2 6" xfId="41121"/>
    <cellStyle name="Output 6 10 2 2 7" xfId="41122"/>
    <cellStyle name="Output 6 10 2 3" xfId="41123"/>
    <cellStyle name="Output 6 10 2 4" xfId="41124"/>
    <cellStyle name="Output 6 10 2 5" xfId="41125"/>
    <cellStyle name="Output 6 10 2 6" xfId="41126"/>
    <cellStyle name="Output 6 10 2 7" xfId="41127"/>
    <cellStyle name="Output 6 10 2 8" xfId="41128"/>
    <cellStyle name="Output 6 10 3" xfId="41129"/>
    <cellStyle name="Output 6 10 3 2" xfId="41130"/>
    <cellStyle name="Output 6 10 3 3" xfId="41131"/>
    <cellStyle name="Output 6 10 3 4" xfId="41132"/>
    <cellStyle name="Output 6 10 3 5" xfId="41133"/>
    <cellStyle name="Output 6 10 3 6" xfId="41134"/>
    <cellStyle name="Output 6 10 3 7" xfId="41135"/>
    <cellStyle name="Output 6 10 4" xfId="41136"/>
    <cellStyle name="Output 6 10 4 2" xfId="41137"/>
    <cellStyle name="Output 6 10 4 3" xfId="41138"/>
    <cellStyle name="Output 6 10 4 4" xfId="41139"/>
    <cellStyle name="Output 6 10 4 5" xfId="41140"/>
    <cellStyle name="Output 6 10 4 6" xfId="41141"/>
    <cellStyle name="Output 6 10 4 7" xfId="41142"/>
    <cellStyle name="Output 6 10 5" xfId="41143"/>
    <cellStyle name="Output 6 10 5 2" xfId="41144"/>
    <cellStyle name="Output 6 10 5 3" xfId="41145"/>
    <cellStyle name="Output 6 10 5 4" xfId="41146"/>
    <cellStyle name="Output 6 10 5 5" xfId="41147"/>
    <cellStyle name="Output 6 10 5 6" xfId="41148"/>
    <cellStyle name="Output 6 10 5 7" xfId="41149"/>
    <cellStyle name="Output 6 10 6" xfId="41150"/>
    <cellStyle name="Output 6 10 6 2" xfId="41151"/>
    <cellStyle name="Output 6 10 6 3" xfId="41152"/>
    <cellStyle name="Output 6 10 6 4" xfId="41153"/>
    <cellStyle name="Output 6 10 6 5" xfId="41154"/>
    <cellStyle name="Output 6 10 6 6" xfId="41155"/>
    <cellStyle name="Output 6 10 6 7" xfId="41156"/>
    <cellStyle name="Output 6 10 7" xfId="41157"/>
    <cellStyle name="Output 6 10 7 2" xfId="41158"/>
    <cellStyle name="Output 6 10 7 3" xfId="41159"/>
    <cellStyle name="Output 6 10 7 4" xfId="41160"/>
    <cellStyle name="Output 6 10 7 5" xfId="41161"/>
    <cellStyle name="Output 6 10 7 6" xfId="41162"/>
    <cellStyle name="Output 6 10 8" xfId="41163"/>
    <cellStyle name="Output 6 10 9" xfId="41164"/>
    <cellStyle name="Output 6 11" xfId="41165"/>
    <cellStyle name="Output 6 11 10" xfId="41166"/>
    <cellStyle name="Output 6 11 11" xfId="41167"/>
    <cellStyle name="Output 6 11 12" xfId="41168"/>
    <cellStyle name="Output 6 11 2" xfId="41169"/>
    <cellStyle name="Output 6 11 2 2" xfId="41170"/>
    <cellStyle name="Output 6 11 2 2 2" xfId="41171"/>
    <cellStyle name="Output 6 11 2 2 3" xfId="41172"/>
    <cellStyle name="Output 6 11 2 2 4" xfId="41173"/>
    <cellStyle name="Output 6 11 2 2 5" xfId="41174"/>
    <cellStyle name="Output 6 11 2 2 6" xfId="41175"/>
    <cellStyle name="Output 6 11 2 2 7" xfId="41176"/>
    <cellStyle name="Output 6 11 2 3" xfId="41177"/>
    <cellStyle name="Output 6 11 2 4" xfId="41178"/>
    <cellStyle name="Output 6 11 2 5" xfId="41179"/>
    <cellStyle name="Output 6 11 2 6" xfId="41180"/>
    <cellStyle name="Output 6 11 2 7" xfId="41181"/>
    <cellStyle name="Output 6 11 2 8" xfId="41182"/>
    <cellStyle name="Output 6 11 3" xfId="41183"/>
    <cellStyle name="Output 6 11 3 2" xfId="41184"/>
    <cellStyle name="Output 6 11 3 3" xfId="41185"/>
    <cellStyle name="Output 6 11 3 4" xfId="41186"/>
    <cellStyle name="Output 6 11 3 5" xfId="41187"/>
    <cellStyle name="Output 6 11 3 6" xfId="41188"/>
    <cellStyle name="Output 6 11 3 7" xfId="41189"/>
    <cellStyle name="Output 6 11 4" xfId="41190"/>
    <cellStyle name="Output 6 11 4 2" xfId="41191"/>
    <cellStyle name="Output 6 11 4 3" xfId="41192"/>
    <cellStyle name="Output 6 11 4 4" xfId="41193"/>
    <cellStyle name="Output 6 11 4 5" xfId="41194"/>
    <cellStyle name="Output 6 11 4 6" xfId="41195"/>
    <cellStyle name="Output 6 11 4 7" xfId="41196"/>
    <cellStyle name="Output 6 11 5" xfId="41197"/>
    <cellStyle name="Output 6 11 5 2" xfId="41198"/>
    <cellStyle name="Output 6 11 5 3" xfId="41199"/>
    <cellStyle name="Output 6 11 5 4" xfId="41200"/>
    <cellStyle name="Output 6 11 5 5" xfId="41201"/>
    <cellStyle name="Output 6 11 5 6" xfId="41202"/>
    <cellStyle name="Output 6 11 5 7" xfId="41203"/>
    <cellStyle name="Output 6 11 6" xfId="41204"/>
    <cellStyle name="Output 6 11 6 2" xfId="41205"/>
    <cellStyle name="Output 6 11 6 3" xfId="41206"/>
    <cellStyle name="Output 6 11 6 4" xfId="41207"/>
    <cellStyle name="Output 6 11 6 5" xfId="41208"/>
    <cellStyle name="Output 6 11 6 6" xfId="41209"/>
    <cellStyle name="Output 6 11 6 7" xfId="41210"/>
    <cellStyle name="Output 6 11 7" xfId="41211"/>
    <cellStyle name="Output 6 11 7 2" xfId="41212"/>
    <cellStyle name="Output 6 11 7 3" xfId="41213"/>
    <cellStyle name="Output 6 11 7 4" xfId="41214"/>
    <cellStyle name="Output 6 11 7 5" xfId="41215"/>
    <cellStyle name="Output 6 11 7 6" xfId="41216"/>
    <cellStyle name="Output 6 11 8" xfId="41217"/>
    <cellStyle name="Output 6 11 9" xfId="41218"/>
    <cellStyle name="Output 6 12" xfId="41219"/>
    <cellStyle name="Output 6 12 10" xfId="41220"/>
    <cellStyle name="Output 6 12 11" xfId="41221"/>
    <cellStyle name="Output 6 12 12" xfId="41222"/>
    <cellStyle name="Output 6 12 2" xfId="41223"/>
    <cellStyle name="Output 6 12 2 2" xfId="41224"/>
    <cellStyle name="Output 6 12 2 2 2" xfId="41225"/>
    <cellStyle name="Output 6 12 2 2 3" xfId="41226"/>
    <cellStyle name="Output 6 12 2 2 4" xfId="41227"/>
    <cellStyle name="Output 6 12 2 2 5" xfId="41228"/>
    <cellStyle name="Output 6 12 2 2 6" xfId="41229"/>
    <cellStyle name="Output 6 12 2 2 7" xfId="41230"/>
    <cellStyle name="Output 6 12 2 3" xfId="41231"/>
    <cellStyle name="Output 6 12 2 4" xfId="41232"/>
    <cellStyle name="Output 6 12 2 5" xfId="41233"/>
    <cellStyle name="Output 6 12 2 6" xfId="41234"/>
    <cellStyle name="Output 6 12 2 7" xfId="41235"/>
    <cellStyle name="Output 6 12 2 8" xfId="41236"/>
    <cellStyle name="Output 6 12 3" xfId="41237"/>
    <cellStyle name="Output 6 12 3 2" xfId="41238"/>
    <cellStyle name="Output 6 12 3 3" xfId="41239"/>
    <cellStyle name="Output 6 12 3 4" xfId="41240"/>
    <cellStyle name="Output 6 12 3 5" xfId="41241"/>
    <cellStyle name="Output 6 12 3 6" xfId="41242"/>
    <cellStyle name="Output 6 12 3 7" xfId="41243"/>
    <cellStyle name="Output 6 12 4" xfId="41244"/>
    <cellStyle name="Output 6 12 4 2" xfId="41245"/>
    <cellStyle name="Output 6 12 4 3" xfId="41246"/>
    <cellStyle name="Output 6 12 4 4" xfId="41247"/>
    <cellStyle name="Output 6 12 4 5" xfId="41248"/>
    <cellStyle name="Output 6 12 4 6" xfId="41249"/>
    <cellStyle name="Output 6 12 4 7" xfId="41250"/>
    <cellStyle name="Output 6 12 5" xfId="41251"/>
    <cellStyle name="Output 6 12 5 2" xfId="41252"/>
    <cellStyle name="Output 6 12 5 3" xfId="41253"/>
    <cellStyle name="Output 6 12 5 4" xfId="41254"/>
    <cellStyle name="Output 6 12 5 5" xfId="41255"/>
    <cellStyle name="Output 6 12 5 6" xfId="41256"/>
    <cellStyle name="Output 6 12 5 7" xfId="41257"/>
    <cellStyle name="Output 6 12 6" xfId="41258"/>
    <cellStyle name="Output 6 12 6 2" xfId="41259"/>
    <cellStyle name="Output 6 12 6 3" xfId="41260"/>
    <cellStyle name="Output 6 12 6 4" xfId="41261"/>
    <cellStyle name="Output 6 12 6 5" xfId="41262"/>
    <cellStyle name="Output 6 12 6 6" xfId="41263"/>
    <cellStyle name="Output 6 12 6 7" xfId="41264"/>
    <cellStyle name="Output 6 12 7" xfId="41265"/>
    <cellStyle name="Output 6 12 7 2" xfId="41266"/>
    <cellStyle name="Output 6 12 7 3" xfId="41267"/>
    <cellStyle name="Output 6 12 7 4" xfId="41268"/>
    <cellStyle name="Output 6 12 7 5" xfId="41269"/>
    <cellStyle name="Output 6 12 7 6" xfId="41270"/>
    <cellStyle name="Output 6 12 8" xfId="41271"/>
    <cellStyle name="Output 6 12 9" xfId="41272"/>
    <cellStyle name="Output 6 13" xfId="41273"/>
    <cellStyle name="Output 6 13 2" xfId="41274"/>
    <cellStyle name="Output 6 13 2 2" xfId="41275"/>
    <cellStyle name="Output 6 13 2 3" xfId="41276"/>
    <cellStyle name="Output 6 13 2 4" xfId="41277"/>
    <cellStyle name="Output 6 13 2 5" xfId="41278"/>
    <cellStyle name="Output 6 13 2 6" xfId="41279"/>
    <cellStyle name="Output 6 13 2 7" xfId="41280"/>
    <cellStyle name="Output 6 13 3" xfId="41281"/>
    <cellStyle name="Output 6 13 4" xfId="41282"/>
    <cellStyle name="Output 6 13 5" xfId="41283"/>
    <cellStyle name="Output 6 13 6" xfId="41284"/>
    <cellStyle name="Output 6 13 7" xfId="41285"/>
    <cellStyle name="Output 6 13 8" xfId="41286"/>
    <cellStyle name="Output 6 14" xfId="41287"/>
    <cellStyle name="Output 6 14 2" xfId="41288"/>
    <cellStyle name="Output 6 14 3" xfId="41289"/>
    <cellStyle name="Output 6 14 4" xfId="41290"/>
    <cellStyle name="Output 6 14 5" xfId="41291"/>
    <cellStyle name="Output 6 14 6" xfId="41292"/>
    <cellStyle name="Output 6 14 7" xfId="41293"/>
    <cellStyle name="Output 6 15" xfId="41294"/>
    <cellStyle name="Output 6 15 2" xfId="41295"/>
    <cellStyle name="Output 6 15 3" xfId="41296"/>
    <cellStyle name="Output 6 15 4" xfId="41297"/>
    <cellStyle name="Output 6 15 5" xfId="41298"/>
    <cellStyle name="Output 6 15 6" xfId="41299"/>
    <cellStyle name="Output 6 15 7" xfId="41300"/>
    <cellStyle name="Output 6 16" xfId="41301"/>
    <cellStyle name="Output 6 16 2" xfId="41302"/>
    <cellStyle name="Output 6 16 3" xfId="41303"/>
    <cellStyle name="Output 6 16 4" xfId="41304"/>
    <cellStyle name="Output 6 16 5" xfId="41305"/>
    <cellStyle name="Output 6 16 6" xfId="41306"/>
    <cellStyle name="Output 6 16 7" xfId="41307"/>
    <cellStyle name="Output 6 17" xfId="41308"/>
    <cellStyle name="Output 6 17 2" xfId="41309"/>
    <cellStyle name="Output 6 17 3" xfId="41310"/>
    <cellStyle name="Output 6 17 4" xfId="41311"/>
    <cellStyle name="Output 6 17 5" xfId="41312"/>
    <cellStyle name="Output 6 17 6" xfId="41313"/>
    <cellStyle name="Output 6 17 7" xfId="41314"/>
    <cellStyle name="Output 6 18" xfId="41315"/>
    <cellStyle name="Output 6 18 2" xfId="41316"/>
    <cellStyle name="Output 6 18 3" xfId="41317"/>
    <cellStyle name="Output 6 18 4" xfId="41318"/>
    <cellStyle name="Output 6 18 5" xfId="41319"/>
    <cellStyle name="Output 6 18 6" xfId="41320"/>
    <cellStyle name="Output 6 18 7" xfId="41321"/>
    <cellStyle name="Output 6 19" xfId="41322"/>
    <cellStyle name="Output 6 2" xfId="41323"/>
    <cellStyle name="Output 6 2 10" xfId="41324"/>
    <cellStyle name="Output 6 2 11" xfId="41325"/>
    <cellStyle name="Output 6 2 12" xfId="41326"/>
    <cellStyle name="Output 6 2 13" xfId="41327"/>
    <cellStyle name="Output 6 2 2" xfId="41328"/>
    <cellStyle name="Output 6 2 2 2" xfId="41329"/>
    <cellStyle name="Output 6 2 2 2 2" xfId="41330"/>
    <cellStyle name="Output 6 2 2 2 3" xfId="41331"/>
    <cellStyle name="Output 6 2 2 2 4" xfId="41332"/>
    <cellStyle name="Output 6 2 2 2 5" xfId="41333"/>
    <cellStyle name="Output 6 2 2 2 6" xfId="41334"/>
    <cellStyle name="Output 6 2 2 2 7" xfId="41335"/>
    <cellStyle name="Output 6 2 2 3" xfId="41336"/>
    <cellStyle name="Output 6 2 2 4" xfId="41337"/>
    <cellStyle name="Output 6 2 2 5" xfId="41338"/>
    <cellStyle name="Output 6 2 2 6" xfId="41339"/>
    <cellStyle name="Output 6 2 2 7" xfId="41340"/>
    <cellStyle name="Output 6 2 2 8" xfId="41341"/>
    <cellStyle name="Output 6 2 3" xfId="41342"/>
    <cellStyle name="Output 6 2 3 2" xfId="41343"/>
    <cellStyle name="Output 6 2 3 3" xfId="41344"/>
    <cellStyle name="Output 6 2 3 4" xfId="41345"/>
    <cellStyle name="Output 6 2 3 5" xfId="41346"/>
    <cellStyle name="Output 6 2 3 6" xfId="41347"/>
    <cellStyle name="Output 6 2 3 7" xfId="41348"/>
    <cellStyle name="Output 6 2 4" xfId="41349"/>
    <cellStyle name="Output 6 2 4 2" xfId="41350"/>
    <cellStyle name="Output 6 2 4 3" xfId="41351"/>
    <cellStyle name="Output 6 2 4 4" xfId="41352"/>
    <cellStyle name="Output 6 2 4 5" xfId="41353"/>
    <cellStyle name="Output 6 2 4 6" xfId="41354"/>
    <cellStyle name="Output 6 2 4 7" xfId="41355"/>
    <cellStyle name="Output 6 2 5" xfId="41356"/>
    <cellStyle name="Output 6 2 5 2" xfId="41357"/>
    <cellStyle name="Output 6 2 5 3" xfId="41358"/>
    <cellStyle name="Output 6 2 5 4" xfId="41359"/>
    <cellStyle name="Output 6 2 5 5" xfId="41360"/>
    <cellStyle name="Output 6 2 5 6" xfId="41361"/>
    <cellStyle name="Output 6 2 5 7" xfId="41362"/>
    <cellStyle name="Output 6 2 6" xfId="41363"/>
    <cellStyle name="Output 6 2 6 2" xfId="41364"/>
    <cellStyle name="Output 6 2 6 3" xfId="41365"/>
    <cellStyle name="Output 6 2 6 4" xfId="41366"/>
    <cellStyle name="Output 6 2 6 5" xfId="41367"/>
    <cellStyle name="Output 6 2 6 6" xfId="41368"/>
    <cellStyle name="Output 6 2 6 7" xfId="41369"/>
    <cellStyle name="Output 6 2 7" xfId="41370"/>
    <cellStyle name="Output 6 2 7 2" xfId="41371"/>
    <cellStyle name="Output 6 2 7 3" xfId="41372"/>
    <cellStyle name="Output 6 2 7 4" xfId="41373"/>
    <cellStyle name="Output 6 2 7 5" xfId="41374"/>
    <cellStyle name="Output 6 2 7 6" xfId="41375"/>
    <cellStyle name="Output 6 2 7 7" xfId="41376"/>
    <cellStyle name="Output 6 2 8" xfId="41377"/>
    <cellStyle name="Output 6 2 9" xfId="41378"/>
    <cellStyle name="Output 6 20" xfId="41379"/>
    <cellStyle name="Output 6 21" xfId="41380"/>
    <cellStyle name="Output 6 22" xfId="41381"/>
    <cellStyle name="Output 6 23" xfId="41382"/>
    <cellStyle name="Output 6 3" xfId="41383"/>
    <cellStyle name="Output 6 3 10" xfId="41384"/>
    <cellStyle name="Output 6 3 11" xfId="41385"/>
    <cellStyle name="Output 6 3 12" xfId="41386"/>
    <cellStyle name="Output 6 3 13" xfId="41387"/>
    <cellStyle name="Output 6 3 2" xfId="41388"/>
    <cellStyle name="Output 6 3 2 2" xfId="41389"/>
    <cellStyle name="Output 6 3 2 2 2" xfId="41390"/>
    <cellStyle name="Output 6 3 2 2 3" xfId="41391"/>
    <cellStyle name="Output 6 3 2 2 4" xfId="41392"/>
    <cellStyle name="Output 6 3 2 2 5" xfId="41393"/>
    <cellStyle name="Output 6 3 2 2 6" xfId="41394"/>
    <cellStyle name="Output 6 3 2 2 7" xfId="41395"/>
    <cellStyle name="Output 6 3 2 3" xfId="41396"/>
    <cellStyle name="Output 6 3 2 4" xfId="41397"/>
    <cellStyle name="Output 6 3 2 5" xfId="41398"/>
    <cellStyle name="Output 6 3 2 6" xfId="41399"/>
    <cellStyle name="Output 6 3 2 7" xfId="41400"/>
    <cellStyle name="Output 6 3 2 8" xfId="41401"/>
    <cellStyle name="Output 6 3 3" xfId="41402"/>
    <cellStyle name="Output 6 3 3 2" xfId="41403"/>
    <cellStyle name="Output 6 3 3 3" xfId="41404"/>
    <cellStyle name="Output 6 3 3 4" xfId="41405"/>
    <cellStyle name="Output 6 3 3 5" xfId="41406"/>
    <cellStyle name="Output 6 3 3 6" xfId="41407"/>
    <cellStyle name="Output 6 3 3 7" xfId="41408"/>
    <cellStyle name="Output 6 3 4" xfId="41409"/>
    <cellStyle name="Output 6 3 4 2" xfId="41410"/>
    <cellStyle name="Output 6 3 4 3" xfId="41411"/>
    <cellStyle name="Output 6 3 4 4" xfId="41412"/>
    <cellStyle name="Output 6 3 4 5" xfId="41413"/>
    <cellStyle name="Output 6 3 4 6" xfId="41414"/>
    <cellStyle name="Output 6 3 4 7" xfId="41415"/>
    <cellStyle name="Output 6 3 5" xfId="41416"/>
    <cellStyle name="Output 6 3 5 2" xfId="41417"/>
    <cellStyle name="Output 6 3 5 3" xfId="41418"/>
    <cellStyle name="Output 6 3 5 4" xfId="41419"/>
    <cellStyle name="Output 6 3 5 5" xfId="41420"/>
    <cellStyle name="Output 6 3 5 6" xfId="41421"/>
    <cellStyle name="Output 6 3 5 7" xfId="41422"/>
    <cellStyle name="Output 6 3 6" xfId="41423"/>
    <cellStyle name="Output 6 3 6 2" xfId="41424"/>
    <cellStyle name="Output 6 3 6 3" xfId="41425"/>
    <cellStyle name="Output 6 3 6 4" xfId="41426"/>
    <cellStyle name="Output 6 3 6 5" xfId="41427"/>
    <cellStyle name="Output 6 3 6 6" xfId="41428"/>
    <cellStyle name="Output 6 3 6 7" xfId="41429"/>
    <cellStyle name="Output 6 3 7" xfId="41430"/>
    <cellStyle name="Output 6 3 7 2" xfId="41431"/>
    <cellStyle name="Output 6 3 7 3" xfId="41432"/>
    <cellStyle name="Output 6 3 7 4" xfId="41433"/>
    <cellStyle name="Output 6 3 7 5" xfId="41434"/>
    <cellStyle name="Output 6 3 7 6" xfId="41435"/>
    <cellStyle name="Output 6 3 7 7" xfId="41436"/>
    <cellStyle name="Output 6 3 8" xfId="41437"/>
    <cellStyle name="Output 6 3 9" xfId="41438"/>
    <cellStyle name="Output 6 4" xfId="41439"/>
    <cellStyle name="Output 6 4 10" xfId="41440"/>
    <cellStyle name="Output 6 4 11" xfId="41441"/>
    <cellStyle name="Output 6 4 12" xfId="41442"/>
    <cellStyle name="Output 6 4 2" xfId="41443"/>
    <cellStyle name="Output 6 4 2 2" xfId="41444"/>
    <cellStyle name="Output 6 4 2 2 2" xfId="41445"/>
    <cellStyle name="Output 6 4 2 2 3" xfId="41446"/>
    <cellStyle name="Output 6 4 2 2 4" xfId="41447"/>
    <cellStyle name="Output 6 4 2 2 5" xfId="41448"/>
    <cellStyle name="Output 6 4 2 2 6" xfId="41449"/>
    <cellStyle name="Output 6 4 2 2 7" xfId="41450"/>
    <cellStyle name="Output 6 4 2 3" xfId="41451"/>
    <cellStyle name="Output 6 4 2 4" xfId="41452"/>
    <cellStyle name="Output 6 4 2 5" xfId="41453"/>
    <cellStyle name="Output 6 4 2 6" xfId="41454"/>
    <cellStyle name="Output 6 4 2 7" xfId="41455"/>
    <cellStyle name="Output 6 4 2 8" xfId="41456"/>
    <cellStyle name="Output 6 4 3" xfId="41457"/>
    <cellStyle name="Output 6 4 3 2" xfId="41458"/>
    <cellStyle name="Output 6 4 3 3" xfId="41459"/>
    <cellStyle name="Output 6 4 3 4" xfId="41460"/>
    <cellStyle name="Output 6 4 3 5" xfId="41461"/>
    <cellStyle name="Output 6 4 3 6" xfId="41462"/>
    <cellStyle name="Output 6 4 3 7" xfId="41463"/>
    <cellStyle name="Output 6 4 4" xfId="41464"/>
    <cellStyle name="Output 6 4 4 2" xfId="41465"/>
    <cellStyle name="Output 6 4 4 3" xfId="41466"/>
    <cellStyle name="Output 6 4 4 4" xfId="41467"/>
    <cellStyle name="Output 6 4 4 5" xfId="41468"/>
    <cellStyle name="Output 6 4 4 6" xfId="41469"/>
    <cellStyle name="Output 6 4 4 7" xfId="41470"/>
    <cellStyle name="Output 6 4 5" xfId="41471"/>
    <cellStyle name="Output 6 4 5 2" xfId="41472"/>
    <cellStyle name="Output 6 4 5 3" xfId="41473"/>
    <cellStyle name="Output 6 4 5 4" xfId="41474"/>
    <cellStyle name="Output 6 4 5 5" xfId="41475"/>
    <cellStyle name="Output 6 4 5 6" xfId="41476"/>
    <cellStyle name="Output 6 4 5 7" xfId="41477"/>
    <cellStyle name="Output 6 4 6" xfId="41478"/>
    <cellStyle name="Output 6 4 6 2" xfId="41479"/>
    <cellStyle name="Output 6 4 6 3" xfId="41480"/>
    <cellStyle name="Output 6 4 6 4" xfId="41481"/>
    <cellStyle name="Output 6 4 6 5" xfId="41482"/>
    <cellStyle name="Output 6 4 6 6" xfId="41483"/>
    <cellStyle name="Output 6 4 6 7" xfId="41484"/>
    <cellStyle name="Output 6 4 7" xfId="41485"/>
    <cellStyle name="Output 6 4 7 2" xfId="41486"/>
    <cellStyle name="Output 6 4 7 3" xfId="41487"/>
    <cellStyle name="Output 6 4 7 4" xfId="41488"/>
    <cellStyle name="Output 6 4 7 5" xfId="41489"/>
    <cellStyle name="Output 6 4 7 6" xfId="41490"/>
    <cellStyle name="Output 6 4 8" xfId="41491"/>
    <cellStyle name="Output 6 4 9" xfId="41492"/>
    <cellStyle name="Output 6 5" xfId="41493"/>
    <cellStyle name="Output 6 5 10" xfId="41494"/>
    <cellStyle name="Output 6 5 11" xfId="41495"/>
    <cellStyle name="Output 6 5 12" xfId="41496"/>
    <cellStyle name="Output 6 5 2" xfId="41497"/>
    <cellStyle name="Output 6 5 2 2" xfId="41498"/>
    <cellStyle name="Output 6 5 2 2 2" xfId="41499"/>
    <cellStyle name="Output 6 5 2 2 3" xfId="41500"/>
    <cellStyle name="Output 6 5 2 2 4" xfId="41501"/>
    <cellStyle name="Output 6 5 2 2 5" xfId="41502"/>
    <cellStyle name="Output 6 5 2 2 6" xfId="41503"/>
    <cellStyle name="Output 6 5 2 2 7" xfId="41504"/>
    <cellStyle name="Output 6 5 2 3" xfId="41505"/>
    <cellStyle name="Output 6 5 2 4" xfId="41506"/>
    <cellStyle name="Output 6 5 2 5" xfId="41507"/>
    <cellStyle name="Output 6 5 2 6" xfId="41508"/>
    <cellStyle name="Output 6 5 2 7" xfId="41509"/>
    <cellStyle name="Output 6 5 2 8" xfId="41510"/>
    <cellStyle name="Output 6 5 3" xfId="41511"/>
    <cellStyle name="Output 6 5 3 2" xfId="41512"/>
    <cellStyle name="Output 6 5 3 3" xfId="41513"/>
    <cellStyle name="Output 6 5 3 4" xfId="41514"/>
    <cellStyle name="Output 6 5 3 5" xfId="41515"/>
    <cellStyle name="Output 6 5 3 6" xfId="41516"/>
    <cellStyle name="Output 6 5 3 7" xfId="41517"/>
    <cellStyle name="Output 6 5 4" xfId="41518"/>
    <cellStyle name="Output 6 5 4 2" xfId="41519"/>
    <cellStyle name="Output 6 5 4 3" xfId="41520"/>
    <cellStyle name="Output 6 5 4 4" xfId="41521"/>
    <cellStyle name="Output 6 5 4 5" xfId="41522"/>
    <cellStyle name="Output 6 5 4 6" xfId="41523"/>
    <cellStyle name="Output 6 5 4 7" xfId="41524"/>
    <cellStyle name="Output 6 5 5" xfId="41525"/>
    <cellStyle name="Output 6 5 5 2" xfId="41526"/>
    <cellStyle name="Output 6 5 5 3" xfId="41527"/>
    <cellStyle name="Output 6 5 5 4" xfId="41528"/>
    <cellStyle name="Output 6 5 5 5" xfId="41529"/>
    <cellStyle name="Output 6 5 5 6" xfId="41530"/>
    <cellStyle name="Output 6 5 5 7" xfId="41531"/>
    <cellStyle name="Output 6 5 6" xfId="41532"/>
    <cellStyle name="Output 6 5 6 2" xfId="41533"/>
    <cellStyle name="Output 6 5 6 3" xfId="41534"/>
    <cellStyle name="Output 6 5 6 4" xfId="41535"/>
    <cellStyle name="Output 6 5 6 5" xfId="41536"/>
    <cellStyle name="Output 6 5 6 6" xfId="41537"/>
    <cellStyle name="Output 6 5 6 7" xfId="41538"/>
    <cellStyle name="Output 6 5 7" xfId="41539"/>
    <cellStyle name="Output 6 5 7 2" xfId="41540"/>
    <cellStyle name="Output 6 5 7 3" xfId="41541"/>
    <cellStyle name="Output 6 5 7 4" xfId="41542"/>
    <cellStyle name="Output 6 5 7 5" xfId="41543"/>
    <cellStyle name="Output 6 5 7 6" xfId="41544"/>
    <cellStyle name="Output 6 5 8" xfId="41545"/>
    <cellStyle name="Output 6 5 9" xfId="41546"/>
    <cellStyle name="Output 6 6" xfId="41547"/>
    <cellStyle name="Output 6 6 10" xfId="41548"/>
    <cellStyle name="Output 6 6 11" xfId="41549"/>
    <cellStyle name="Output 6 6 12" xfId="41550"/>
    <cellStyle name="Output 6 6 2" xfId="41551"/>
    <cellStyle name="Output 6 6 2 2" xfId="41552"/>
    <cellStyle name="Output 6 6 2 2 2" xfId="41553"/>
    <cellStyle name="Output 6 6 2 2 3" xfId="41554"/>
    <cellStyle name="Output 6 6 2 2 4" xfId="41555"/>
    <cellStyle name="Output 6 6 2 2 5" xfId="41556"/>
    <cellStyle name="Output 6 6 2 2 6" xfId="41557"/>
    <cellStyle name="Output 6 6 2 2 7" xfId="41558"/>
    <cellStyle name="Output 6 6 2 3" xfId="41559"/>
    <cellStyle name="Output 6 6 2 4" xfId="41560"/>
    <cellStyle name="Output 6 6 2 5" xfId="41561"/>
    <cellStyle name="Output 6 6 2 6" xfId="41562"/>
    <cellStyle name="Output 6 6 2 7" xfId="41563"/>
    <cellStyle name="Output 6 6 2 8" xfId="41564"/>
    <cellStyle name="Output 6 6 3" xfId="41565"/>
    <cellStyle name="Output 6 6 3 2" xfId="41566"/>
    <cellStyle name="Output 6 6 3 3" xfId="41567"/>
    <cellStyle name="Output 6 6 3 4" xfId="41568"/>
    <cellStyle name="Output 6 6 3 5" xfId="41569"/>
    <cellStyle name="Output 6 6 3 6" xfId="41570"/>
    <cellStyle name="Output 6 6 3 7" xfId="41571"/>
    <cellStyle name="Output 6 6 4" xfId="41572"/>
    <cellStyle name="Output 6 6 4 2" xfId="41573"/>
    <cellStyle name="Output 6 6 4 3" xfId="41574"/>
    <cellStyle name="Output 6 6 4 4" xfId="41575"/>
    <cellStyle name="Output 6 6 4 5" xfId="41576"/>
    <cellStyle name="Output 6 6 4 6" xfId="41577"/>
    <cellStyle name="Output 6 6 4 7" xfId="41578"/>
    <cellStyle name="Output 6 6 5" xfId="41579"/>
    <cellStyle name="Output 6 6 5 2" xfId="41580"/>
    <cellStyle name="Output 6 6 5 3" xfId="41581"/>
    <cellStyle name="Output 6 6 5 4" xfId="41582"/>
    <cellStyle name="Output 6 6 5 5" xfId="41583"/>
    <cellStyle name="Output 6 6 5 6" xfId="41584"/>
    <cellStyle name="Output 6 6 5 7" xfId="41585"/>
    <cellStyle name="Output 6 6 6" xfId="41586"/>
    <cellStyle name="Output 6 6 6 2" xfId="41587"/>
    <cellStyle name="Output 6 6 6 3" xfId="41588"/>
    <cellStyle name="Output 6 6 6 4" xfId="41589"/>
    <cellStyle name="Output 6 6 6 5" xfId="41590"/>
    <cellStyle name="Output 6 6 6 6" xfId="41591"/>
    <cellStyle name="Output 6 6 6 7" xfId="41592"/>
    <cellStyle name="Output 6 6 7" xfId="41593"/>
    <cellStyle name="Output 6 6 7 2" xfId="41594"/>
    <cellStyle name="Output 6 6 7 3" xfId="41595"/>
    <cellStyle name="Output 6 6 7 4" xfId="41596"/>
    <cellStyle name="Output 6 6 7 5" xfId="41597"/>
    <cellStyle name="Output 6 6 7 6" xfId="41598"/>
    <cellStyle name="Output 6 6 8" xfId="41599"/>
    <cellStyle name="Output 6 6 9" xfId="41600"/>
    <cellStyle name="Output 6 7" xfId="41601"/>
    <cellStyle name="Output 6 7 10" xfId="41602"/>
    <cellStyle name="Output 6 7 11" xfId="41603"/>
    <cellStyle name="Output 6 7 12" xfId="41604"/>
    <cellStyle name="Output 6 7 2" xfId="41605"/>
    <cellStyle name="Output 6 7 2 2" xfId="41606"/>
    <cellStyle name="Output 6 7 2 2 2" xfId="41607"/>
    <cellStyle name="Output 6 7 2 2 3" xfId="41608"/>
    <cellStyle name="Output 6 7 2 2 4" xfId="41609"/>
    <cellStyle name="Output 6 7 2 2 5" xfId="41610"/>
    <cellStyle name="Output 6 7 2 2 6" xfId="41611"/>
    <cellStyle name="Output 6 7 2 2 7" xfId="41612"/>
    <cellStyle name="Output 6 7 2 3" xfId="41613"/>
    <cellStyle name="Output 6 7 2 4" xfId="41614"/>
    <cellStyle name="Output 6 7 2 5" xfId="41615"/>
    <cellStyle name="Output 6 7 2 6" xfId="41616"/>
    <cellStyle name="Output 6 7 2 7" xfId="41617"/>
    <cellStyle name="Output 6 7 2 8" xfId="41618"/>
    <cellStyle name="Output 6 7 3" xfId="41619"/>
    <cellStyle name="Output 6 7 3 2" xfId="41620"/>
    <cellStyle name="Output 6 7 3 3" xfId="41621"/>
    <cellStyle name="Output 6 7 3 4" xfId="41622"/>
    <cellStyle name="Output 6 7 3 5" xfId="41623"/>
    <cellStyle name="Output 6 7 3 6" xfId="41624"/>
    <cellStyle name="Output 6 7 3 7" xfId="41625"/>
    <cellStyle name="Output 6 7 4" xfId="41626"/>
    <cellStyle name="Output 6 7 4 2" xfId="41627"/>
    <cellStyle name="Output 6 7 4 3" xfId="41628"/>
    <cellStyle name="Output 6 7 4 4" xfId="41629"/>
    <cellStyle name="Output 6 7 4 5" xfId="41630"/>
    <cellStyle name="Output 6 7 4 6" xfId="41631"/>
    <cellStyle name="Output 6 7 4 7" xfId="41632"/>
    <cellStyle name="Output 6 7 5" xfId="41633"/>
    <cellStyle name="Output 6 7 5 2" xfId="41634"/>
    <cellStyle name="Output 6 7 5 3" xfId="41635"/>
    <cellStyle name="Output 6 7 5 4" xfId="41636"/>
    <cellStyle name="Output 6 7 5 5" xfId="41637"/>
    <cellStyle name="Output 6 7 5 6" xfId="41638"/>
    <cellStyle name="Output 6 7 5 7" xfId="41639"/>
    <cellStyle name="Output 6 7 6" xfId="41640"/>
    <cellStyle name="Output 6 7 6 2" xfId="41641"/>
    <cellStyle name="Output 6 7 6 3" xfId="41642"/>
    <cellStyle name="Output 6 7 6 4" xfId="41643"/>
    <cellStyle name="Output 6 7 6 5" xfId="41644"/>
    <cellStyle name="Output 6 7 6 6" xfId="41645"/>
    <cellStyle name="Output 6 7 6 7" xfId="41646"/>
    <cellStyle name="Output 6 7 7" xfId="41647"/>
    <cellStyle name="Output 6 7 7 2" xfId="41648"/>
    <cellStyle name="Output 6 7 7 3" xfId="41649"/>
    <cellStyle name="Output 6 7 7 4" xfId="41650"/>
    <cellStyle name="Output 6 7 7 5" xfId="41651"/>
    <cellStyle name="Output 6 7 7 6" xfId="41652"/>
    <cellStyle name="Output 6 7 8" xfId="41653"/>
    <cellStyle name="Output 6 7 9" xfId="41654"/>
    <cellStyle name="Output 6 8" xfId="41655"/>
    <cellStyle name="Output 6 8 10" xfId="41656"/>
    <cellStyle name="Output 6 8 11" xfId="41657"/>
    <cellStyle name="Output 6 8 12" xfId="41658"/>
    <cellStyle name="Output 6 8 2" xfId="41659"/>
    <cellStyle name="Output 6 8 2 2" xfId="41660"/>
    <cellStyle name="Output 6 8 2 2 2" xfId="41661"/>
    <cellStyle name="Output 6 8 2 2 3" xfId="41662"/>
    <cellStyle name="Output 6 8 2 2 4" xfId="41663"/>
    <cellStyle name="Output 6 8 2 2 5" xfId="41664"/>
    <cellStyle name="Output 6 8 2 2 6" xfId="41665"/>
    <cellStyle name="Output 6 8 2 2 7" xfId="41666"/>
    <cellStyle name="Output 6 8 2 3" xfId="41667"/>
    <cellStyle name="Output 6 8 2 4" xfId="41668"/>
    <cellStyle name="Output 6 8 2 5" xfId="41669"/>
    <cellStyle name="Output 6 8 2 6" xfId="41670"/>
    <cellStyle name="Output 6 8 2 7" xfId="41671"/>
    <cellStyle name="Output 6 8 2 8" xfId="41672"/>
    <cellStyle name="Output 6 8 3" xfId="41673"/>
    <cellStyle name="Output 6 8 3 2" xfId="41674"/>
    <cellStyle name="Output 6 8 3 3" xfId="41675"/>
    <cellStyle name="Output 6 8 3 4" xfId="41676"/>
    <cellStyle name="Output 6 8 3 5" xfId="41677"/>
    <cellStyle name="Output 6 8 3 6" xfId="41678"/>
    <cellStyle name="Output 6 8 3 7" xfId="41679"/>
    <cellStyle name="Output 6 8 4" xfId="41680"/>
    <cellStyle name="Output 6 8 4 2" xfId="41681"/>
    <cellStyle name="Output 6 8 4 3" xfId="41682"/>
    <cellStyle name="Output 6 8 4 4" xfId="41683"/>
    <cellStyle name="Output 6 8 4 5" xfId="41684"/>
    <cellStyle name="Output 6 8 4 6" xfId="41685"/>
    <cellStyle name="Output 6 8 4 7" xfId="41686"/>
    <cellStyle name="Output 6 8 5" xfId="41687"/>
    <cellStyle name="Output 6 8 5 2" xfId="41688"/>
    <cellStyle name="Output 6 8 5 3" xfId="41689"/>
    <cellStyle name="Output 6 8 5 4" xfId="41690"/>
    <cellStyle name="Output 6 8 5 5" xfId="41691"/>
    <cellStyle name="Output 6 8 5 6" xfId="41692"/>
    <cellStyle name="Output 6 8 5 7" xfId="41693"/>
    <cellStyle name="Output 6 8 6" xfId="41694"/>
    <cellStyle name="Output 6 8 6 2" xfId="41695"/>
    <cellStyle name="Output 6 8 6 3" xfId="41696"/>
    <cellStyle name="Output 6 8 6 4" xfId="41697"/>
    <cellStyle name="Output 6 8 6 5" xfId="41698"/>
    <cellStyle name="Output 6 8 6 6" xfId="41699"/>
    <cellStyle name="Output 6 8 6 7" xfId="41700"/>
    <cellStyle name="Output 6 8 7" xfId="41701"/>
    <cellStyle name="Output 6 8 7 2" xfId="41702"/>
    <cellStyle name="Output 6 8 7 3" xfId="41703"/>
    <cellStyle name="Output 6 8 7 4" xfId="41704"/>
    <cellStyle name="Output 6 8 7 5" xfId="41705"/>
    <cellStyle name="Output 6 8 7 6" xfId="41706"/>
    <cellStyle name="Output 6 8 8" xfId="41707"/>
    <cellStyle name="Output 6 8 9" xfId="41708"/>
    <cellStyle name="Output 6 9" xfId="41709"/>
    <cellStyle name="Output 6 9 10" xfId="41710"/>
    <cellStyle name="Output 6 9 11" xfId="41711"/>
    <cellStyle name="Output 6 9 12" xfId="41712"/>
    <cellStyle name="Output 6 9 2" xfId="41713"/>
    <cellStyle name="Output 6 9 2 2" xfId="41714"/>
    <cellStyle name="Output 6 9 2 2 2" xfId="41715"/>
    <cellStyle name="Output 6 9 2 2 3" xfId="41716"/>
    <cellStyle name="Output 6 9 2 2 4" xfId="41717"/>
    <cellStyle name="Output 6 9 2 2 5" xfId="41718"/>
    <cellStyle name="Output 6 9 2 2 6" xfId="41719"/>
    <cellStyle name="Output 6 9 2 2 7" xfId="41720"/>
    <cellStyle name="Output 6 9 2 3" xfId="41721"/>
    <cellStyle name="Output 6 9 2 4" xfId="41722"/>
    <cellStyle name="Output 6 9 2 5" xfId="41723"/>
    <cellStyle name="Output 6 9 2 6" xfId="41724"/>
    <cellStyle name="Output 6 9 2 7" xfId="41725"/>
    <cellStyle name="Output 6 9 2 8" xfId="41726"/>
    <cellStyle name="Output 6 9 3" xfId="41727"/>
    <cellStyle name="Output 6 9 3 2" xfId="41728"/>
    <cellStyle name="Output 6 9 3 3" xfId="41729"/>
    <cellStyle name="Output 6 9 3 4" xfId="41730"/>
    <cellStyle name="Output 6 9 3 5" xfId="41731"/>
    <cellStyle name="Output 6 9 3 6" xfId="41732"/>
    <cellStyle name="Output 6 9 3 7" xfId="41733"/>
    <cellStyle name="Output 6 9 4" xfId="41734"/>
    <cellStyle name="Output 6 9 4 2" xfId="41735"/>
    <cellStyle name="Output 6 9 4 3" xfId="41736"/>
    <cellStyle name="Output 6 9 4 4" xfId="41737"/>
    <cellStyle name="Output 6 9 4 5" xfId="41738"/>
    <cellStyle name="Output 6 9 4 6" xfId="41739"/>
    <cellStyle name="Output 6 9 4 7" xfId="41740"/>
    <cellStyle name="Output 6 9 5" xfId="41741"/>
    <cellStyle name="Output 6 9 5 2" xfId="41742"/>
    <cellStyle name="Output 6 9 5 3" xfId="41743"/>
    <cellStyle name="Output 6 9 5 4" xfId="41744"/>
    <cellStyle name="Output 6 9 5 5" xfId="41745"/>
    <cellStyle name="Output 6 9 5 6" xfId="41746"/>
    <cellStyle name="Output 6 9 5 7" xfId="41747"/>
    <cellStyle name="Output 6 9 6" xfId="41748"/>
    <cellStyle name="Output 6 9 6 2" xfId="41749"/>
    <cellStyle name="Output 6 9 6 3" xfId="41750"/>
    <cellStyle name="Output 6 9 6 4" xfId="41751"/>
    <cellStyle name="Output 6 9 6 5" xfId="41752"/>
    <cellStyle name="Output 6 9 6 6" xfId="41753"/>
    <cellStyle name="Output 6 9 6 7" xfId="41754"/>
    <cellStyle name="Output 6 9 7" xfId="41755"/>
    <cellStyle name="Output 6 9 7 2" xfId="41756"/>
    <cellStyle name="Output 6 9 7 3" xfId="41757"/>
    <cellStyle name="Output 6 9 7 4" xfId="41758"/>
    <cellStyle name="Output 6 9 7 5" xfId="41759"/>
    <cellStyle name="Output 6 9 7 6" xfId="41760"/>
    <cellStyle name="Output 6 9 8" xfId="41761"/>
    <cellStyle name="Output 6 9 9" xfId="41762"/>
    <cellStyle name="Output 7" xfId="41763"/>
    <cellStyle name="Output 7 10" xfId="41764"/>
    <cellStyle name="Output 7 11" xfId="41765"/>
    <cellStyle name="Output 7 12" xfId="41766"/>
    <cellStyle name="Output 7 13" xfId="41767"/>
    <cellStyle name="Output 7 2" xfId="41768"/>
    <cellStyle name="Output 7 2 2" xfId="41769"/>
    <cellStyle name="Output 7 2 2 2" xfId="41770"/>
    <cellStyle name="Output 7 2 2 3" xfId="41771"/>
    <cellStyle name="Output 7 2 2 4" xfId="41772"/>
    <cellStyle name="Output 7 2 2 5" xfId="41773"/>
    <cellStyle name="Output 7 2 2 6" xfId="41774"/>
    <cellStyle name="Output 7 2 2 7" xfId="41775"/>
    <cellStyle name="Output 7 2 3" xfId="41776"/>
    <cellStyle name="Output 7 2 4" xfId="41777"/>
    <cellStyle name="Output 7 2 5" xfId="41778"/>
    <cellStyle name="Output 7 2 6" xfId="41779"/>
    <cellStyle name="Output 7 2 7" xfId="41780"/>
    <cellStyle name="Output 7 2 8" xfId="41781"/>
    <cellStyle name="Output 7 3" xfId="41782"/>
    <cellStyle name="Output 7 3 2" xfId="41783"/>
    <cellStyle name="Output 7 3 3" xfId="41784"/>
    <cellStyle name="Output 7 3 4" xfId="41785"/>
    <cellStyle name="Output 7 3 5" xfId="41786"/>
    <cellStyle name="Output 7 3 6" xfId="41787"/>
    <cellStyle name="Output 7 3 7" xfId="41788"/>
    <cellStyle name="Output 7 4" xfId="41789"/>
    <cellStyle name="Output 7 4 2" xfId="41790"/>
    <cellStyle name="Output 7 4 3" xfId="41791"/>
    <cellStyle name="Output 7 4 4" xfId="41792"/>
    <cellStyle name="Output 7 4 5" xfId="41793"/>
    <cellStyle name="Output 7 4 6" xfId="41794"/>
    <cellStyle name="Output 7 4 7" xfId="41795"/>
    <cellStyle name="Output 7 5" xfId="41796"/>
    <cellStyle name="Output 7 5 2" xfId="41797"/>
    <cellStyle name="Output 7 5 3" xfId="41798"/>
    <cellStyle name="Output 7 5 4" xfId="41799"/>
    <cellStyle name="Output 7 5 5" xfId="41800"/>
    <cellStyle name="Output 7 5 6" xfId="41801"/>
    <cellStyle name="Output 7 5 7" xfId="41802"/>
    <cellStyle name="Output 7 6" xfId="41803"/>
    <cellStyle name="Output 7 6 2" xfId="41804"/>
    <cellStyle name="Output 7 6 3" xfId="41805"/>
    <cellStyle name="Output 7 6 4" xfId="41806"/>
    <cellStyle name="Output 7 6 5" xfId="41807"/>
    <cellStyle name="Output 7 6 6" xfId="41808"/>
    <cellStyle name="Output 7 6 7" xfId="41809"/>
    <cellStyle name="Output 7 7" xfId="41810"/>
    <cellStyle name="Output 7 7 2" xfId="41811"/>
    <cellStyle name="Output 7 7 3" xfId="41812"/>
    <cellStyle name="Output 7 7 4" xfId="41813"/>
    <cellStyle name="Output 7 7 5" xfId="41814"/>
    <cellStyle name="Output 7 7 6" xfId="41815"/>
    <cellStyle name="Output 7 7 7" xfId="41816"/>
    <cellStyle name="Output 7 8" xfId="41817"/>
    <cellStyle name="Output 7 9" xfId="41818"/>
    <cellStyle name="Output 8" xfId="41819"/>
    <cellStyle name="Output 8 10" xfId="41820"/>
    <cellStyle name="Output 8 11" xfId="41821"/>
    <cellStyle name="Output 8 12" xfId="41822"/>
    <cellStyle name="Output 8 13" xfId="41823"/>
    <cellStyle name="Output 8 2" xfId="41824"/>
    <cellStyle name="Output 8 2 2" xfId="41825"/>
    <cellStyle name="Output 8 2 2 2" xfId="41826"/>
    <cellStyle name="Output 8 2 2 3" xfId="41827"/>
    <cellStyle name="Output 8 2 2 4" xfId="41828"/>
    <cellStyle name="Output 8 2 2 5" xfId="41829"/>
    <cellStyle name="Output 8 2 2 6" xfId="41830"/>
    <cellStyle name="Output 8 2 2 7" xfId="41831"/>
    <cellStyle name="Output 8 2 3" xfId="41832"/>
    <cellStyle name="Output 8 2 4" xfId="41833"/>
    <cellStyle name="Output 8 2 5" xfId="41834"/>
    <cellStyle name="Output 8 2 6" xfId="41835"/>
    <cellStyle name="Output 8 2 7" xfId="41836"/>
    <cellStyle name="Output 8 2 8" xfId="41837"/>
    <cellStyle name="Output 8 3" xfId="41838"/>
    <cellStyle name="Output 8 3 2" xfId="41839"/>
    <cellStyle name="Output 8 3 3" xfId="41840"/>
    <cellStyle name="Output 8 3 4" xfId="41841"/>
    <cellStyle name="Output 8 3 5" xfId="41842"/>
    <cellStyle name="Output 8 3 6" xfId="41843"/>
    <cellStyle name="Output 8 3 7" xfId="41844"/>
    <cellStyle name="Output 8 4" xfId="41845"/>
    <cellStyle name="Output 8 4 2" xfId="41846"/>
    <cellStyle name="Output 8 4 3" xfId="41847"/>
    <cellStyle name="Output 8 4 4" xfId="41848"/>
    <cellStyle name="Output 8 4 5" xfId="41849"/>
    <cellStyle name="Output 8 4 6" xfId="41850"/>
    <cellStyle name="Output 8 4 7" xfId="41851"/>
    <cellStyle name="Output 8 5" xfId="41852"/>
    <cellStyle name="Output 8 5 2" xfId="41853"/>
    <cellStyle name="Output 8 5 3" xfId="41854"/>
    <cellStyle name="Output 8 5 4" xfId="41855"/>
    <cellStyle name="Output 8 5 5" xfId="41856"/>
    <cellStyle name="Output 8 5 6" xfId="41857"/>
    <cellStyle name="Output 8 5 7" xfId="41858"/>
    <cellStyle name="Output 8 6" xfId="41859"/>
    <cellStyle name="Output 8 6 2" xfId="41860"/>
    <cellStyle name="Output 8 6 3" xfId="41861"/>
    <cellStyle name="Output 8 6 4" xfId="41862"/>
    <cellStyle name="Output 8 6 5" xfId="41863"/>
    <cellStyle name="Output 8 6 6" xfId="41864"/>
    <cellStyle name="Output 8 6 7" xfId="41865"/>
    <cellStyle name="Output 8 7" xfId="41866"/>
    <cellStyle name="Output 8 7 2" xfId="41867"/>
    <cellStyle name="Output 8 7 3" xfId="41868"/>
    <cellStyle name="Output 8 7 4" xfId="41869"/>
    <cellStyle name="Output 8 7 5" xfId="41870"/>
    <cellStyle name="Output 8 7 6" xfId="41871"/>
    <cellStyle name="Output 8 7 7" xfId="41872"/>
    <cellStyle name="Output 8 8" xfId="41873"/>
    <cellStyle name="Output 8 9" xfId="41874"/>
    <cellStyle name="Output 9" xfId="41875"/>
    <cellStyle name="Output 9 10" xfId="41876"/>
    <cellStyle name="Output 9 11" xfId="41877"/>
    <cellStyle name="Output 9 12" xfId="41878"/>
    <cellStyle name="Output 9 2" xfId="41879"/>
    <cellStyle name="Output 9 2 2" xfId="41880"/>
    <cellStyle name="Output 9 2 2 2" xfId="41881"/>
    <cellStyle name="Output 9 2 2 3" xfId="41882"/>
    <cellStyle name="Output 9 2 2 4" xfId="41883"/>
    <cellStyle name="Output 9 2 2 5" xfId="41884"/>
    <cellStyle name="Output 9 2 2 6" xfId="41885"/>
    <cellStyle name="Output 9 2 2 7" xfId="41886"/>
    <cellStyle name="Output 9 2 3" xfId="41887"/>
    <cellStyle name="Output 9 2 4" xfId="41888"/>
    <cellStyle name="Output 9 2 5" xfId="41889"/>
    <cellStyle name="Output 9 2 6" xfId="41890"/>
    <cellStyle name="Output 9 2 7" xfId="41891"/>
    <cellStyle name="Output 9 2 8" xfId="41892"/>
    <cellStyle name="Output 9 3" xfId="41893"/>
    <cellStyle name="Output 9 3 2" xfId="41894"/>
    <cellStyle name="Output 9 3 3" xfId="41895"/>
    <cellStyle name="Output 9 3 4" xfId="41896"/>
    <cellStyle name="Output 9 3 5" xfId="41897"/>
    <cellStyle name="Output 9 3 6" xfId="41898"/>
    <cellStyle name="Output 9 3 7" xfId="41899"/>
    <cellStyle name="Output 9 4" xfId="41900"/>
    <cellStyle name="Output 9 4 2" xfId="41901"/>
    <cellStyle name="Output 9 4 3" xfId="41902"/>
    <cellStyle name="Output 9 4 4" xfId="41903"/>
    <cellStyle name="Output 9 4 5" xfId="41904"/>
    <cellStyle name="Output 9 4 6" xfId="41905"/>
    <cellStyle name="Output 9 4 7" xfId="41906"/>
    <cellStyle name="Output 9 5" xfId="41907"/>
    <cellStyle name="Output 9 5 2" xfId="41908"/>
    <cellStyle name="Output 9 5 3" xfId="41909"/>
    <cellStyle name="Output 9 5 4" xfId="41910"/>
    <cellStyle name="Output 9 5 5" xfId="41911"/>
    <cellStyle name="Output 9 5 6" xfId="41912"/>
    <cellStyle name="Output 9 5 7" xfId="41913"/>
    <cellStyle name="Output 9 6" xfId="41914"/>
    <cellStyle name="Output 9 6 2" xfId="41915"/>
    <cellStyle name="Output 9 6 3" xfId="41916"/>
    <cellStyle name="Output 9 6 4" xfId="41917"/>
    <cellStyle name="Output 9 6 5" xfId="41918"/>
    <cellStyle name="Output 9 6 6" xfId="41919"/>
    <cellStyle name="Output 9 6 7" xfId="41920"/>
    <cellStyle name="Output 9 7" xfId="41921"/>
    <cellStyle name="Output 9 7 2" xfId="41922"/>
    <cellStyle name="Output 9 7 3" xfId="41923"/>
    <cellStyle name="Output 9 7 4" xfId="41924"/>
    <cellStyle name="Output 9 7 5" xfId="41925"/>
    <cellStyle name="Output 9 7 6" xfId="41926"/>
    <cellStyle name="Output 9 8" xfId="41927"/>
    <cellStyle name="Output 9 9" xfId="41928"/>
    <cellStyle name="Percent" xfId="19"/>
    <cellStyle name="Percent 2" xfId="60"/>
    <cellStyle name="Percent 3" xfId="50"/>
    <cellStyle name="Percent 4" xfId="122"/>
    <cellStyle name="Percent 5" xfId="95"/>
    <cellStyle name="Percent 5 2" xfId="174"/>
    <cellStyle name="Percent 6" xfId="51810"/>
    <cellStyle name="PlanIntervencion" xfId="41929"/>
    <cellStyle name="PlanIntervencion 10" xfId="41930"/>
    <cellStyle name="PlanIntervencion 10 2" xfId="41931"/>
    <cellStyle name="PlanIntervencion 10 3" xfId="41932"/>
    <cellStyle name="PlanIntervencion 10 4" xfId="41933"/>
    <cellStyle name="PlanIntervencion 10 5" xfId="41934"/>
    <cellStyle name="PlanIntervencion 10 6" xfId="41935"/>
    <cellStyle name="PlanIntervencion 10 7" xfId="41936"/>
    <cellStyle name="PlanIntervencion 11" xfId="41937"/>
    <cellStyle name="PlanIntervencion 12" xfId="41938"/>
    <cellStyle name="PlanIntervencion 13" xfId="41939"/>
    <cellStyle name="PlanIntervencion 14" xfId="41940"/>
    <cellStyle name="PlanIntervencion 2" xfId="41941"/>
    <cellStyle name="PlanIntervencion 2 10" xfId="41942"/>
    <cellStyle name="PlanIntervencion 2 2" xfId="41943"/>
    <cellStyle name="PlanIntervencion 2 2 2" xfId="41944"/>
    <cellStyle name="PlanIntervencion 2 2 2 2" xfId="41945"/>
    <cellStyle name="PlanIntervencion 2 2 2 3" xfId="41946"/>
    <cellStyle name="PlanIntervencion 2 2 2 4" xfId="41947"/>
    <cellStyle name="PlanIntervencion 2 2 2 5" xfId="41948"/>
    <cellStyle name="PlanIntervencion 2 2 2 6" xfId="41949"/>
    <cellStyle name="PlanIntervencion 2 2 3" xfId="41950"/>
    <cellStyle name="PlanIntervencion 2 2 4" xfId="41951"/>
    <cellStyle name="PlanIntervencion 2 2 5" xfId="41952"/>
    <cellStyle name="PlanIntervencion 2 2 6" xfId="41953"/>
    <cellStyle name="PlanIntervencion 2 3" xfId="41954"/>
    <cellStyle name="PlanIntervencion 2 3 2" xfId="41955"/>
    <cellStyle name="PlanIntervencion 2 3 3" xfId="41956"/>
    <cellStyle name="PlanIntervencion 2 3 4" xfId="41957"/>
    <cellStyle name="PlanIntervencion 2 3 5" xfId="41958"/>
    <cellStyle name="PlanIntervencion 2 3 6" xfId="41959"/>
    <cellStyle name="PlanIntervencion 2 4" xfId="41960"/>
    <cellStyle name="PlanIntervencion 2 4 2" xfId="41961"/>
    <cellStyle name="PlanIntervencion 2 4 3" xfId="41962"/>
    <cellStyle name="PlanIntervencion 2 4 4" xfId="41963"/>
    <cellStyle name="PlanIntervencion 2 4 5" xfId="41964"/>
    <cellStyle name="PlanIntervencion 2 4 6" xfId="41965"/>
    <cellStyle name="PlanIntervencion 2 5" xfId="41966"/>
    <cellStyle name="PlanIntervencion 2 5 2" xfId="41967"/>
    <cellStyle name="PlanIntervencion 2 5 3" xfId="41968"/>
    <cellStyle name="PlanIntervencion 2 5 4" xfId="41969"/>
    <cellStyle name="PlanIntervencion 2 5 5" xfId="41970"/>
    <cellStyle name="PlanIntervencion 2 5 6" xfId="41971"/>
    <cellStyle name="PlanIntervencion 2 6" xfId="41972"/>
    <cellStyle name="PlanIntervencion 2 6 2" xfId="41973"/>
    <cellStyle name="PlanIntervencion 2 6 3" xfId="41974"/>
    <cellStyle name="PlanIntervencion 2 6 4" xfId="41975"/>
    <cellStyle name="PlanIntervencion 2 6 5" xfId="41976"/>
    <cellStyle name="PlanIntervencion 2 6 6" xfId="41977"/>
    <cellStyle name="PlanIntervencion 2 7" xfId="41978"/>
    <cellStyle name="PlanIntervencion 2 8" xfId="41979"/>
    <cellStyle name="PlanIntervencion 2 9" xfId="41980"/>
    <cellStyle name="PlanIntervencion 3" xfId="41981"/>
    <cellStyle name="PlanIntervencion 3 2" xfId="41982"/>
    <cellStyle name="PlanIntervencion 3 2 2" xfId="41983"/>
    <cellStyle name="PlanIntervencion 3 2 3" xfId="41984"/>
    <cellStyle name="PlanIntervencion 3 2 4" xfId="41985"/>
    <cellStyle name="PlanIntervencion 3 2 5" xfId="41986"/>
    <cellStyle name="PlanIntervencion 3 2 6" xfId="41987"/>
    <cellStyle name="PlanIntervencion 3 3" xfId="41988"/>
    <cellStyle name="PlanIntervencion 4" xfId="41989"/>
    <cellStyle name="PlanIntervencion 4 2" xfId="41990"/>
    <cellStyle name="PlanIntervencion 4 2 2" xfId="41991"/>
    <cellStyle name="PlanIntervencion 4 2 3" xfId="41992"/>
    <cellStyle name="PlanIntervencion 4 2 4" xfId="41993"/>
    <cellStyle name="PlanIntervencion 4 2 5" xfId="41994"/>
    <cellStyle name="PlanIntervencion 4 2 6" xfId="41995"/>
    <cellStyle name="PlanIntervencion 4 3" xfId="41996"/>
    <cellStyle name="PlanIntervencion 4 3 2" xfId="41997"/>
    <cellStyle name="PlanIntervencion 4 3 3" xfId="41998"/>
    <cellStyle name="PlanIntervencion 4 3 4" xfId="41999"/>
    <cellStyle name="PlanIntervencion 4 3 5" xfId="42000"/>
    <cellStyle name="PlanIntervencion 4 3 6" xfId="42001"/>
    <cellStyle name="PlanIntervencion 4 4" xfId="42002"/>
    <cellStyle name="PlanIntervencion 4 4 2" xfId="42003"/>
    <cellStyle name="PlanIntervencion 4 4 3" xfId="42004"/>
    <cellStyle name="PlanIntervencion 4 4 4" xfId="42005"/>
    <cellStyle name="PlanIntervencion 4 4 5" xfId="42006"/>
    <cellStyle name="PlanIntervencion 4 4 6" xfId="42007"/>
    <cellStyle name="PlanIntervencion 4 5" xfId="42008"/>
    <cellStyle name="PlanIntervencion 4 5 2" xfId="42009"/>
    <cellStyle name="PlanIntervencion 4 5 3" xfId="42010"/>
    <cellStyle name="PlanIntervencion 4 5 4" xfId="42011"/>
    <cellStyle name="PlanIntervencion 4 5 5" xfId="42012"/>
    <cellStyle name="PlanIntervencion 4 5 6" xfId="42013"/>
    <cellStyle name="PlanIntervencion 4 6" xfId="42014"/>
    <cellStyle name="PlanIntervencion 4 7" xfId="42015"/>
    <cellStyle name="PlanIntervencion 4 8" xfId="42016"/>
    <cellStyle name="PlanIntervencion 4 9" xfId="42017"/>
    <cellStyle name="PlanIntervencion 5" xfId="42018"/>
    <cellStyle name="PlanIntervencion 5 2" xfId="42019"/>
    <cellStyle name="PlanIntervencion 5 3" xfId="42020"/>
    <cellStyle name="PlanIntervencion 5 4" xfId="42021"/>
    <cellStyle name="PlanIntervencion 5 5" xfId="42022"/>
    <cellStyle name="PlanIntervencion 5 6" xfId="42023"/>
    <cellStyle name="PlanIntervencion 6" xfId="42024"/>
    <cellStyle name="PlanIntervencion 6 2" xfId="42025"/>
    <cellStyle name="PlanIntervencion 6 3" xfId="42026"/>
    <cellStyle name="PlanIntervencion 6 4" xfId="42027"/>
    <cellStyle name="PlanIntervencion 6 5" xfId="42028"/>
    <cellStyle name="PlanIntervencion 6 6" xfId="42029"/>
    <cellStyle name="PlanIntervencion 7" xfId="42030"/>
    <cellStyle name="PlanIntervencion 7 2" xfId="42031"/>
    <cellStyle name="PlanIntervencion 7 3" xfId="42032"/>
    <cellStyle name="PlanIntervencion 7 4" xfId="42033"/>
    <cellStyle name="PlanIntervencion 7 5" xfId="42034"/>
    <cellStyle name="PlanIntervencion 7 6" xfId="42035"/>
    <cellStyle name="PlanIntervencion 8" xfId="42036"/>
    <cellStyle name="PlanIntervencion 8 2" xfId="42037"/>
    <cellStyle name="PlanIntervencion 8 3" xfId="42038"/>
    <cellStyle name="PlanIntervencion 8 4" xfId="42039"/>
    <cellStyle name="PlanIntervencion 8 5" xfId="42040"/>
    <cellStyle name="PlanIntervencion 8 6" xfId="42041"/>
    <cellStyle name="PlanIntervencion 9" xfId="42042"/>
    <cellStyle name="PlanIntervencion 9 2" xfId="42043"/>
    <cellStyle name="PlanIntervencion 9 3" xfId="42044"/>
    <cellStyle name="PlanIntervencion 9 4" xfId="42045"/>
    <cellStyle name="PlanIntervencion 9 5" xfId="42046"/>
    <cellStyle name="PlanIntervencion 9 6" xfId="42047"/>
    <cellStyle name="Porcentaje 10" xfId="42048"/>
    <cellStyle name="Porcentaje 11" xfId="42049"/>
    <cellStyle name="Porcentaje 2" xfId="10"/>
    <cellStyle name="Porcentaje 2 2" xfId="42051"/>
    <cellStyle name="Porcentaje 2 2 2" xfId="42052"/>
    <cellStyle name="Porcentaje 2 2 2 2" xfId="42053"/>
    <cellStyle name="Porcentaje 2 2 2 2 2" xfId="42054"/>
    <cellStyle name="Porcentaje 2 2 2 2 2 2" xfId="42055"/>
    <cellStyle name="Porcentaje 2 2 2 2 2 2 2" xfId="42056"/>
    <cellStyle name="Porcentaje 2 2 2 2 2 2 2 2" xfId="42057"/>
    <cellStyle name="Porcentaje 2 2 2 2 2 2 2 2 2" xfId="42058"/>
    <cellStyle name="Porcentaje 2 2 2 2 2 2 2 2 2 2" xfId="42059"/>
    <cellStyle name="Porcentaje 2 2 2 2 2 2 2 2 2 3" xfId="42060"/>
    <cellStyle name="Porcentaje 2 2 2 3" xfId="42061"/>
    <cellStyle name="Porcentaje 2 2 2 3 2" xfId="42062"/>
    <cellStyle name="Porcentaje 2 2 2 3 2 2" xfId="42063"/>
    <cellStyle name="Porcentaje 2 2 2 3 2 2 2" xfId="42064"/>
    <cellStyle name="Porcentaje 2 2 2 3 2 2 2 2" xfId="42065"/>
    <cellStyle name="Porcentaje 2 2 2 3 2 2 2 2 2" xfId="42066"/>
    <cellStyle name="Porcentaje 2 2 2 3 2 2 2 2 3" xfId="42067"/>
    <cellStyle name="Porcentaje 2 2 3" xfId="42068"/>
    <cellStyle name="Porcentaje 2 2 4" xfId="42069"/>
    <cellStyle name="Porcentaje 2 3" xfId="42070"/>
    <cellStyle name="Porcentaje 2 4" xfId="42071"/>
    <cellStyle name="Porcentaje 2 5" xfId="42050"/>
    <cellStyle name="Porcentaje 3" xfId="89"/>
    <cellStyle name="Porcentaje 3 2" xfId="42073"/>
    <cellStyle name="Porcentaje 3 3" xfId="42072"/>
    <cellStyle name="Porcentaje 4" xfId="42074"/>
    <cellStyle name="Porcentaje 4 2" xfId="42075"/>
    <cellStyle name="Porcentaje 5" xfId="42076"/>
    <cellStyle name="Porcentaje 5 2" xfId="42077"/>
    <cellStyle name="Porcentaje 5 2 2" xfId="42078"/>
    <cellStyle name="Porcentaje 6" xfId="42079"/>
    <cellStyle name="Porcentaje 6 2" xfId="42080"/>
    <cellStyle name="Porcentaje 7" xfId="42081"/>
    <cellStyle name="Porcentaje 8" xfId="42082"/>
    <cellStyle name="Porcentaje 8 2" xfId="42083"/>
    <cellStyle name="Porcentaje 8 2 2" xfId="42084"/>
    <cellStyle name="Porcentaje 9" xfId="42085"/>
    <cellStyle name="Porcentaje 9 2" xfId="42086"/>
    <cellStyle name="Porcentual 2" xfId="42087"/>
    <cellStyle name="Porcentual 3" xfId="42088"/>
    <cellStyle name="Porcentual 4" xfId="42089"/>
    <cellStyle name="Porcentual 5" xfId="42090"/>
    <cellStyle name="resaltado" xfId="42091"/>
    <cellStyle name="Salida 2" xfId="42092"/>
    <cellStyle name="Salida 2 10" xfId="42093"/>
    <cellStyle name="Salida 2 11" xfId="42094"/>
    <cellStyle name="Salida 2 12" xfId="42095"/>
    <cellStyle name="Salida 2 2" xfId="42096"/>
    <cellStyle name="Salida 2 2 2" xfId="42097"/>
    <cellStyle name="Salida 2 2 3" xfId="42098"/>
    <cellStyle name="Salida 2 2 4" xfId="42099"/>
    <cellStyle name="Salida 2 2 5" xfId="42100"/>
    <cellStyle name="Salida 2 2 6" xfId="42101"/>
    <cellStyle name="Salida 2 2 7" xfId="42102"/>
    <cellStyle name="Salida 2 3" xfId="42103"/>
    <cellStyle name="Salida 2 3 2" xfId="42104"/>
    <cellStyle name="Salida 2 3 3" xfId="42105"/>
    <cellStyle name="Salida 2 3 4" xfId="42106"/>
    <cellStyle name="Salida 2 3 5" xfId="42107"/>
    <cellStyle name="Salida 2 3 6" xfId="42108"/>
    <cellStyle name="Salida 2 3 7" xfId="42109"/>
    <cellStyle name="Salida 2 4" xfId="42110"/>
    <cellStyle name="Salida 2 4 2" xfId="42111"/>
    <cellStyle name="Salida 2 4 3" xfId="42112"/>
    <cellStyle name="Salida 2 4 4" xfId="42113"/>
    <cellStyle name="Salida 2 4 5" xfId="42114"/>
    <cellStyle name="Salida 2 4 6" xfId="42115"/>
    <cellStyle name="Salida 2 4 7" xfId="42116"/>
    <cellStyle name="Salida 2 5" xfId="42117"/>
    <cellStyle name="Salida 2 5 2" xfId="42118"/>
    <cellStyle name="Salida 2 5 3" xfId="42119"/>
    <cellStyle name="Salida 2 5 4" xfId="42120"/>
    <cellStyle name="Salida 2 5 5" xfId="42121"/>
    <cellStyle name="Salida 2 5 6" xfId="42122"/>
    <cellStyle name="Salida 2 5 7" xfId="42123"/>
    <cellStyle name="Salida 2 6" xfId="42124"/>
    <cellStyle name="Salida 2 6 2" xfId="42125"/>
    <cellStyle name="Salida 2 6 3" xfId="42126"/>
    <cellStyle name="Salida 2 6 4" xfId="42127"/>
    <cellStyle name="Salida 2 6 5" xfId="42128"/>
    <cellStyle name="Salida 2 6 6" xfId="42129"/>
    <cellStyle name="Salida 2 6 7" xfId="42130"/>
    <cellStyle name="Salida 2 7" xfId="42131"/>
    <cellStyle name="Salida 2 7 2" xfId="42132"/>
    <cellStyle name="Salida 2 7 3" xfId="42133"/>
    <cellStyle name="Salida 2 7 4" xfId="42134"/>
    <cellStyle name="Salida 2 7 5" xfId="42135"/>
    <cellStyle name="Salida 2 7 6" xfId="42136"/>
    <cellStyle name="Salida 2 8" xfId="42137"/>
    <cellStyle name="Salida 2 9" xfId="42138"/>
    <cellStyle name="TEXT" xfId="42139"/>
    <cellStyle name="Texto de advertencia 2" xfId="42140"/>
    <cellStyle name="Texto explicativo" xfId="51898" builtinId="53"/>
    <cellStyle name="Texto explicativo 2" xfId="42141"/>
    <cellStyle name="Title" xfId="42142"/>
    <cellStyle name="Título 2 2" xfId="42143"/>
    <cellStyle name="Título 3 2" xfId="42144"/>
    <cellStyle name="Título 4" xfId="42145"/>
    <cellStyle name="Título de hoja" xfId="42146"/>
    <cellStyle name="Total 2" xfId="42147"/>
    <cellStyle name="Total 2 10" xfId="42148"/>
    <cellStyle name="Total 2 10 10" xfId="42149"/>
    <cellStyle name="Total 2 10 11" xfId="42150"/>
    <cellStyle name="Total 2 10 12" xfId="42151"/>
    <cellStyle name="Total 2 10 2" xfId="42152"/>
    <cellStyle name="Total 2 10 2 2" xfId="42153"/>
    <cellStyle name="Total 2 10 2 2 2" xfId="42154"/>
    <cellStyle name="Total 2 10 2 2 3" xfId="42155"/>
    <cellStyle name="Total 2 10 2 2 4" xfId="42156"/>
    <cellStyle name="Total 2 10 2 2 5" xfId="42157"/>
    <cellStyle name="Total 2 10 2 2 6" xfId="42158"/>
    <cellStyle name="Total 2 10 2 2 7" xfId="42159"/>
    <cellStyle name="Total 2 10 2 3" xfId="42160"/>
    <cellStyle name="Total 2 10 2 4" xfId="42161"/>
    <cellStyle name="Total 2 10 2 5" xfId="42162"/>
    <cellStyle name="Total 2 10 2 6" xfId="42163"/>
    <cellStyle name="Total 2 10 2 7" xfId="42164"/>
    <cellStyle name="Total 2 10 2 8" xfId="42165"/>
    <cellStyle name="Total 2 10 3" xfId="42166"/>
    <cellStyle name="Total 2 10 3 2" xfId="42167"/>
    <cellStyle name="Total 2 10 3 3" xfId="42168"/>
    <cellStyle name="Total 2 10 3 4" xfId="42169"/>
    <cellStyle name="Total 2 10 3 5" xfId="42170"/>
    <cellStyle name="Total 2 10 3 6" xfId="42171"/>
    <cellStyle name="Total 2 10 3 7" xfId="42172"/>
    <cellStyle name="Total 2 10 4" xfId="42173"/>
    <cellStyle name="Total 2 10 4 2" xfId="42174"/>
    <cellStyle name="Total 2 10 4 3" xfId="42175"/>
    <cellStyle name="Total 2 10 4 4" xfId="42176"/>
    <cellStyle name="Total 2 10 4 5" xfId="42177"/>
    <cellStyle name="Total 2 10 4 6" xfId="42178"/>
    <cellStyle name="Total 2 10 4 7" xfId="42179"/>
    <cellStyle name="Total 2 10 5" xfId="42180"/>
    <cellStyle name="Total 2 10 5 2" xfId="42181"/>
    <cellStyle name="Total 2 10 5 3" xfId="42182"/>
    <cellStyle name="Total 2 10 5 4" xfId="42183"/>
    <cellStyle name="Total 2 10 5 5" xfId="42184"/>
    <cellStyle name="Total 2 10 5 6" xfId="42185"/>
    <cellStyle name="Total 2 10 5 7" xfId="42186"/>
    <cellStyle name="Total 2 10 6" xfId="42187"/>
    <cellStyle name="Total 2 10 6 2" xfId="42188"/>
    <cellStyle name="Total 2 10 6 3" xfId="42189"/>
    <cellStyle name="Total 2 10 6 4" xfId="42190"/>
    <cellStyle name="Total 2 10 6 5" xfId="42191"/>
    <cellStyle name="Total 2 10 6 6" xfId="42192"/>
    <cellStyle name="Total 2 10 6 7" xfId="42193"/>
    <cellStyle name="Total 2 10 7" xfId="42194"/>
    <cellStyle name="Total 2 10 7 2" xfId="42195"/>
    <cellStyle name="Total 2 10 7 3" xfId="42196"/>
    <cellStyle name="Total 2 10 7 4" xfId="42197"/>
    <cellStyle name="Total 2 10 7 5" xfId="42198"/>
    <cellStyle name="Total 2 10 7 6" xfId="42199"/>
    <cellStyle name="Total 2 10 8" xfId="42200"/>
    <cellStyle name="Total 2 10 9" xfId="42201"/>
    <cellStyle name="Total 2 11" xfId="42202"/>
    <cellStyle name="Total 2 11 10" xfId="42203"/>
    <cellStyle name="Total 2 11 11" xfId="42204"/>
    <cellStyle name="Total 2 11 12" xfId="42205"/>
    <cellStyle name="Total 2 11 2" xfId="42206"/>
    <cellStyle name="Total 2 11 2 2" xfId="42207"/>
    <cellStyle name="Total 2 11 2 2 2" xfId="42208"/>
    <cellStyle name="Total 2 11 2 2 3" xfId="42209"/>
    <cellStyle name="Total 2 11 2 2 4" xfId="42210"/>
    <cellStyle name="Total 2 11 2 2 5" xfId="42211"/>
    <cellStyle name="Total 2 11 2 2 6" xfId="42212"/>
    <cellStyle name="Total 2 11 2 2 7" xfId="42213"/>
    <cellStyle name="Total 2 11 2 3" xfId="42214"/>
    <cellStyle name="Total 2 11 2 4" xfId="42215"/>
    <cellStyle name="Total 2 11 2 5" xfId="42216"/>
    <cellStyle name="Total 2 11 2 6" xfId="42217"/>
    <cellStyle name="Total 2 11 2 7" xfId="42218"/>
    <cellStyle name="Total 2 11 2 8" xfId="42219"/>
    <cellStyle name="Total 2 11 3" xfId="42220"/>
    <cellStyle name="Total 2 11 3 2" xfId="42221"/>
    <cellStyle name="Total 2 11 3 3" xfId="42222"/>
    <cellStyle name="Total 2 11 3 4" xfId="42223"/>
    <cellStyle name="Total 2 11 3 5" xfId="42224"/>
    <cellStyle name="Total 2 11 3 6" xfId="42225"/>
    <cellStyle name="Total 2 11 3 7" xfId="42226"/>
    <cellStyle name="Total 2 11 4" xfId="42227"/>
    <cellStyle name="Total 2 11 4 2" xfId="42228"/>
    <cellStyle name="Total 2 11 4 3" xfId="42229"/>
    <cellStyle name="Total 2 11 4 4" xfId="42230"/>
    <cellStyle name="Total 2 11 4 5" xfId="42231"/>
    <cellStyle name="Total 2 11 4 6" xfId="42232"/>
    <cellStyle name="Total 2 11 4 7" xfId="42233"/>
    <cellStyle name="Total 2 11 5" xfId="42234"/>
    <cellStyle name="Total 2 11 5 2" xfId="42235"/>
    <cellStyle name="Total 2 11 5 3" xfId="42236"/>
    <cellStyle name="Total 2 11 5 4" xfId="42237"/>
    <cellStyle name="Total 2 11 5 5" xfId="42238"/>
    <cellStyle name="Total 2 11 5 6" xfId="42239"/>
    <cellStyle name="Total 2 11 5 7" xfId="42240"/>
    <cellStyle name="Total 2 11 6" xfId="42241"/>
    <cellStyle name="Total 2 11 6 2" xfId="42242"/>
    <cellStyle name="Total 2 11 6 3" xfId="42243"/>
    <cellStyle name="Total 2 11 6 4" xfId="42244"/>
    <cellStyle name="Total 2 11 6 5" xfId="42245"/>
    <cellStyle name="Total 2 11 6 6" xfId="42246"/>
    <cellStyle name="Total 2 11 6 7" xfId="42247"/>
    <cellStyle name="Total 2 11 7" xfId="42248"/>
    <cellStyle name="Total 2 11 7 2" xfId="42249"/>
    <cellStyle name="Total 2 11 7 3" xfId="42250"/>
    <cellStyle name="Total 2 11 7 4" xfId="42251"/>
    <cellStyle name="Total 2 11 7 5" xfId="42252"/>
    <cellStyle name="Total 2 11 7 6" xfId="42253"/>
    <cellStyle name="Total 2 11 8" xfId="42254"/>
    <cellStyle name="Total 2 11 9" xfId="42255"/>
    <cellStyle name="Total 2 12" xfId="42256"/>
    <cellStyle name="Total 2 12 10" xfId="42257"/>
    <cellStyle name="Total 2 12 11" xfId="42258"/>
    <cellStyle name="Total 2 12 12" xfId="42259"/>
    <cellStyle name="Total 2 12 2" xfId="42260"/>
    <cellStyle name="Total 2 12 2 2" xfId="42261"/>
    <cellStyle name="Total 2 12 2 2 2" xfId="42262"/>
    <cellStyle name="Total 2 12 2 2 3" xfId="42263"/>
    <cellStyle name="Total 2 12 2 2 4" xfId="42264"/>
    <cellStyle name="Total 2 12 2 2 5" xfId="42265"/>
    <cellStyle name="Total 2 12 2 2 6" xfId="42266"/>
    <cellStyle name="Total 2 12 2 2 7" xfId="42267"/>
    <cellStyle name="Total 2 12 2 3" xfId="42268"/>
    <cellStyle name="Total 2 12 2 4" xfId="42269"/>
    <cellStyle name="Total 2 12 2 5" xfId="42270"/>
    <cellStyle name="Total 2 12 2 6" xfId="42271"/>
    <cellStyle name="Total 2 12 2 7" xfId="42272"/>
    <cellStyle name="Total 2 12 2 8" xfId="42273"/>
    <cellStyle name="Total 2 12 3" xfId="42274"/>
    <cellStyle name="Total 2 12 3 2" xfId="42275"/>
    <cellStyle name="Total 2 12 3 3" xfId="42276"/>
    <cellStyle name="Total 2 12 3 4" xfId="42277"/>
    <cellStyle name="Total 2 12 3 5" xfId="42278"/>
    <cellStyle name="Total 2 12 3 6" xfId="42279"/>
    <cellStyle name="Total 2 12 3 7" xfId="42280"/>
    <cellStyle name="Total 2 12 4" xfId="42281"/>
    <cellStyle name="Total 2 12 4 2" xfId="42282"/>
    <cellStyle name="Total 2 12 4 3" xfId="42283"/>
    <cellStyle name="Total 2 12 4 4" xfId="42284"/>
    <cellStyle name="Total 2 12 4 5" xfId="42285"/>
    <cellStyle name="Total 2 12 4 6" xfId="42286"/>
    <cellStyle name="Total 2 12 4 7" xfId="42287"/>
    <cellStyle name="Total 2 12 5" xfId="42288"/>
    <cellStyle name="Total 2 12 5 2" xfId="42289"/>
    <cellStyle name="Total 2 12 5 3" xfId="42290"/>
    <cellStyle name="Total 2 12 5 4" xfId="42291"/>
    <cellStyle name="Total 2 12 5 5" xfId="42292"/>
    <cellStyle name="Total 2 12 5 6" xfId="42293"/>
    <cellStyle name="Total 2 12 5 7" xfId="42294"/>
    <cellStyle name="Total 2 12 6" xfId="42295"/>
    <cellStyle name="Total 2 12 6 2" xfId="42296"/>
    <cellStyle name="Total 2 12 6 3" xfId="42297"/>
    <cellStyle name="Total 2 12 6 4" xfId="42298"/>
    <cellStyle name="Total 2 12 6 5" xfId="42299"/>
    <cellStyle name="Total 2 12 6 6" xfId="42300"/>
    <cellStyle name="Total 2 12 6 7" xfId="42301"/>
    <cellStyle name="Total 2 12 7" xfId="42302"/>
    <cellStyle name="Total 2 12 7 2" xfId="42303"/>
    <cellStyle name="Total 2 12 7 3" xfId="42304"/>
    <cellStyle name="Total 2 12 7 4" xfId="42305"/>
    <cellStyle name="Total 2 12 7 5" xfId="42306"/>
    <cellStyle name="Total 2 12 7 6" xfId="42307"/>
    <cellStyle name="Total 2 12 8" xfId="42308"/>
    <cellStyle name="Total 2 12 9" xfId="42309"/>
    <cellStyle name="Total 2 13" xfId="42310"/>
    <cellStyle name="Total 2 13 10" xfId="42311"/>
    <cellStyle name="Total 2 13 11" xfId="42312"/>
    <cellStyle name="Total 2 13 12" xfId="42313"/>
    <cellStyle name="Total 2 13 2" xfId="42314"/>
    <cellStyle name="Total 2 13 2 2" xfId="42315"/>
    <cellStyle name="Total 2 13 2 2 2" xfId="42316"/>
    <cellStyle name="Total 2 13 2 2 3" xfId="42317"/>
    <cellStyle name="Total 2 13 2 2 4" xfId="42318"/>
    <cellStyle name="Total 2 13 2 2 5" xfId="42319"/>
    <cellStyle name="Total 2 13 2 2 6" xfId="42320"/>
    <cellStyle name="Total 2 13 2 2 7" xfId="42321"/>
    <cellStyle name="Total 2 13 2 3" xfId="42322"/>
    <cellStyle name="Total 2 13 2 4" xfId="42323"/>
    <cellStyle name="Total 2 13 2 5" xfId="42324"/>
    <cellStyle name="Total 2 13 2 6" xfId="42325"/>
    <cellStyle name="Total 2 13 2 7" xfId="42326"/>
    <cellStyle name="Total 2 13 2 8" xfId="42327"/>
    <cellStyle name="Total 2 13 3" xfId="42328"/>
    <cellStyle name="Total 2 13 3 2" xfId="42329"/>
    <cellStyle name="Total 2 13 3 3" xfId="42330"/>
    <cellStyle name="Total 2 13 3 4" xfId="42331"/>
    <cellStyle name="Total 2 13 3 5" xfId="42332"/>
    <cellStyle name="Total 2 13 3 6" xfId="42333"/>
    <cellStyle name="Total 2 13 3 7" xfId="42334"/>
    <cellStyle name="Total 2 13 4" xfId="42335"/>
    <cellStyle name="Total 2 13 4 2" xfId="42336"/>
    <cellStyle name="Total 2 13 4 3" xfId="42337"/>
    <cellStyle name="Total 2 13 4 4" xfId="42338"/>
    <cellStyle name="Total 2 13 4 5" xfId="42339"/>
    <cellStyle name="Total 2 13 4 6" xfId="42340"/>
    <cellStyle name="Total 2 13 4 7" xfId="42341"/>
    <cellStyle name="Total 2 13 5" xfId="42342"/>
    <cellStyle name="Total 2 13 5 2" xfId="42343"/>
    <cellStyle name="Total 2 13 5 3" xfId="42344"/>
    <cellStyle name="Total 2 13 5 4" xfId="42345"/>
    <cellStyle name="Total 2 13 5 5" xfId="42346"/>
    <cellStyle name="Total 2 13 5 6" xfId="42347"/>
    <cellStyle name="Total 2 13 5 7" xfId="42348"/>
    <cellStyle name="Total 2 13 6" xfId="42349"/>
    <cellStyle name="Total 2 13 6 2" xfId="42350"/>
    <cellStyle name="Total 2 13 6 3" xfId="42351"/>
    <cellStyle name="Total 2 13 6 4" xfId="42352"/>
    <cellStyle name="Total 2 13 6 5" xfId="42353"/>
    <cellStyle name="Total 2 13 6 6" xfId="42354"/>
    <cellStyle name="Total 2 13 6 7" xfId="42355"/>
    <cellStyle name="Total 2 13 7" xfId="42356"/>
    <cellStyle name="Total 2 13 7 2" xfId="42357"/>
    <cellStyle name="Total 2 13 7 3" xfId="42358"/>
    <cellStyle name="Total 2 13 7 4" xfId="42359"/>
    <cellStyle name="Total 2 13 7 5" xfId="42360"/>
    <cellStyle name="Total 2 13 7 6" xfId="42361"/>
    <cellStyle name="Total 2 13 8" xfId="42362"/>
    <cellStyle name="Total 2 13 9" xfId="42363"/>
    <cellStyle name="Total 2 14" xfId="42364"/>
    <cellStyle name="Total 2 14 10" xfId="42365"/>
    <cellStyle name="Total 2 14 11" xfId="42366"/>
    <cellStyle name="Total 2 14 12" xfId="42367"/>
    <cellStyle name="Total 2 14 2" xfId="42368"/>
    <cellStyle name="Total 2 14 2 2" xfId="42369"/>
    <cellStyle name="Total 2 14 2 2 2" xfId="42370"/>
    <cellStyle name="Total 2 14 2 2 3" xfId="42371"/>
    <cellStyle name="Total 2 14 2 2 4" xfId="42372"/>
    <cellStyle name="Total 2 14 2 2 5" xfId="42373"/>
    <cellStyle name="Total 2 14 2 2 6" xfId="42374"/>
    <cellStyle name="Total 2 14 2 2 7" xfId="42375"/>
    <cellStyle name="Total 2 14 2 3" xfId="42376"/>
    <cellStyle name="Total 2 14 2 4" xfId="42377"/>
    <cellStyle name="Total 2 14 2 5" xfId="42378"/>
    <cellStyle name="Total 2 14 2 6" xfId="42379"/>
    <cellStyle name="Total 2 14 2 7" xfId="42380"/>
    <cellStyle name="Total 2 14 2 8" xfId="42381"/>
    <cellStyle name="Total 2 14 3" xfId="42382"/>
    <cellStyle name="Total 2 14 3 2" xfId="42383"/>
    <cellStyle name="Total 2 14 3 3" xfId="42384"/>
    <cellStyle name="Total 2 14 3 4" xfId="42385"/>
    <cellStyle name="Total 2 14 3 5" xfId="42386"/>
    <cellStyle name="Total 2 14 3 6" xfId="42387"/>
    <cellStyle name="Total 2 14 3 7" xfId="42388"/>
    <cellStyle name="Total 2 14 4" xfId="42389"/>
    <cellStyle name="Total 2 14 4 2" xfId="42390"/>
    <cellStyle name="Total 2 14 4 3" xfId="42391"/>
    <cellStyle name="Total 2 14 4 4" xfId="42392"/>
    <cellStyle name="Total 2 14 4 5" xfId="42393"/>
    <cellStyle name="Total 2 14 4 6" xfId="42394"/>
    <cellStyle name="Total 2 14 4 7" xfId="42395"/>
    <cellStyle name="Total 2 14 5" xfId="42396"/>
    <cellStyle name="Total 2 14 5 2" xfId="42397"/>
    <cellStyle name="Total 2 14 5 3" xfId="42398"/>
    <cellStyle name="Total 2 14 5 4" xfId="42399"/>
    <cellStyle name="Total 2 14 5 5" xfId="42400"/>
    <cellStyle name="Total 2 14 5 6" xfId="42401"/>
    <cellStyle name="Total 2 14 5 7" xfId="42402"/>
    <cellStyle name="Total 2 14 6" xfId="42403"/>
    <cellStyle name="Total 2 14 6 2" xfId="42404"/>
    <cellStyle name="Total 2 14 6 3" xfId="42405"/>
    <cellStyle name="Total 2 14 6 4" xfId="42406"/>
    <cellStyle name="Total 2 14 6 5" xfId="42407"/>
    <cellStyle name="Total 2 14 6 6" xfId="42408"/>
    <cellStyle name="Total 2 14 6 7" xfId="42409"/>
    <cellStyle name="Total 2 14 7" xfId="42410"/>
    <cellStyle name="Total 2 14 7 2" xfId="42411"/>
    <cellStyle name="Total 2 14 7 3" xfId="42412"/>
    <cellStyle name="Total 2 14 7 4" xfId="42413"/>
    <cellStyle name="Total 2 14 7 5" xfId="42414"/>
    <cellStyle name="Total 2 14 7 6" xfId="42415"/>
    <cellStyle name="Total 2 14 8" xfId="42416"/>
    <cellStyle name="Total 2 14 9" xfId="42417"/>
    <cellStyle name="Total 2 15" xfId="42418"/>
    <cellStyle name="Total 2 15 10" xfId="42419"/>
    <cellStyle name="Total 2 15 11" xfId="42420"/>
    <cellStyle name="Total 2 15 12" xfId="42421"/>
    <cellStyle name="Total 2 15 2" xfId="42422"/>
    <cellStyle name="Total 2 15 2 2" xfId="42423"/>
    <cellStyle name="Total 2 15 2 2 2" xfId="42424"/>
    <cellStyle name="Total 2 15 2 2 3" xfId="42425"/>
    <cellStyle name="Total 2 15 2 2 4" xfId="42426"/>
    <cellStyle name="Total 2 15 2 2 5" xfId="42427"/>
    <cellStyle name="Total 2 15 2 2 6" xfId="42428"/>
    <cellStyle name="Total 2 15 2 2 7" xfId="42429"/>
    <cellStyle name="Total 2 15 2 3" xfId="42430"/>
    <cellStyle name="Total 2 15 2 4" xfId="42431"/>
    <cellStyle name="Total 2 15 2 5" xfId="42432"/>
    <cellStyle name="Total 2 15 2 6" xfId="42433"/>
    <cellStyle name="Total 2 15 2 7" xfId="42434"/>
    <cellStyle name="Total 2 15 2 8" xfId="42435"/>
    <cellStyle name="Total 2 15 3" xfId="42436"/>
    <cellStyle name="Total 2 15 3 2" xfId="42437"/>
    <cellStyle name="Total 2 15 3 3" xfId="42438"/>
    <cellStyle name="Total 2 15 3 4" xfId="42439"/>
    <cellStyle name="Total 2 15 3 5" xfId="42440"/>
    <cellStyle name="Total 2 15 3 6" xfId="42441"/>
    <cellStyle name="Total 2 15 3 7" xfId="42442"/>
    <cellStyle name="Total 2 15 4" xfId="42443"/>
    <cellStyle name="Total 2 15 4 2" xfId="42444"/>
    <cellStyle name="Total 2 15 4 3" xfId="42445"/>
    <cellStyle name="Total 2 15 4 4" xfId="42446"/>
    <cellStyle name="Total 2 15 4 5" xfId="42447"/>
    <cellStyle name="Total 2 15 4 6" xfId="42448"/>
    <cellStyle name="Total 2 15 4 7" xfId="42449"/>
    <cellStyle name="Total 2 15 5" xfId="42450"/>
    <cellStyle name="Total 2 15 5 2" xfId="42451"/>
    <cellStyle name="Total 2 15 5 3" xfId="42452"/>
    <cellStyle name="Total 2 15 5 4" xfId="42453"/>
    <cellStyle name="Total 2 15 5 5" xfId="42454"/>
    <cellStyle name="Total 2 15 5 6" xfId="42455"/>
    <cellStyle name="Total 2 15 5 7" xfId="42456"/>
    <cellStyle name="Total 2 15 6" xfId="42457"/>
    <cellStyle name="Total 2 15 6 2" xfId="42458"/>
    <cellStyle name="Total 2 15 6 3" xfId="42459"/>
    <cellStyle name="Total 2 15 6 4" xfId="42460"/>
    <cellStyle name="Total 2 15 6 5" xfId="42461"/>
    <cellStyle name="Total 2 15 6 6" xfId="42462"/>
    <cellStyle name="Total 2 15 6 7" xfId="42463"/>
    <cellStyle name="Total 2 15 7" xfId="42464"/>
    <cellStyle name="Total 2 15 7 2" xfId="42465"/>
    <cellStyle name="Total 2 15 7 3" xfId="42466"/>
    <cellStyle name="Total 2 15 7 4" xfId="42467"/>
    <cellStyle name="Total 2 15 7 5" xfId="42468"/>
    <cellStyle name="Total 2 15 7 6" xfId="42469"/>
    <cellStyle name="Total 2 15 8" xfId="42470"/>
    <cellStyle name="Total 2 15 9" xfId="42471"/>
    <cellStyle name="Total 2 16" xfId="42472"/>
    <cellStyle name="Total 2 16 10" xfId="42473"/>
    <cellStyle name="Total 2 16 11" xfId="42474"/>
    <cellStyle name="Total 2 16 12" xfId="42475"/>
    <cellStyle name="Total 2 16 2" xfId="42476"/>
    <cellStyle name="Total 2 16 2 2" xfId="42477"/>
    <cellStyle name="Total 2 16 2 2 2" xfId="42478"/>
    <cellStyle name="Total 2 16 2 2 3" xfId="42479"/>
    <cellStyle name="Total 2 16 2 2 4" xfId="42480"/>
    <cellStyle name="Total 2 16 2 2 5" xfId="42481"/>
    <cellStyle name="Total 2 16 2 2 6" xfId="42482"/>
    <cellStyle name="Total 2 16 2 2 7" xfId="42483"/>
    <cellStyle name="Total 2 16 2 3" xfId="42484"/>
    <cellStyle name="Total 2 16 2 4" xfId="42485"/>
    <cellStyle name="Total 2 16 2 5" xfId="42486"/>
    <cellStyle name="Total 2 16 2 6" xfId="42487"/>
    <cellStyle name="Total 2 16 2 7" xfId="42488"/>
    <cellStyle name="Total 2 16 2 8" xfId="42489"/>
    <cellStyle name="Total 2 16 3" xfId="42490"/>
    <cellStyle name="Total 2 16 3 2" xfId="42491"/>
    <cellStyle name="Total 2 16 3 3" xfId="42492"/>
    <cellStyle name="Total 2 16 3 4" xfId="42493"/>
    <cellStyle name="Total 2 16 3 5" xfId="42494"/>
    <cellStyle name="Total 2 16 3 6" xfId="42495"/>
    <cellStyle name="Total 2 16 3 7" xfId="42496"/>
    <cellStyle name="Total 2 16 4" xfId="42497"/>
    <cellStyle name="Total 2 16 4 2" xfId="42498"/>
    <cellStyle name="Total 2 16 4 3" xfId="42499"/>
    <cellStyle name="Total 2 16 4 4" xfId="42500"/>
    <cellStyle name="Total 2 16 4 5" xfId="42501"/>
    <cellStyle name="Total 2 16 4 6" xfId="42502"/>
    <cellStyle name="Total 2 16 4 7" xfId="42503"/>
    <cellStyle name="Total 2 16 5" xfId="42504"/>
    <cellStyle name="Total 2 16 5 2" xfId="42505"/>
    <cellStyle name="Total 2 16 5 3" xfId="42506"/>
    <cellStyle name="Total 2 16 5 4" xfId="42507"/>
    <cellStyle name="Total 2 16 5 5" xfId="42508"/>
    <cellStyle name="Total 2 16 5 6" xfId="42509"/>
    <cellStyle name="Total 2 16 5 7" xfId="42510"/>
    <cellStyle name="Total 2 16 6" xfId="42511"/>
    <cellStyle name="Total 2 16 6 2" xfId="42512"/>
    <cellStyle name="Total 2 16 6 3" xfId="42513"/>
    <cellStyle name="Total 2 16 6 4" xfId="42514"/>
    <cellStyle name="Total 2 16 6 5" xfId="42515"/>
    <cellStyle name="Total 2 16 6 6" xfId="42516"/>
    <cellStyle name="Total 2 16 6 7" xfId="42517"/>
    <cellStyle name="Total 2 16 7" xfId="42518"/>
    <cellStyle name="Total 2 16 7 2" xfId="42519"/>
    <cellStyle name="Total 2 16 7 3" xfId="42520"/>
    <cellStyle name="Total 2 16 7 4" xfId="42521"/>
    <cellStyle name="Total 2 16 7 5" xfId="42522"/>
    <cellStyle name="Total 2 16 7 6" xfId="42523"/>
    <cellStyle name="Total 2 16 8" xfId="42524"/>
    <cellStyle name="Total 2 16 9" xfId="42525"/>
    <cellStyle name="Total 2 17" xfId="42526"/>
    <cellStyle name="Total 2 17 10" xfId="42527"/>
    <cellStyle name="Total 2 17 11" xfId="42528"/>
    <cellStyle name="Total 2 17 12" xfId="42529"/>
    <cellStyle name="Total 2 17 2" xfId="42530"/>
    <cellStyle name="Total 2 17 2 2" xfId="42531"/>
    <cellStyle name="Total 2 17 2 2 2" xfId="42532"/>
    <cellStyle name="Total 2 17 2 2 3" xfId="42533"/>
    <cellStyle name="Total 2 17 2 2 4" xfId="42534"/>
    <cellStyle name="Total 2 17 2 2 5" xfId="42535"/>
    <cellStyle name="Total 2 17 2 2 6" xfId="42536"/>
    <cellStyle name="Total 2 17 2 2 7" xfId="42537"/>
    <cellStyle name="Total 2 17 2 3" xfId="42538"/>
    <cellStyle name="Total 2 17 2 4" xfId="42539"/>
    <cellStyle name="Total 2 17 2 5" xfId="42540"/>
    <cellStyle name="Total 2 17 2 6" xfId="42541"/>
    <cellStyle name="Total 2 17 2 7" xfId="42542"/>
    <cellStyle name="Total 2 17 2 8" xfId="42543"/>
    <cellStyle name="Total 2 17 3" xfId="42544"/>
    <cellStyle name="Total 2 17 3 2" xfId="42545"/>
    <cellStyle name="Total 2 17 3 3" xfId="42546"/>
    <cellStyle name="Total 2 17 3 4" xfId="42547"/>
    <cellStyle name="Total 2 17 3 5" xfId="42548"/>
    <cellStyle name="Total 2 17 3 6" xfId="42549"/>
    <cellStyle name="Total 2 17 3 7" xfId="42550"/>
    <cellStyle name="Total 2 17 4" xfId="42551"/>
    <cellStyle name="Total 2 17 4 2" xfId="42552"/>
    <cellStyle name="Total 2 17 4 3" xfId="42553"/>
    <cellStyle name="Total 2 17 4 4" xfId="42554"/>
    <cellStyle name="Total 2 17 4 5" xfId="42555"/>
    <cellStyle name="Total 2 17 4 6" xfId="42556"/>
    <cellStyle name="Total 2 17 4 7" xfId="42557"/>
    <cellStyle name="Total 2 17 5" xfId="42558"/>
    <cellStyle name="Total 2 17 5 2" xfId="42559"/>
    <cellStyle name="Total 2 17 5 3" xfId="42560"/>
    <cellStyle name="Total 2 17 5 4" xfId="42561"/>
    <cellStyle name="Total 2 17 5 5" xfId="42562"/>
    <cellStyle name="Total 2 17 5 6" xfId="42563"/>
    <cellStyle name="Total 2 17 5 7" xfId="42564"/>
    <cellStyle name="Total 2 17 6" xfId="42565"/>
    <cellStyle name="Total 2 17 6 2" xfId="42566"/>
    <cellStyle name="Total 2 17 6 3" xfId="42567"/>
    <cellStyle name="Total 2 17 6 4" xfId="42568"/>
    <cellStyle name="Total 2 17 6 5" xfId="42569"/>
    <cellStyle name="Total 2 17 6 6" xfId="42570"/>
    <cellStyle name="Total 2 17 6 7" xfId="42571"/>
    <cellStyle name="Total 2 17 7" xfId="42572"/>
    <cellStyle name="Total 2 17 7 2" xfId="42573"/>
    <cellStyle name="Total 2 17 7 3" xfId="42574"/>
    <cellStyle name="Total 2 17 7 4" xfId="42575"/>
    <cellStyle name="Total 2 17 7 5" xfId="42576"/>
    <cellStyle name="Total 2 17 7 6" xfId="42577"/>
    <cellStyle name="Total 2 17 8" xfId="42578"/>
    <cellStyle name="Total 2 17 9" xfId="42579"/>
    <cellStyle name="Total 2 18" xfId="42580"/>
    <cellStyle name="Total 2 18 2" xfId="42581"/>
    <cellStyle name="Total 2 18 2 2" xfId="42582"/>
    <cellStyle name="Total 2 18 2 3" xfId="42583"/>
    <cellStyle name="Total 2 18 2 4" xfId="42584"/>
    <cellStyle name="Total 2 18 2 5" xfId="42585"/>
    <cellStyle name="Total 2 18 2 6" xfId="42586"/>
    <cellStyle name="Total 2 18 2 7" xfId="42587"/>
    <cellStyle name="Total 2 18 3" xfId="42588"/>
    <cellStyle name="Total 2 18 4" xfId="42589"/>
    <cellStyle name="Total 2 18 5" xfId="42590"/>
    <cellStyle name="Total 2 18 6" xfId="42591"/>
    <cellStyle name="Total 2 18 7" xfId="42592"/>
    <cellStyle name="Total 2 18 8" xfId="42593"/>
    <cellStyle name="Total 2 19" xfId="42594"/>
    <cellStyle name="Total 2 19 2" xfId="42595"/>
    <cellStyle name="Total 2 19 3" xfId="42596"/>
    <cellStyle name="Total 2 19 4" xfId="42597"/>
    <cellStyle name="Total 2 19 5" xfId="42598"/>
    <cellStyle name="Total 2 19 6" xfId="42599"/>
    <cellStyle name="Total 2 19 7" xfId="42600"/>
    <cellStyle name="Total 2 2" xfId="42601"/>
    <cellStyle name="Total 2 2 10" xfId="42602"/>
    <cellStyle name="Total 2 2 10 10" xfId="42603"/>
    <cellStyle name="Total 2 2 10 11" xfId="42604"/>
    <cellStyle name="Total 2 2 10 12" xfId="42605"/>
    <cellStyle name="Total 2 2 10 2" xfId="42606"/>
    <cellStyle name="Total 2 2 10 2 2" xfId="42607"/>
    <cellStyle name="Total 2 2 10 2 2 2" xfId="42608"/>
    <cellStyle name="Total 2 2 10 2 2 3" xfId="42609"/>
    <cellStyle name="Total 2 2 10 2 2 4" xfId="42610"/>
    <cellStyle name="Total 2 2 10 2 2 5" xfId="42611"/>
    <cellStyle name="Total 2 2 10 2 2 6" xfId="42612"/>
    <cellStyle name="Total 2 2 10 2 2 7" xfId="42613"/>
    <cellStyle name="Total 2 2 10 2 3" xfId="42614"/>
    <cellStyle name="Total 2 2 10 2 4" xfId="42615"/>
    <cellStyle name="Total 2 2 10 2 5" xfId="42616"/>
    <cellStyle name="Total 2 2 10 2 6" xfId="42617"/>
    <cellStyle name="Total 2 2 10 2 7" xfId="42618"/>
    <cellStyle name="Total 2 2 10 2 8" xfId="42619"/>
    <cellStyle name="Total 2 2 10 3" xfId="42620"/>
    <cellStyle name="Total 2 2 10 3 2" xfId="42621"/>
    <cellStyle name="Total 2 2 10 3 3" xfId="42622"/>
    <cellStyle name="Total 2 2 10 3 4" xfId="42623"/>
    <cellStyle name="Total 2 2 10 3 5" xfId="42624"/>
    <cellStyle name="Total 2 2 10 3 6" xfId="42625"/>
    <cellStyle name="Total 2 2 10 3 7" xfId="42626"/>
    <cellStyle name="Total 2 2 10 4" xfId="42627"/>
    <cellStyle name="Total 2 2 10 4 2" xfId="42628"/>
    <cellStyle name="Total 2 2 10 4 3" xfId="42629"/>
    <cellStyle name="Total 2 2 10 4 4" xfId="42630"/>
    <cellStyle name="Total 2 2 10 4 5" xfId="42631"/>
    <cellStyle name="Total 2 2 10 4 6" xfId="42632"/>
    <cellStyle name="Total 2 2 10 4 7" xfId="42633"/>
    <cellStyle name="Total 2 2 10 5" xfId="42634"/>
    <cellStyle name="Total 2 2 10 5 2" xfId="42635"/>
    <cellStyle name="Total 2 2 10 5 3" xfId="42636"/>
    <cellStyle name="Total 2 2 10 5 4" xfId="42637"/>
    <cellStyle name="Total 2 2 10 5 5" xfId="42638"/>
    <cellStyle name="Total 2 2 10 5 6" xfId="42639"/>
    <cellStyle name="Total 2 2 10 5 7" xfId="42640"/>
    <cellStyle name="Total 2 2 10 6" xfId="42641"/>
    <cellStyle name="Total 2 2 10 6 2" xfId="42642"/>
    <cellStyle name="Total 2 2 10 6 3" xfId="42643"/>
    <cellStyle name="Total 2 2 10 6 4" xfId="42644"/>
    <cellStyle name="Total 2 2 10 6 5" xfId="42645"/>
    <cellStyle name="Total 2 2 10 6 6" xfId="42646"/>
    <cellStyle name="Total 2 2 10 6 7" xfId="42647"/>
    <cellStyle name="Total 2 2 10 7" xfId="42648"/>
    <cellStyle name="Total 2 2 10 7 2" xfId="42649"/>
    <cellStyle name="Total 2 2 10 7 3" xfId="42650"/>
    <cellStyle name="Total 2 2 10 7 4" xfId="42651"/>
    <cellStyle name="Total 2 2 10 7 5" xfId="42652"/>
    <cellStyle name="Total 2 2 10 7 6" xfId="42653"/>
    <cellStyle name="Total 2 2 10 8" xfId="42654"/>
    <cellStyle name="Total 2 2 10 9" xfId="42655"/>
    <cellStyle name="Total 2 2 11" xfId="42656"/>
    <cellStyle name="Total 2 2 11 10" xfId="42657"/>
    <cellStyle name="Total 2 2 11 11" xfId="42658"/>
    <cellStyle name="Total 2 2 11 12" xfId="42659"/>
    <cellStyle name="Total 2 2 11 2" xfId="42660"/>
    <cellStyle name="Total 2 2 11 2 2" xfId="42661"/>
    <cellStyle name="Total 2 2 11 2 2 2" xfId="42662"/>
    <cellStyle name="Total 2 2 11 2 2 3" xfId="42663"/>
    <cellStyle name="Total 2 2 11 2 2 4" xfId="42664"/>
    <cellStyle name="Total 2 2 11 2 2 5" xfId="42665"/>
    <cellStyle name="Total 2 2 11 2 2 6" xfId="42666"/>
    <cellStyle name="Total 2 2 11 2 2 7" xfId="42667"/>
    <cellStyle name="Total 2 2 11 2 3" xfId="42668"/>
    <cellStyle name="Total 2 2 11 2 4" xfId="42669"/>
    <cellStyle name="Total 2 2 11 2 5" xfId="42670"/>
    <cellStyle name="Total 2 2 11 2 6" xfId="42671"/>
    <cellStyle name="Total 2 2 11 2 7" xfId="42672"/>
    <cellStyle name="Total 2 2 11 2 8" xfId="42673"/>
    <cellStyle name="Total 2 2 11 3" xfId="42674"/>
    <cellStyle name="Total 2 2 11 3 2" xfId="42675"/>
    <cellStyle name="Total 2 2 11 3 3" xfId="42676"/>
    <cellStyle name="Total 2 2 11 3 4" xfId="42677"/>
    <cellStyle name="Total 2 2 11 3 5" xfId="42678"/>
    <cellStyle name="Total 2 2 11 3 6" xfId="42679"/>
    <cellStyle name="Total 2 2 11 3 7" xfId="42680"/>
    <cellStyle name="Total 2 2 11 4" xfId="42681"/>
    <cellStyle name="Total 2 2 11 4 2" xfId="42682"/>
    <cellStyle name="Total 2 2 11 4 3" xfId="42683"/>
    <cellStyle name="Total 2 2 11 4 4" xfId="42684"/>
    <cellStyle name="Total 2 2 11 4 5" xfId="42685"/>
    <cellStyle name="Total 2 2 11 4 6" xfId="42686"/>
    <cellStyle name="Total 2 2 11 4 7" xfId="42687"/>
    <cellStyle name="Total 2 2 11 5" xfId="42688"/>
    <cellStyle name="Total 2 2 11 5 2" xfId="42689"/>
    <cellStyle name="Total 2 2 11 5 3" xfId="42690"/>
    <cellStyle name="Total 2 2 11 5 4" xfId="42691"/>
    <cellStyle name="Total 2 2 11 5 5" xfId="42692"/>
    <cellStyle name="Total 2 2 11 5 6" xfId="42693"/>
    <cellStyle name="Total 2 2 11 5 7" xfId="42694"/>
    <cellStyle name="Total 2 2 11 6" xfId="42695"/>
    <cellStyle name="Total 2 2 11 6 2" xfId="42696"/>
    <cellStyle name="Total 2 2 11 6 3" xfId="42697"/>
    <cellStyle name="Total 2 2 11 6 4" xfId="42698"/>
    <cellStyle name="Total 2 2 11 6 5" xfId="42699"/>
    <cellStyle name="Total 2 2 11 6 6" xfId="42700"/>
    <cellStyle name="Total 2 2 11 6 7" xfId="42701"/>
    <cellStyle name="Total 2 2 11 7" xfId="42702"/>
    <cellStyle name="Total 2 2 11 7 2" xfId="42703"/>
    <cellStyle name="Total 2 2 11 7 3" xfId="42704"/>
    <cellStyle name="Total 2 2 11 7 4" xfId="42705"/>
    <cellStyle name="Total 2 2 11 7 5" xfId="42706"/>
    <cellStyle name="Total 2 2 11 7 6" xfId="42707"/>
    <cellStyle name="Total 2 2 11 8" xfId="42708"/>
    <cellStyle name="Total 2 2 11 9" xfId="42709"/>
    <cellStyle name="Total 2 2 12" xfId="42710"/>
    <cellStyle name="Total 2 2 12 10" xfId="42711"/>
    <cellStyle name="Total 2 2 12 11" xfId="42712"/>
    <cellStyle name="Total 2 2 12 12" xfId="42713"/>
    <cellStyle name="Total 2 2 12 2" xfId="42714"/>
    <cellStyle name="Total 2 2 12 2 2" xfId="42715"/>
    <cellStyle name="Total 2 2 12 2 2 2" xfId="42716"/>
    <cellStyle name="Total 2 2 12 2 2 3" xfId="42717"/>
    <cellStyle name="Total 2 2 12 2 2 4" xfId="42718"/>
    <cellStyle name="Total 2 2 12 2 2 5" xfId="42719"/>
    <cellStyle name="Total 2 2 12 2 2 6" xfId="42720"/>
    <cellStyle name="Total 2 2 12 2 2 7" xfId="42721"/>
    <cellStyle name="Total 2 2 12 2 3" xfId="42722"/>
    <cellStyle name="Total 2 2 12 2 4" xfId="42723"/>
    <cellStyle name="Total 2 2 12 2 5" xfId="42724"/>
    <cellStyle name="Total 2 2 12 2 6" xfId="42725"/>
    <cellStyle name="Total 2 2 12 2 7" xfId="42726"/>
    <cellStyle name="Total 2 2 12 2 8" xfId="42727"/>
    <cellStyle name="Total 2 2 12 3" xfId="42728"/>
    <cellStyle name="Total 2 2 12 3 2" xfId="42729"/>
    <cellStyle name="Total 2 2 12 3 3" xfId="42730"/>
    <cellStyle name="Total 2 2 12 3 4" xfId="42731"/>
    <cellStyle name="Total 2 2 12 3 5" xfId="42732"/>
    <cellStyle name="Total 2 2 12 3 6" xfId="42733"/>
    <cellStyle name="Total 2 2 12 3 7" xfId="42734"/>
    <cellStyle name="Total 2 2 12 4" xfId="42735"/>
    <cellStyle name="Total 2 2 12 4 2" xfId="42736"/>
    <cellStyle name="Total 2 2 12 4 3" xfId="42737"/>
    <cellStyle name="Total 2 2 12 4 4" xfId="42738"/>
    <cellStyle name="Total 2 2 12 4 5" xfId="42739"/>
    <cellStyle name="Total 2 2 12 4 6" xfId="42740"/>
    <cellStyle name="Total 2 2 12 4 7" xfId="42741"/>
    <cellStyle name="Total 2 2 12 5" xfId="42742"/>
    <cellStyle name="Total 2 2 12 5 2" xfId="42743"/>
    <cellStyle name="Total 2 2 12 5 3" xfId="42744"/>
    <cellStyle name="Total 2 2 12 5 4" xfId="42745"/>
    <cellStyle name="Total 2 2 12 5 5" xfId="42746"/>
    <cellStyle name="Total 2 2 12 5 6" xfId="42747"/>
    <cellStyle name="Total 2 2 12 5 7" xfId="42748"/>
    <cellStyle name="Total 2 2 12 6" xfId="42749"/>
    <cellStyle name="Total 2 2 12 6 2" xfId="42750"/>
    <cellStyle name="Total 2 2 12 6 3" xfId="42751"/>
    <cellStyle name="Total 2 2 12 6 4" xfId="42752"/>
    <cellStyle name="Total 2 2 12 6 5" xfId="42753"/>
    <cellStyle name="Total 2 2 12 6 6" xfId="42754"/>
    <cellStyle name="Total 2 2 12 6 7" xfId="42755"/>
    <cellStyle name="Total 2 2 12 7" xfId="42756"/>
    <cellStyle name="Total 2 2 12 7 2" xfId="42757"/>
    <cellStyle name="Total 2 2 12 7 3" xfId="42758"/>
    <cellStyle name="Total 2 2 12 7 4" xfId="42759"/>
    <cellStyle name="Total 2 2 12 7 5" xfId="42760"/>
    <cellStyle name="Total 2 2 12 7 6" xfId="42761"/>
    <cellStyle name="Total 2 2 12 8" xfId="42762"/>
    <cellStyle name="Total 2 2 12 9" xfId="42763"/>
    <cellStyle name="Total 2 2 13" xfId="42764"/>
    <cellStyle name="Total 2 2 13 10" xfId="42765"/>
    <cellStyle name="Total 2 2 13 11" xfId="42766"/>
    <cellStyle name="Total 2 2 13 12" xfId="42767"/>
    <cellStyle name="Total 2 2 13 2" xfId="42768"/>
    <cellStyle name="Total 2 2 13 2 2" xfId="42769"/>
    <cellStyle name="Total 2 2 13 2 2 2" xfId="42770"/>
    <cellStyle name="Total 2 2 13 2 2 3" xfId="42771"/>
    <cellStyle name="Total 2 2 13 2 2 4" xfId="42772"/>
    <cellStyle name="Total 2 2 13 2 2 5" xfId="42773"/>
    <cellStyle name="Total 2 2 13 2 2 6" xfId="42774"/>
    <cellStyle name="Total 2 2 13 2 2 7" xfId="42775"/>
    <cellStyle name="Total 2 2 13 2 3" xfId="42776"/>
    <cellStyle name="Total 2 2 13 2 4" xfId="42777"/>
    <cellStyle name="Total 2 2 13 2 5" xfId="42778"/>
    <cellStyle name="Total 2 2 13 2 6" xfId="42779"/>
    <cellStyle name="Total 2 2 13 2 7" xfId="42780"/>
    <cellStyle name="Total 2 2 13 2 8" xfId="42781"/>
    <cellStyle name="Total 2 2 13 3" xfId="42782"/>
    <cellStyle name="Total 2 2 13 3 2" xfId="42783"/>
    <cellStyle name="Total 2 2 13 3 3" xfId="42784"/>
    <cellStyle name="Total 2 2 13 3 4" xfId="42785"/>
    <cellStyle name="Total 2 2 13 3 5" xfId="42786"/>
    <cellStyle name="Total 2 2 13 3 6" xfId="42787"/>
    <cellStyle name="Total 2 2 13 3 7" xfId="42788"/>
    <cellStyle name="Total 2 2 13 4" xfId="42789"/>
    <cellStyle name="Total 2 2 13 4 2" xfId="42790"/>
    <cellStyle name="Total 2 2 13 4 3" xfId="42791"/>
    <cellStyle name="Total 2 2 13 4 4" xfId="42792"/>
    <cellStyle name="Total 2 2 13 4 5" xfId="42793"/>
    <cellStyle name="Total 2 2 13 4 6" xfId="42794"/>
    <cellStyle name="Total 2 2 13 4 7" xfId="42795"/>
    <cellStyle name="Total 2 2 13 5" xfId="42796"/>
    <cellStyle name="Total 2 2 13 5 2" xfId="42797"/>
    <cellStyle name="Total 2 2 13 5 3" xfId="42798"/>
    <cellStyle name="Total 2 2 13 5 4" xfId="42799"/>
    <cellStyle name="Total 2 2 13 5 5" xfId="42800"/>
    <cellStyle name="Total 2 2 13 5 6" xfId="42801"/>
    <cellStyle name="Total 2 2 13 5 7" xfId="42802"/>
    <cellStyle name="Total 2 2 13 6" xfId="42803"/>
    <cellStyle name="Total 2 2 13 6 2" xfId="42804"/>
    <cellStyle name="Total 2 2 13 6 3" xfId="42805"/>
    <cellStyle name="Total 2 2 13 6 4" xfId="42806"/>
    <cellStyle name="Total 2 2 13 6 5" xfId="42807"/>
    <cellStyle name="Total 2 2 13 6 6" xfId="42808"/>
    <cellStyle name="Total 2 2 13 6 7" xfId="42809"/>
    <cellStyle name="Total 2 2 13 7" xfId="42810"/>
    <cellStyle name="Total 2 2 13 7 2" xfId="42811"/>
    <cellStyle name="Total 2 2 13 7 3" xfId="42812"/>
    <cellStyle name="Total 2 2 13 7 4" xfId="42813"/>
    <cellStyle name="Total 2 2 13 7 5" xfId="42814"/>
    <cellStyle name="Total 2 2 13 7 6" xfId="42815"/>
    <cellStyle name="Total 2 2 13 8" xfId="42816"/>
    <cellStyle name="Total 2 2 13 9" xfId="42817"/>
    <cellStyle name="Total 2 2 14" xfId="42818"/>
    <cellStyle name="Total 2 2 14 10" xfId="42819"/>
    <cellStyle name="Total 2 2 14 11" xfId="42820"/>
    <cellStyle name="Total 2 2 14 12" xfId="42821"/>
    <cellStyle name="Total 2 2 14 2" xfId="42822"/>
    <cellStyle name="Total 2 2 14 2 2" xfId="42823"/>
    <cellStyle name="Total 2 2 14 2 2 2" xfId="42824"/>
    <cellStyle name="Total 2 2 14 2 2 3" xfId="42825"/>
    <cellStyle name="Total 2 2 14 2 2 4" xfId="42826"/>
    <cellStyle name="Total 2 2 14 2 2 5" xfId="42827"/>
    <cellStyle name="Total 2 2 14 2 2 6" xfId="42828"/>
    <cellStyle name="Total 2 2 14 2 2 7" xfId="42829"/>
    <cellStyle name="Total 2 2 14 2 3" xfId="42830"/>
    <cellStyle name="Total 2 2 14 2 4" xfId="42831"/>
    <cellStyle name="Total 2 2 14 2 5" xfId="42832"/>
    <cellStyle name="Total 2 2 14 2 6" xfId="42833"/>
    <cellStyle name="Total 2 2 14 2 7" xfId="42834"/>
    <cellStyle name="Total 2 2 14 2 8" xfId="42835"/>
    <cellStyle name="Total 2 2 14 3" xfId="42836"/>
    <cellStyle name="Total 2 2 14 3 2" xfId="42837"/>
    <cellStyle name="Total 2 2 14 3 3" xfId="42838"/>
    <cellStyle name="Total 2 2 14 3 4" xfId="42839"/>
    <cellStyle name="Total 2 2 14 3 5" xfId="42840"/>
    <cellStyle name="Total 2 2 14 3 6" xfId="42841"/>
    <cellStyle name="Total 2 2 14 3 7" xfId="42842"/>
    <cellStyle name="Total 2 2 14 4" xfId="42843"/>
    <cellStyle name="Total 2 2 14 4 2" xfId="42844"/>
    <cellStyle name="Total 2 2 14 4 3" xfId="42845"/>
    <cellStyle name="Total 2 2 14 4 4" xfId="42846"/>
    <cellStyle name="Total 2 2 14 4 5" xfId="42847"/>
    <cellStyle name="Total 2 2 14 4 6" xfId="42848"/>
    <cellStyle name="Total 2 2 14 4 7" xfId="42849"/>
    <cellStyle name="Total 2 2 14 5" xfId="42850"/>
    <cellStyle name="Total 2 2 14 5 2" xfId="42851"/>
    <cellStyle name="Total 2 2 14 5 3" xfId="42852"/>
    <cellStyle name="Total 2 2 14 5 4" xfId="42853"/>
    <cellStyle name="Total 2 2 14 5 5" xfId="42854"/>
    <cellStyle name="Total 2 2 14 5 6" xfId="42855"/>
    <cellStyle name="Total 2 2 14 5 7" xfId="42856"/>
    <cellStyle name="Total 2 2 14 6" xfId="42857"/>
    <cellStyle name="Total 2 2 14 6 2" xfId="42858"/>
    <cellStyle name="Total 2 2 14 6 3" xfId="42859"/>
    <cellStyle name="Total 2 2 14 6 4" xfId="42860"/>
    <cellStyle name="Total 2 2 14 6 5" xfId="42861"/>
    <cellStyle name="Total 2 2 14 6 6" xfId="42862"/>
    <cellStyle name="Total 2 2 14 6 7" xfId="42863"/>
    <cellStyle name="Total 2 2 14 7" xfId="42864"/>
    <cellStyle name="Total 2 2 14 7 2" xfId="42865"/>
    <cellStyle name="Total 2 2 14 7 3" xfId="42866"/>
    <cellStyle name="Total 2 2 14 7 4" xfId="42867"/>
    <cellStyle name="Total 2 2 14 7 5" xfId="42868"/>
    <cellStyle name="Total 2 2 14 7 6" xfId="42869"/>
    <cellStyle name="Total 2 2 14 8" xfId="42870"/>
    <cellStyle name="Total 2 2 14 9" xfId="42871"/>
    <cellStyle name="Total 2 2 15" xfId="42872"/>
    <cellStyle name="Total 2 2 15 10" xfId="42873"/>
    <cellStyle name="Total 2 2 15 11" xfId="42874"/>
    <cellStyle name="Total 2 2 15 12" xfId="42875"/>
    <cellStyle name="Total 2 2 15 2" xfId="42876"/>
    <cellStyle name="Total 2 2 15 2 2" xfId="42877"/>
    <cellStyle name="Total 2 2 15 2 2 2" xfId="42878"/>
    <cellStyle name="Total 2 2 15 2 2 3" xfId="42879"/>
    <cellStyle name="Total 2 2 15 2 2 4" xfId="42880"/>
    <cellStyle name="Total 2 2 15 2 2 5" xfId="42881"/>
    <cellStyle name="Total 2 2 15 2 2 6" xfId="42882"/>
    <cellStyle name="Total 2 2 15 2 2 7" xfId="42883"/>
    <cellStyle name="Total 2 2 15 2 3" xfId="42884"/>
    <cellStyle name="Total 2 2 15 2 4" xfId="42885"/>
    <cellStyle name="Total 2 2 15 2 5" xfId="42886"/>
    <cellStyle name="Total 2 2 15 2 6" xfId="42887"/>
    <cellStyle name="Total 2 2 15 2 7" xfId="42888"/>
    <cellStyle name="Total 2 2 15 2 8" xfId="42889"/>
    <cellStyle name="Total 2 2 15 3" xfId="42890"/>
    <cellStyle name="Total 2 2 15 3 2" xfId="42891"/>
    <cellStyle name="Total 2 2 15 3 3" xfId="42892"/>
    <cellStyle name="Total 2 2 15 3 4" xfId="42893"/>
    <cellStyle name="Total 2 2 15 3 5" xfId="42894"/>
    <cellStyle name="Total 2 2 15 3 6" xfId="42895"/>
    <cellStyle name="Total 2 2 15 3 7" xfId="42896"/>
    <cellStyle name="Total 2 2 15 4" xfId="42897"/>
    <cellStyle name="Total 2 2 15 4 2" xfId="42898"/>
    <cellStyle name="Total 2 2 15 4 3" xfId="42899"/>
    <cellStyle name="Total 2 2 15 4 4" xfId="42900"/>
    <cellStyle name="Total 2 2 15 4 5" xfId="42901"/>
    <cellStyle name="Total 2 2 15 4 6" xfId="42902"/>
    <cellStyle name="Total 2 2 15 4 7" xfId="42903"/>
    <cellStyle name="Total 2 2 15 5" xfId="42904"/>
    <cellStyle name="Total 2 2 15 5 2" xfId="42905"/>
    <cellStyle name="Total 2 2 15 5 3" xfId="42906"/>
    <cellStyle name="Total 2 2 15 5 4" xfId="42907"/>
    <cellStyle name="Total 2 2 15 5 5" xfId="42908"/>
    <cellStyle name="Total 2 2 15 5 6" xfId="42909"/>
    <cellStyle name="Total 2 2 15 5 7" xfId="42910"/>
    <cellStyle name="Total 2 2 15 6" xfId="42911"/>
    <cellStyle name="Total 2 2 15 6 2" xfId="42912"/>
    <cellStyle name="Total 2 2 15 6 3" xfId="42913"/>
    <cellStyle name="Total 2 2 15 6 4" xfId="42914"/>
    <cellStyle name="Total 2 2 15 6 5" xfId="42915"/>
    <cellStyle name="Total 2 2 15 6 6" xfId="42916"/>
    <cellStyle name="Total 2 2 15 6 7" xfId="42917"/>
    <cellStyle name="Total 2 2 15 7" xfId="42918"/>
    <cellStyle name="Total 2 2 15 7 2" xfId="42919"/>
    <cellStyle name="Total 2 2 15 7 3" xfId="42920"/>
    <cellStyle name="Total 2 2 15 7 4" xfId="42921"/>
    <cellStyle name="Total 2 2 15 7 5" xfId="42922"/>
    <cellStyle name="Total 2 2 15 7 6" xfId="42923"/>
    <cellStyle name="Total 2 2 15 8" xfId="42924"/>
    <cellStyle name="Total 2 2 15 9" xfId="42925"/>
    <cellStyle name="Total 2 2 16" xfId="42926"/>
    <cellStyle name="Total 2 2 16 10" xfId="42927"/>
    <cellStyle name="Total 2 2 16 11" xfId="42928"/>
    <cellStyle name="Total 2 2 16 12" xfId="42929"/>
    <cellStyle name="Total 2 2 16 2" xfId="42930"/>
    <cellStyle name="Total 2 2 16 2 2" xfId="42931"/>
    <cellStyle name="Total 2 2 16 2 2 2" xfId="42932"/>
    <cellStyle name="Total 2 2 16 2 2 3" xfId="42933"/>
    <cellStyle name="Total 2 2 16 2 2 4" xfId="42934"/>
    <cellStyle name="Total 2 2 16 2 2 5" xfId="42935"/>
    <cellStyle name="Total 2 2 16 2 2 6" xfId="42936"/>
    <cellStyle name="Total 2 2 16 2 2 7" xfId="42937"/>
    <cellStyle name="Total 2 2 16 2 3" xfId="42938"/>
    <cellStyle name="Total 2 2 16 2 4" xfId="42939"/>
    <cellStyle name="Total 2 2 16 2 5" xfId="42940"/>
    <cellStyle name="Total 2 2 16 2 6" xfId="42941"/>
    <cellStyle name="Total 2 2 16 2 7" xfId="42942"/>
    <cellStyle name="Total 2 2 16 2 8" xfId="42943"/>
    <cellStyle name="Total 2 2 16 3" xfId="42944"/>
    <cellStyle name="Total 2 2 16 3 2" xfId="42945"/>
    <cellStyle name="Total 2 2 16 3 3" xfId="42946"/>
    <cellStyle name="Total 2 2 16 3 4" xfId="42947"/>
    <cellStyle name="Total 2 2 16 3 5" xfId="42948"/>
    <cellStyle name="Total 2 2 16 3 6" xfId="42949"/>
    <cellStyle name="Total 2 2 16 3 7" xfId="42950"/>
    <cellStyle name="Total 2 2 16 4" xfId="42951"/>
    <cellStyle name="Total 2 2 16 4 2" xfId="42952"/>
    <cellStyle name="Total 2 2 16 4 3" xfId="42953"/>
    <cellStyle name="Total 2 2 16 4 4" xfId="42954"/>
    <cellStyle name="Total 2 2 16 4 5" xfId="42955"/>
    <cellStyle name="Total 2 2 16 4 6" xfId="42956"/>
    <cellStyle name="Total 2 2 16 4 7" xfId="42957"/>
    <cellStyle name="Total 2 2 16 5" xfId="42958"/>
    <cellStyle name="Total 2 2 16 5 2" xfId="42959"/>
    <cellStyle name="Total 2 2 16 5 3" xfId="42960"/>
    <cellStyle name="Total 2 2 16 5 4" xfId="42961"/>
    <cellStyle name="Total 2 2 16 5 5" xfId="42962"/>
    <cellStyle name="Total 2 2 16 5 6" xfId="42963"/>
    <cellStyle name="Total 2 2 16 5 7" xfId="42964"/>
    <cellStyle name="Total 2 2 16 6" xfId="42965"/>
    <cellStyle name="Total 2 2 16 6 2" xfId="42966"/>
    <cellStyle name="Total 2 2 16 6 3" xfId="42967"/>
    <cellStyle name="Total 2 2 16 6 4" xfId="42968"/>
    <cellStyle name="Total 2 2 16 6 5" xfId="42969"/>
    <cellStyle name="Total 2 2 16 6 6" xfId="42970"/>
    <cellStyle name="Total 2 2 16 6 7" xfId="42971"/>
    <cellStyle name="Total 2 2 16 7" xfId="42972"/>
    <cellStyle name="Total 2 2 16 7 2" xfId="42973"/>
    <cellStyle name="Total 2 2 16 7 3" xfId="42974"/>
    <cellStyle name="Total 2 2 16 7 4" xfId="42975"/>
    <cellStyle name="Total 2 2 16 7 5" xfId="42976"/>
    <cellStyle name="Total 2 2 16 7 6" xfId="42977"/>
    <cellStyle name="Total 2 2 16 8" xfId="42978"/>
    <cellStyle name="Total 2 2 16 9" xfId="42979"/>
    <cellStyle name="Total 2 2 17" xfId="42980"/>
    <cellStyle name="Total 2 2 17 2" xfId="42981"/>
    <cellStyle name="Total 2 2 17 2 2" xfId="42982"/>
    <cellStyle name="Total 2 2 17 2 3" xfId="42983"/>
    <cellStyle name="Total 2 2 17 2 4" xfId="42984"/>
    <cellStyle name="Total 2 2 17 2 5" xfId="42985"/>
    <cellStyle name="Total 2 2 17 2 6" xfId="42986"/>
    <cellStyle name="Total 2 2 17 2 7" xfId="42987"/>
    <cellStyle name="Total 2 2 17 3" xfId="42988"/>
    <cellStyle name="Total 2 2 17 4" xfId="42989"/>
    <cellStyle name="Total 2 2 17 5" xfId="42990"/>
    <cellStyle name="Total 2 2 17 6" xfId="42991"/>
    <cellStyle name="Total 2 2 17 7" xfId="42992"/>
    <cellStyle name="Total 2 2 17 8" xfId="42993"/>
    <cellStyle name="Total 2 2 18" xfId="42994"/>
    <cellStyle name="Total 2 2 18 2" xfId="42995"/>
    <cellStyle name="Total 2 2 18 3" xfId="42996"/>
    <cellStyle name="Total 2 2 18 4" xfId="42997"/>
    <cellStyle name="Total 2 2 18 5" xfId="42998"/>
    <cellStyle name="Total 2 2 18 6" xfId="42999"/>
    <cellStyle name="Total 2 2 18 7" xfId="43000"/>
    <cellStyle name="Total 2 2 19" xfId="43001"/>
    <cellStyle name="Total 2 2 19 2" xfId="43002"/>
    <cellStyle name="Total 2 2 19 3" xfId="43003"/>
    <cellStyle name="Total 2 2 19 4" xfId="43004"/>
    <cellStyle name="Total 2 2 19 5" xfId="43005"/>
    <cellStyle name="Total 2 2 19 6" xfId="43006"/>
    <cellStyle name="Total 2 2 19 7" xfId="43007"/>
    <cellStyle name="Total 2 2 2" xfId="43008"/>
    <cellStyle name="Total 2 2 2 10" xfId="43009"/>
    <cellStyle name="Total 2 2 2 10 10" xfId="43010"/>
    <cellStyle name="Total 2 2 2 10 11" xfId="43011"/>
    <cellStyle name="Total 2 2 2 10 12" xfId="43012"/>
    <cellStyle name="Total 2 2 2 10 2" xfId="43013"/>
    <cellStyle name="Total 2 2 2 10 2 2" xfId="43014"/>
    <cellStyle name="Total 2 2 2 10 2 2 2" xfId="43015"/>
    <cellStyle name="Total 2 2 2 10 2 2 3" xfId="43016"/>
    <cellStyle name="Total 2 2 2 10 2 2 4" xfId="43017"/>
    <cellStyle name="Total 2 2 2 10 2 2 5" xfId="43018"/>
    <cellStyle name="Total 2 2 2 10 2 2 6" xfId="43019"/>
    <cellStyle name="Total 2 2 2 10 2 2 7" xfId="43020"/>
    <cellStyle name="Total 2 2 2 10 2 3" xfId="43021"/>
    <cellStyle name="Total 2 2 2 10 2 4" xfId="43022"/>
    <cellStyle name="Total 2 2 2 10 2 5" xfId="43023"/>
    <cellStyle name="Total 2 2 2 10 2 6" xfId="43024"/>
    <cellStyle name="Total 2 2 2 10 2 7" xfId="43025"/>
    <cellStyle name="Total 2 2 2 10 2 8" xfId="43026"/>
    <cellStyle name="Total 2 2 2 10 3" xfId="43027"/>
    <cellStyle name="Total 2 2 2 10 3 2" xfId="43028"/>
    <cellStyle name="Total 2 2 2 10 3 3" xfId="43029"/>
    <cellStyle name="Total 2 2 2 10 3 4" xfId="43030"/>
    <cellStyle name="Total 2 2 2 10 3 5" xfId="43031"/>
    <cellStyle name="Total 2 2 2 10 3 6" xfId="43032"/>
    <cellStyle name="Total 2 2 2 10 3 7" xfId="43033"/>
    <cellStyle name="Total 2 2 2 10 4" xfId="43034"/>
    <cellStyle name="Total 2 2 2 10 4 2" xfId="43035"/>
    <cellStyle name="Total 2 2 2 10 4 3" xfId="43036"/>
    <cellStyle name="Total 2 2 2 10 4 4" xfId="43037"/>
    <cellStyle name="Total 2 2 2 10 4 5" xfId="43038"/>
    <cellStyle name="Total 2 2 2 10 4 6" xfId="43039"/>
    <cellStyle name="Total 2 2 2 10 4 7" xfId="43040"/>
    <cellStyle name="Total 2 2 2 10 5" xfId="43041"/>
    <cellStyle name="Total 2 2 2 10 5 2" xfId="43042"/>
    <cellStyle name="Total 2 2 2 10 5 3" xfId="43043"/>
    <cellStyle name="Total 2 2 2 10 5 4" xfId="43044"/>
    <cellStyle name="Total 2 2 2 10 5 5" xfId="43045"/>
    <cellStyle name="Total 2 2 2 10 5 6" xfId="43046"/>
    <cellStyle name="Total 2 2 2 10 5 7" xfId="43047"/>
    <cellStyle name="Total 2 2 2 10 6" xfId="43048"/>
    <cellStyle name="Total 2 2 2 10 6 2" xfId="43049"/>
    <cellStyle name="Total 2 2 2 10 6 3" xfId="43050"/>
    <cellStyle name="Total 2 2 2 10 6 4" xfId="43051"/>
    <cellStyle name="Total 2 2 2 10 6 5" xfId="43052"/>
    <cellStyle name="Total 2 2 2 10 6 6" xfId="43053"/>
    <cellStyle name="Total 2 2 2 10 6 7" xfId="43054"/>
    <cellStyle name="Total 2 2 2 10 7" xfId="43055"/>
    <cellStyle name="Total 2 2 2 10 7 2" xfId="43056"/>
    <cellStyle name="Total 2 2 2 10 7 3" xfId="43057"/>
    <cellStyle name="Total 2 2 2 10 7 4" xfId="43058"/>
    <cellStyle name="Total 2 2 2 10 7 5" xfId="43059"/>
    <cellStyle name="Total 2 2 2 10 7 6" xfId="43060"/>
    <cellStyle name="Total 2 2 2 10 8" xfId="43061"/>
    <cellStyle name="Total 2 2 2 10 9" xfId="43062"/>
    <cellStyle name="Total 2 2 2 11" xfId="43063"/>
    <cellStyle name="Total 2 2 2 11 10" xfId="43064"/>
    <cellStyle name="Total 2 2 2 11 11" xfId="43065"/>
    <cellStyle name="Total 2 2 2 11 12" xfId="43066"/>
    <cellStyle name="Total 2 2 2 11 2" xfId="43067"/>
    <cellStyle name="Total 2 2 2 11 2 2" xfId="43068"/>
    <cellStyle name="Total 2 2 2 11 2 2 2" xfId="43069"/>
    <cellStyle name="Total 2 2 2 11 2 2 3" xfId="43070"/>
    <cellStyle name="Total 2 2 2 11 2 2 4" xfId="43071"/>
    <cellStyle name="Total 2 2 2 11 2 2 5" xfId="43072"/>
    <cellStyle name="Total 2 2 2 11 2 2 6" xfId="43073"/>
    <cellStyle name="Total 2 2 2 11 2 2 7" xfId="43074"/>
    <cellStyle name="Total 2 2 2 11 2 3" xfId="43075"/>
    <cellStyle name="Total 2 2 2 11 2 4" xfId="43076"/>
    <cellStyle name="Total 2 2 2 11 2 5" xfId="43077"/>
    <cellStyle name="Total 2 2 2 11 2 6" xfId="43078"/>
    <cellStyle name="Total 2 2 2 11 2 7" xfId="43079"/>
    <cellStyle name="Total 2 2 2 11 2 8" xfId="43080"/>
    <cellStyle name="Total 2 2 2 11 3" xfId="43081"/>
    <cellStyle name="Total 2 2 2 11 3 2" xfId="43082"/>
    <cellStyle name="Total 2 2 2 11 3 3" xfId="43083"/>
    <cellStyle name="Total 2 2 2 11 3 4" xfId="43084"/>
    <cellStyle name="Total 2 2 2 11 3 5" xfId="43085"/>
    <cellStyle name="Total 2 2 2 11 3 6" xfId="43086"/>
    <cellStyle name="Total 2 2 2 11 3 7" xfId="43087"/>
    <cellStyle name="Total 2 2 2 11 4" xfId="43088"/>
    <cellStyle name="Total 2 2 2 11 4 2" xfId="43089"/>
    <cellStyle name="Total 2 2 2 11 4 3" xfId="43090"/>
    <cellStyle name="Total 2 2 2 11 4 4" xfId="43091"/>
    <cellStyle name="Total 2 2 2 11 4 5" xfId="43092"/>
    <cellStyle name="Total 2 2 2 11 4 6" xfId="43093"/>
    <cellStyle name="Total 2 2 2 11 4 7" xfId="43094"/>
    <cellStyle name="Total 2 2 2 11 5" xfId="43095"/>
    <cellStyle name="Total 2 2 2 11 5 2" xfId="43096"/>
    <cellStyle name="Total 2 2 2 11 5 3" xfId="43097"/>
    <cellStyle name="Total 2 2 2 11 5 4" xfId="43098"/>
    <cellStyle name="Total 2 2 2 11 5 5" xfId="43099"/>
    <cellStyle name="Total 2 2 2 11 5 6" xfId="43100"/>
    <cellStyle name="Total 2 2 2 11 5 7" xfId="43101"/>
    <cellStyle name="Total 2 2 2 11 6" xfId="43102"/>
    <cellStyle name="Total 2 2 2 11 6 2" xfId="43103"/>
    <cellStyle name="Total 2 2 2 11 6 3" xfId="43104"/>
    <cellStyle name="Total 2 2 2 11 6 4" xfId="43105"/>
    <cellStyle name="Total 2 2 2 11 6 5" xfId="43106"/>
    <cellStyle name="Total 2 2 2 11 6 6" xfId="43107"/>
    <cellStyle name="Total 2 2 2 11 6 7" xfId="43108"/>
    <cellStyle name="Total 2 2 2 11 7" xfId="43109"/>
    <cellStyle name="Total 2 2 2 11 7 2" xfId="43110"/>
    <cellStyle name="Total 2 2 2 11 7 3" xfId="43111"/>
    <cellStyle name="Total 2 2 2 11 7 4" xfId="43112"/>
    <cellStyle name="Total 2 2 2 11 7 5" xfId="43113"/>
    <cellStyle name="Total 2 2 2 11 7 6" xfId="43114"/>
    <cellStyle name="Total 2 2 2 11 8" xfId="43115"/>
    <cellStyle name="Total 2 2 2 11 9" xfId="43116"/>
    <cellStyle name="Total 2 2 2 12" xfId="43117"/>
    <cellStyle name="Total 2 2 2 12 10" xfId="43118"/>
    <cellStyle name="Total 2 2 2 12 11" xfId="43119"/>
    <cellStyle name="Total 2 2 2 12 12" xfId="43120"/>
    <cellStyle name="Total 2 2 2 12 2" xfId="43121"/>
    <cellStyle name="Total 2 2 2 12 2 2" xfId="43122"/>
    <cellStyle name="Total 2 2 2 12 2 2 2" xfId="43123"/>
    <cellStyle name="Total 2 2 2 12 2 2 3" xfId="43124"/>
    <cellStyle name="Total 2 2 2 12 2 2 4" xfId="43125"/>
    <cellStyle name="Total 2 2 2 12 2 2 5" xfId="43126"/>
    <cellStyle name="Total 2 2 2 12 2 2 6" xfId="43127"/>
    <cellStyle name="Total 2 2 2 12 2 2 7" xfId="43128"/>
    <cellStyle name="Total 2 2 2 12 2 3" xfId="43129"/>
    <cellStyle name="Total 2 2 2 12 2 4" xfId="43130"/>
    <cellStyle name="Total 2 2 2 12 2 5" xfId="43131"/>
    <cellStyle name="Total 2 2 2 12 2 6" xfId="43132"/>
    <cellStyle name="Total 2 2 2 12 2 7" xfId="43133"/>
    <cellStyle name="Total 2 2 2 12 2 8" xfId="43134"/>
    <cellStyle name="Total 2 2 2 12 3" xfId="43135"/>
    <cellStyle name="Total 2 2 2 12 3 2" xfId="43136"/>
    <cellStyle name="Total 2 2 2 12 3 3" xfId="43137"/>
    <cellStyle name="Total 2 2 2 12 3 4" xfId="43138"/>
    <cellStyle name="Total 2 2 2 12 3 5" xfId="43139"/>
    <cellStyle name="Total 2 2 2 12 3 6" xfId="43140"/>
    <cellStyle name="Total 2 2 2 12 3 7" xfId="43141"/>
    <cellStyle name="Total 2 2 2 12 4" xfId="43142"/>
    <cellStyle name="Total 2 2 2 12 4 2" xfId="43143"/>
    <cellStyle name="Total 2 2 2 12 4 3" xfId="43144"/>
    <cellStyle name="Total 2 2 2 12 4 4" xfId="43145"/>
    <cellStyle name="Total 2 2 2 12 4 5" xfId="43146"/>
    <cellStyle name="Total 2 2 2 12 4 6" xfId="43147"/>
    <cellStyle name="Total 2 2 2 12 4 7" xfId="43148"/>
    <cellStyle name="Total 2 2 2 12 5" xfId="43149"/>
    <cellStyle name="Total 2 2 2 12 5 2" xfId="43150"/>
    <cellStyle name="Total 2 2 2 12 5 3" xfId="43151"/>
    <cellStyle name="Total 2 2 2 12 5 4" xfId="43152"/>
    <cellStyle name="Total 2 2 2 12 5 5" xfId="43153"/>
    <cellStyle name="Total 2 2 2 12 5 6" xfId="43154"/>
    <cellStyle name="Total 2 2 2 12 5 7" xfId="43155"/>
    <cellStyle name="Total 2 2 2 12 6" xfId="43156"/>
    <cellStyle name="Total 2 2 2 12 6 2" xfId="43157"/>
    <cellStyle name="Total 2 2 2 12 6 3" xfId="43158"/>
    <cellStyle name="Total 2 2 2 12 6 4" xfId="43159"/>
    <cellStyle name="Total 2 2 2 12 6 5" xfId="43160"/>
    <cellStyle name="Total 2 2 2 12 6 6" xfId="43161"/>
    <cellStyle name="Total 2 2 2 12 6 7" xfId="43162"/>
    <cellStyle name="Total 2 2 2 12 7" xfId="43163"/>
    <cellStyle name="Total 2 2 2 12 7 2" xfId="43164"/>
    <cellStyle name="Total 2 2 2 12 7 3" xfId="43165"/>
    <cellStyle name="Total 2 2 2 12 7 4" xfId="43166"/>
    <cellStyle name="Total 2 2 2 12 7 5" xfId="43167"/>
    <cellStyle name="Total 2 2 2 12 7 6" xfId="43168"/>
    <cellStyle name="Total 2 2 2 12 8" xfId="43169"/>
    <cellStyle name="Total 2 2 2 12 9" xfId="43170"/>
    <cellStyle name="Total 2 2 2 13" xfId="43171"/>
    <cellStyle name="Total 2 2 2 13 10" xfId="43172"/>
    <cellStyle name="Total 2 2 2 13 11" xfId="43173"/>
    <cellStyle name="Total 2 2 2 13 12" xfId="43174"/>
    <cellStyle name="Total 2 2 2 13 2" xfId="43175"/>
    <cellStyle name="Total 2 2 2 13 2 2" xfId="43176"/>
    <cellStyle name="Total 2 2 2 13 2 2 2" xfId="43177"/>
    <cellStyle name="Total 2 2 2 13 2 2 3" xfId="43178"/>
    <cellStyle name="Total 2 2 2 13 2 2 4" xfId="43179"/>
    <cellStyle name="Total 2 2 2 13 2 2 5" xfId="43180"/>
    <cellStyle name="Total 2 2 2 13 2 2 6" xfId="43181"/>
    <cellStyle name="Total 2 2 2 13 2 2 7" xfId="43182"/>
    <cellStyle name="Total 2 2 2 13 2 3" xfId="43183"/>
    <cellStyle name="Total 2 2 2 13 2 4" xfId="43184"/>
    <cellStyle name="Total 2 2 2 13 2 5" xfId="43185"/>
    <cellStyle name="Total 2 2 2 13 2 6" xfId="43186"/>
    <cellStyle name="Total 2 2 2 13 2 7" xfId="43187"/>
    <cellStyle name="Total 2 2 2 13 2 8" xfId="43188"/>
    <cellStyle name="Total 2 2 2 13 3" xfId="43189"/>
    <cellStyle name="Total 2 2 2 13 3 2" xfId="43190"/>
    <cellStyle name="Total 2 2 2 13 3 3" xfId="43191"/>
    <cellStyle name="Total 2 2 2 13 3 4" xfId="43192"/>
    <cellStyle name="Total 2 2 2 13 3 5" xfId="43193"/>
    <cellStyle name="Total 2 2 2 13 3 6" xfId="43194"/>
    <cellStyle name="Total 2 2 2 13 3 7" xfId="43195"/>
    <cellStyle name="Total 2 2 2 13 4" xfId="43196"/>
    <cellStyle name="Total 2 2 2 13 4 2" xfId="43197"/>
    <cellStyle name="Total 2 2 2 13 4 3" xfId="43198"/>
    <cellStyle name="Total 2 2 2 13 4 4" xfId="43199"/>
    <cellStyle name="Total 2 2 2 13 4 5" xfId="43200"/>
    <cellStyle name="Total 2 2 2 13 4 6" xfId="43201"/>
    <cellStyle name="Total 2 2 2 13 4 7" xfId="43202"/>
    <cellStyle name="Total 2 2 2 13 5" xfId="43203"/>
    <cellStyle name="Total 2 2 2 13 5 2" xfId="43204"/>
    <cellStyle name="Total 2 2 2 13 5 3" xfId="43205"/>
    <cellStyle name="Total 2 2 2 13 5 4" xfId="43206"/>
    <cellStyle name="Total 2 2 2 13 5 5" xfId="43207"/>
    <cellStyle name="Total 2 2 2 13 5 6" xfId="43208"/>
    <cellStyle name="Total 2 2 2 13 5 7" xfId="43209"/>
    <cellStyle name="Total 2 2 2 13 6" xfId="43210"/>
    <cellStyle name="Total 2 2 2 13 6 2" xfId="43211"/>
    <cellStyle name="Total 2 2 2 13 6 3" xfId="43212"/>
    <cellStyle name="Total 2 2 2 13 6 4" xfId="43213"/>
    <cellStyle name="Total 2 2 2 13 6 5" xfId="43214"/>
    <cellStyle name="Total 2 2 2 13 6 6" xfId="43215"/>
    <cellStyle name="Total 2 2 2 13 6 7" xfId="43216"/>
    <cellStyle name="Total 2 2 2 13 7" xfId="43217"/>
    <cellStyle name="Total 2 2 2 13 7 2" xfId="43218"/>
    <cellStyle name="Total 2 2 2 13 7 3" xfId="43219"/>
    <cellStyle name="Total 2 2 2 13 7 4" xfId="43220"/>
    <cellStyle name="Total 2 2 2 13 7 5" xfId="43221"/>
    <cellStyle name="Total 2 2 2 13 7 6" xfId="43222"/>
    <cellStyle name="Total 2 2 2 13 8" xfId="43223"/>
    <cellStyle name="Total 2 2 2 13 9" xfId="43224"/>
    <cellStyle name="Total 2 2 2 14" xfId="43225"/>
    <cellStyle name="Total 2 2 2 14 10" xfId="43226"/>
    <cellStyle name="Total 2 2 2 14 11" xfId="43227"/>
    <cellStyle name="Total 2 2 2 14 12" xfId="43228"/>
    <cellStyle name="Total 2 2 2 14 2" xfId="43229"/>
    <cellStyle name="Total 2 2 2 14 2 2" xfId="43230"/>
    <cellStyle name="Total 2 2 2 14 2 2 2" xfId="43231"/>
    <cellStyle name="Total 2 2 2 14 2 2 3" xfId="43232"/>
    <cellStyle name="Total 2 2 2 14 2 2 4" xfId="43233"/>
    <cellStyle name="Total 2 2 2 14 2 2 5" xfId="43234"/>
    <cellStyle name="Total 2 2 2 14 2 2 6" xfId="43235"/>
    <cellStyle name="Total 2 2 2 14 2 2 7" xfId="43236"/>
    <cellStyle name="Total 2 2 2 14 2 3" xfId="43237"/>
    <cellStyle name="Total 2 2 2 14 2 4" xfId="43238"/>
    <cellStyle name="Total 2 2 2 14 2 5" xfId="43239"/>
    <cellStyle name="Total 2 2 2 14 2 6" xfId="43240"/>
    <cellStyle name="Total 2 2 2 14 2 7" xfId="43241"/>
    <cellStyle name="Total 2 2 2 14 2 8" xfId="43242"/>
    <cellStyle name="Total 2 2 2 14 3" xfId="43243"/>
    <cellStyle name="Total 2 2 2 14 3 2" xfId="43244"/>
    <cellStyle name="Total 2 2 2 14 3 3" xfId="43245"/>
    <cellStyle name="Total 2 2 2 14 3 4" xfId="43246"/>
    <cellStyle name="Total 2 2 2 14 3 5" xfId="43247"/>
    <cellStyle name="Total 2 2 2 14 3 6" xfId="43248"/>
    <cellStyle name="Total 2 2 2 14 3 7" xfId="43249"/>
    <cellStyle name="Total 2 2 2 14 4" xfId="43250"/>
    <cellStyle name="Total 2 2 2 14 4 2" xfId="43251"/>
    <cellStyle name="Total 2 2 2 14 4 3" xfId="43252"/>
    <cellStyle name="Total 2 2 2 14 4 4" xfId="43253"/>
    <cellStyle name="Total 2 2 2 14 4 5" xfId="43254"/>
    <cellStyle name="Total 2 2 2 14 4 6" xfId="43255"/>
    <cellStyle name="Total 2 2 2 14 4 7" xfId="43256"/>
    <cellStyle name="Total 2 2 2 14 5" xfId="43257"/>
    <cellStyle name="Total 2 2 2 14 5 2" xfId="43258"/>
    <cellStyle name="Total 2 2 2 14 5 3" xfId="43259"/>
    <cellStyle name="Total 2 2 2 14 5 4" xfId="43260"/>
    <cellStyle name="Total 2 2 2 14 5 5" xfId="43261"/>
    <cellStyle name="Total 2 2 2 14 5 6" xfId="43262"/>
    <cellStyle name="Total 2 2 2 14 5 7" xfId="43263"/>
    <cellStyle name="Total 2 2 2 14 6" xfId="43264"/>
    <cellStyle name="Total 2 2 2 14 6 2" xfId="43265"/>
    <cellStyle name="Total 2 2 2 14 6 3" xfId="43266"/>
    <cellStyle name="Total 2 2 2 14 6 4" xfId="43267"/>
    <cellStyle name="Total 2 2 2 14 6 5" xfId="43268"/>
    <cellStyle name="Total 2 2 2 14 6 6" xfId="43269"/>
    <cellStyle name="Total 2 2 2 14 6 7" xfId="43270"/>
    <cellStyle name="Total 2 2 2 14 7" xfId="43271"/>
    <cellStyle name="Total 2 2 2 14 7 2" xfId="43272"/>
    <cellStyle name="Total 2 2 2 14 7 3" xfId="43273"/>
    <cellStyle name="Total 2 2 2 14 7 4" xfId="43274"/>
    <cellStyle name="Total 2 2 2 14 7 5" xfId="43275"/>
    <cellStyle name="Total 2 2 2 14 7 6" xfId="43276"/>
    <cellStyle name="Total 2 2 2 14 8" xfId="43277"/>
    <cellStyle name="Total 2 2 2 14 9" xfId="43278"/>
    <cellStyle name="Total 2 2 2 15" xfId="43279"/>
    <cellStyle name="Total 2 2 2 15 2" xfId="43280"/>
    <cellStyle name="Total 2 2 2 15 2 2" xfId="43281"/>
    <cellStyle name="Total 2 2 2 15 2 3" xfId="43282"/>
    <cellStyle name="Total 2 2 2 15 2 4" xfId="43283"/>
    <cellStyle name="Total 2 2 2 15 2 5" xfId="43284"/>
    <cellStyle name="Total 2 2 2 15 2 6" xfId="43285"/>
    <cellStyle name="Total 2 2 2 15 2 7" xfId="43286"/>
    <cellStyle name="Total 2 2 2 15 3" xfId="43287"/>
    <cellStyle name="Total 2 2 2 15 4" xfId="43288"/>
    <cellStyle name="Total 2 2 2 15 5" xfId="43289"/>
    <cellStyle name="Total 2 2 2 15 6" xfId="43290"/>
    <cellStyle name="Total 2 2 2 15 7" xfId="43291"/>
    <cellStyle name="Total 2 2 2 15 8" xfId="43292"/>
    <cellStyle name="Total 2 2 2 16" xfId="43293"/>
    <cellStyle name="Total 2 2 2 16 2" xfId="43294"/>
    <cellStyle name="Total 2 2 2 16 3" xfId="43295"/>
    <cellStyle name="Total 2 2 2 16 4" xfId="43296"/>
    <cellStyle name="Total 2 2 2 16 5" xfId="43297"/>
    <cellStyle name="Total 2 2 2 16 6" xfId="43298"/>
    <cellStyle name="Total 2 2 2 16 7" xfId="43299"/>
    <cellStyle name="Total 2 2 2 17" xfId="43300"/>
    <cellStyle name="Total 2 2 2 17 2" xfId="43301"/>
    <cellStyle name="Total 2 2 2 17 3" xfId="43302"/>
    <cellStyle name="Total 2 2 2 17 4" xfId="43303"/>
    <cellStyle name="Total 2 2 2 17 5" xfId="43304"/>
    <cellStyle name="Total 2 2 2 17 6" xfId="43305"/>
    <cellStyle name="Total 2 2 2 17 7" xfId="43306"/>
    <cellStyle name="Total 2 2 2 18" xfId="43307"/>
    <cellStyle name="Total 2 2 2 18 2" xfId="43308"/>
    <cellStyle name="Total 2 2 2 18 3" xfId="43309"/>
    <cellStyle name="Total 2 2 2 18 4" xfId="43310"/>
    <cellStyle name="Total 2 2 2 18 5" xfId="43311"/>
    <cellStyle name="Total 2 2 2 18 6" xfId="43312"/>
    <cellStyle name="Total 2 2 2 18 7" xfId="43313"/>
    <cellStyle name="Total 2 2 2 19" xfId="43314"/>
    <cellStyle name="Total 2 2 2 19 2" xfId="43315"/>
    <cellStyle name="Total 2 2 2 19 3" xfId="43316"/>
    <cellStyle name="Total 2 2 2 19 4" xfId="43317"/>
    <cellStyle name="Total 2 2 2 19 5" xfId="43318"/>
    <cellStyle name="Total 2 2 2 19 6" xfId="43319"/>
    <cellStyle name="Total 2 2 2 19 7" xfId="43320"/>
    <cellStyle name="Total 2 2 2 2" xfId="43321"/>
    <cellStyle name="Total 2 2 2 2 10" xfId="43322"/>
    <cellStyle name="Total 2 2 2 2 10 10" xfId="43323"/>
    <cellStyle name="Total 2 2 2 2 10 11" xfId="43324"/>
    <cellStyle name="Total 2 2 2 2 10 12" xfId="43325"/>
    <cellStyle name="Total 2 2 2 2 10 2" xfId="43326"/>
    <cellStyle name="Total 2 2 2 2 10 2 2" xfId="43327"/>
    <cellStyle name="Total 2 2 2 2 10 2 2 2" xfId="43328"/>
    <cellStyle name="Total 2 2 2 2 10 2 2 3" xfId="43329"/>
    <cellStyle name="Total 2 2 2 2 10 2 2 4" xfId="43330"/>
    <cellStyle name="Total 2 2 2 2 10 2 2 5" xfId="43331"/>
    <cellStyle name="Total 2 2 2 2 10 2 2 6" xfId="43332"/>
    <cellStyle name="Total 2 2 2 2 10 2 2 7" xfId="43333"/>
    <cellStyle name="Total 2 2 2 2 10 2 3" xfId="43334"/>
    <cellStyle name="Total 2 2 2 2 10 2 4" xfId="43335"/>
    <cellStyle name="Total 2 2 2 2 10 2 5" xfId="43336"/>
    <cellStyle name="Total 2 2 2 2 10 2 6" xfId="43337"/>
    <cellStyle name="Total 2 2 2 2 10 2 7" xfId="43338"/>
    <cellStyle name="Total 2 2 2 2 10 2 8" xfId="43339"/>
    <cellStyle name="Total 2 2 2 2 10 3" xfId="43340"/>
    <cellStyle name="Total 2 2 2 2 10 3 2" xfId="43341"/>
    <cellStyle name="Total 2 2 2 2 10 3 3" xfId="43342"/>
    <cellStyle name="Total 2 2 2 2 10 3 4" xfId="43343"/>
    <cellStyle name="Total 2 2 2 2 10 3 5" xfId="43344"/>
    <cellStyle name="Total 2 2 2 2 10 3 6" xfId="43345"/>
    <cellStyle name="Total 2 2 2 2 10 3 7" xfId="43346"/>
    <cellStyle name="Total 2 2 2 2 10 4" xfId="43347"/>
    <cellStyle name="Total 2 2 2 2 10 4 2" xfId="43348"/>
    <cellStyle name="Total 2 2 2 2 10 4 3" xfId="43349"/>
    <cellStyle name="Total 2 2 2 2 10 4 4" xfId="43350"/>
    <cellStyle name="Total 2 2 2 2 10 4 5" xfId="43351"/>
    <cellStyle name="Total 2 2 2 2 10 4 6" xfId="43352"/>
    <cellStyle name="Total 2 2 2 2 10 4 7" xfId="43353"/>
    <cellStyle name="Total 2 2 2 2 10 5" xfId="43354"/>
    <cellStyle name="Total 2 2 2 2 10 5 2" xfId="43355"/>
    <cellStyle name="Total 2 2 2 2 10 5 3" xfId="43356"/>
    <cellStyle name="Total 2 2 2 2 10 5 4" xfId="43357"/>
    <cellStyle name="Total 2 2 2 2 10 5 5" xfId="43358"/>
    <cellStyle name="Total 2 2 2 2 10 5 6" xfId="43359"/>
    <cellStyle name="Total 2 2 2 2 10 5 7" xfId="43360"/>
    <cellStyle name="Total 2 2 2 2 10 6" xfId="43361"/>
    <cellStyle name="Total 2 2 2 2 10 6 2" xfId="43362"/>
    <cellStyle name="Total 2 2 2 2 10 6 3" xfId="43363"/>
    <cellStyle name="Total 2 2 2 2 10 6 4" xfId="43364"/>
    <cellStyle name="Total 2 2 2 2 10 6 5" xfId="43365"/>
    <cellStyle name="Total 2 2 2 2 10 6 6" xfId="43366"/>
    <cellStyle name="Total 2 2 2 2 10 6 7" xfId="43367"/>
    <cellStyle name="Total 2 2 2 2 10 7" xfId="43368"/>
    <cellStyle name="Total 2 2 2 2 10 7 2" xfId="43369"/>
    <cellStyle name="Total 2 2 2 2 10 7 3" xfId="43370"/>
    <cellStyle name="Total 2 2 2 2 10 7 4" xfId="43371"/>
    <cellStyle name="Total 2 2 2 2 10 7 5" xfId="43372"/>
    <cellStyle name="Total 2 2 2 2 10 7 6" xfId="43373"/>
    <cellStyle name="Total 2 2 2 2 10 8" xfId="43374"/>
    <cellStyle name="Total 2 2 2 2 10 9" xfId="43375"/>
    <cellStyle name="Total 2 2 2 2 11" xfId="43376"/>
    <cellStyle name="Total 2 2 2 2 11 10" xfId="43377"/>
    <cellStyle name="Total 2 2 2 2 11 11" xfId="43378"/>
    <cellStyle name="Total 2 2 2 2 11 12" xfId="43379"/>
    <cellStyle name="Total 2 2 2 2 11 2" xfId="43380"/>
    <cellStyle name="Total 2 2 2 2 11 2 2" xfId="43381"/>
    <cellStyle name="Total 2 2 2 2 11 2 2 2" xfId="43382"/>
    <cellStyle name="Total 2 2 2 2 11 2 2 3" xfId="43383"/>
    <cellStyle name="Total 2 2 2 2 11 2 2 4" xfId="43384"/>
    <cellStyle name="Total 2 2 2 2 11 2 2 5" xfId="43385"/>
    <cellStyle name="Total 2 2 2 2 11 2 2 6" xfId="43386"/>
    <cellStyle name="Total 2 2 2 2 11 2 2 7" xfId="43387"/>
    <cellStyle name="Total 2 2 2 2 11 2 3" xfId="43388"/>
    <cellStyle name="Total 2 2 2 2 11 2 4" xfId="43389"/>
    <cellStyle name="Total 2 2 2 2 11 2 5" xfId="43390"/>
    <cellStyle name="Total 2 2 2 2 11 2 6" xfId="43391"/>
    <cellStyle name="Total 2 2 2 2 11 2 7" xfId="43392"/>
    <cellStyle name="Total 2 2 2 2 11 2 8" xfId="43393"/>
    <cellStyle name="Total 2 2 2 2 11 3" xfId="43394"/>
    <cellStyle name="Total 2 2 2 2 11 3 2" xfId="43395"/>
    <cellStyle name="Total 2 2 2 2 11 3 3" xfId="43396"/>
    <cellStyle name="Total 2 2 2 2 11 3 4" xfId="43397"/>
    <cellStyle name="Total 2 2 2 2 11 3 5" xfId="43398"/>
    <cellStyle name="Total 2 2 2 2 11 3 6" xfId="43399"/>
    <cellStyle name="Total 2 2 2 2 11 3 7" xfId="43400"/>
    <cellStyle name="Total 2 2 2 2 11 4" xfId="43401"/>
    <cellStyle name="Total 2 2 2 2 11 4 2" xfId="43402"/>
    <cellStyle name="Total 2 2 2 2 11 4 3" xfId="43403"/>
    <cellStyle name="Total 2 2 2 2 11 4 4" xfId="43404"/>
    <cellStyle name="Total 2 2 2 2 11 4 5" xfId="43405"/>
    <cellStyle name="Total 2 2 2 2 11 4 6" xfId="43406"/>
    <cellStyle name="Total 2 2 2 2 11 4 7" xfId="43407"/>
    <cellStyle name="Total 2 2 2 2 11 5" xfId="43408"/>
    <cellStyle name="Total 2 2 2 2 11 5 2" xfId="43409"/>
    <cellStyle name="Total 2 2 2 2 11 5 3" xfId="43410"/>
    <cellStyle name="Total 2 2 2 2 11 5 4" xfId="43411"/>
    <cellStyle name="Total 2 2 2 2 11 5 5" xfId="43412"/>
    <cellStyle name="Total 2 2 2 2 11 5 6" xfId="43413"/>
    <cellStyle name="Total 2 2 2 2 11 5 7" xfId="43414"/>
    <cellStyle name="Total 2 2 2 2 11 6" xfId="43415"/>
    <cellStyle name="Total 2 2 2 2 11 6 2" xfId="43416"/>
    <cellStyle name="Total 2 2 2 2 11 6 3" xfId="43417"/>
    <cellStyle name="Total 2 2 2 2 11 6 4" xfId="43418"/>
    <cellStyle name="Total 2 2 2 2 11 6 5" xfId="43419"/>
    <cellStyle name="Total 2 2 2 2 11 6 6" xfId="43420"/>
    <cellStyle name="Total 2 2 2 2 11 6 7" xfId="43421"/>
    <cellStyle name="Total 2 2 2 2 11 7" xfId="43422"/>
    <cellStyle name="Total 2 2 2 2 11 7 2" xfId="43423"/>
    <cellStyle name="Total 2 2 2 2 11 7 3" xfId="43424"/>
    <cellStyle name="Total 2 2 2 2 11 7 4" xfId="43425"/>
    <cellStyle name="Total 2 2 2 2 11 7 5" xfId="43426"/>
    <cellStyle name="Total 2 2 2 2 11 7 6" xfId="43427"/>
    <cellStyle name="Total 2 2 2 2 11 8" xfId="43428"/>
    <cellStyle name="Total 2 2 2 2 11 9" xfId="43429"/>
    <cellStyle name="Total 2 2 2 2 12" xfId="43430"/>
    <cellStyle name="Total 2 2 2 2 12 10" xfId="43431"/>
    <cellStyle name="Total 2 2 2 2 12 11" xfId="43432"/>
    <cellStyle name="Total 2 2 2 2 12 12" xfId="43433"/>
    <cellStyle name="Total 2 2 2 2 12 2" xfId="43434"/>
    <cellStyle name="Total 2 2 2 2 12 2 2" xfId="43435"/>
    <cellStyle name="Total 2 2 2 2 12 2 2 2" xfId="43436"/>
    <cellStyle name="Total 2 2 2 2 12 2 2 3" xfId="43437"/>
    <cellStyle name="Total 2 2 2 2 12 2 2 4" xfId="43438"/>
    <cellStyle name="Total 2 2 2 2 12 2 2 5" xfId="43439"/>
    <cellStyle name="Total 2 2 2 2 12 2 2 6" xfId="43440"/>
    <cellStyle name="Total 2 2 2 2 12 2 2 7" xfId="43441"/>
    <cellStyle name="Total 2 2 2 2 12 2 3" xfId="43442"/>
    <cellStyle name="Total 2 2 2 2 12 2 4" xfId="43443"/>
    <cellStyle name="Total 2 2 2 2 12 2 5" xfId="43444"/>
    <cellStyle name="Total 2 2 2 2 12 2 6" xfId="43445"/>
    <cellStyle name="Total 2 2 2 2 12 2 7" xfId="43446"/>
    <cellStyle name="Total 2 2 2 2 12 2 8" xfId="43447"/>
    <cellStyle name="Total 2 2 2 2 12 3" xfId="43448"/>
    <cellStyle name="Total 2 2 2 2 12 3 2" xfId="43449"/>
    <cellStyle name="Total 2 2 2 2 12 3 3" xfId="43450"/>
    <cellStyle name="Total 2 2 2 2 12 3 4" xfId="43451"/>
    <cellStyle name="Total 2 2 2 2 12 3 5" xfId="43452"/>
    <cellStyle name="Total 2 2 2 2 12 3 6" xfId="43453"/>
    <cellStyle name="Total 2 2 2 2 12 3 7" xfId="43454"/>
    <cellStyle name="Total 2 2 2 2 12 4" xfId="43455"/>
    <cellStyle name="Total 2 2 2 2 12 4 2" xfId="43456"/>
    <cellStyle name="Total 2 2 2 2 12 4 3" xfId="43457"/>
    <cellStyle name="Total 2 2 2 2 12 4 4" xfId="43458"/>
    <cellStyle name="Total 2 2 2 2 12 4 5" xfId="43459"/>
    <cellStyle name="Total 2 2 2 2 12 4 6" xfId="43460"/>
    <cellStyle name="Total 2 2 2 2 12 4 7" xfId="43461"/>
    <cellStyle name="Total 2 2 2 2 12 5" xfId="43462"/>
    <cellStyle name="Total 2 2 2 2 12 5 2" xfId="43463"/>
    <cellStyle name="Total 2 2 2 2 12 5 3" xfId="43464"/>
    <cellStyle name="Total 2 2 2 2 12 5 4" xfId="43465"/>
    <cellStyle name="Total 2 2 2 2 12 5 5" xfId="43466"/>
    <cellStyle name="Total 2 2 2 2 12 5 6" xfId="43467"/>
    <cellStyle name="Total 2 2 2 2 12 5 7" xfId="43468"/>
    <cellStyle name="Total 2 2 2 2 12 6" xfId="43469"/>
    <cellStyle name="Total 2 2 2 2 12 6 2" xfId="43470"/>
    <cellStyle name="Total 2 2 2 2 12 6 3" xfId="43471"/>
    <cellStyle name="Total 2 2 2 2 12 6 4" xfId="43472"/>
    <cellStyle name="Total 2 2 2 2 12 6 5" xfId="43473"/>
    <cellStyle name="Total 2 2 2 2 12 6 6" xfId="43474"/>
    <cellStyle name="Total 2 2 2 2 12 6 7" xfId="43475"/>
    <cellStyle name="Total 2 2 2 2 12 7" xfId="43476"/>
    <cellStyle name="Total 2 2 2 2 12 7 2" xfId="43477"/>
    <cellStyle name="Total 2 2 2 2 12 7 3" xfId="43478"/>
    <cellStyle name="Total 2 2 2 2 12 7 4" xfId="43479"/>
    <cellStyle name="Total 2 2 2 2 12 7 5" xfId="43480"/>
    <cellStyle name="Total 2 2 2 2 12 7 6" xfId="43481"/>
    <cellStyle name="Total 2 2 2 2 12 8" xfId="43482"/>
    <cellStyle name="Total 2 2 2 2 12 9" xfId="43483"/>
    <cellStyle name="Total 2 2 2 2 13" xfId="43484"/>
    <cellStyle name="Total 2 2 2 2 13 10" xfId="43485"/>
    <cellStyle name="Total 2 2 2 2 13 11" xfId="43486"/>
    <cellStyle name="Total 2 2 2 2 13 12" xfId="43487"/>
    <cellStyle name="Total 2 2 2 2 13 2" xfId="43488"/>
    <cellStyle name="Total 2 2 2 2 13 2 2" xfId="43489"/>
    <cellStyle name="Total 2 2 2 2 13 2 2 2" xfId="43490"/>
    <cellStyle name="Total 2 2 2 2 13 2 2 3" xfId="43491"/>
    <cellStyle name="Total 2 2 2 2 13 2 2 4" xfId="43492"/>
    <cellStyle name="Total 2 2 2 2 13 2 2 5" xfId="43493"/>
    <cellStyle name="Total 2 2 2 2 13 2 2 6" xfId="43494"/>
    <cellStyle name="Total 2 2 2 2 13 2 2 7" xfId="43495"/>
    <cellStyle name="Total 2 2 2 2 13 2 3" xfId="43496"/>
    <cellStyle name="Total 2 2 2 2 13 2 4" xfId="43497"/>
    <cellStyle name="Total 2 2 2 2 13 2 5" xfId="43498"/>
    <cellStyle name="Total 2 2 2 2 13 2 6" xfId="43499"/>
    <cellStyle name="Total 2 2 2 2 13 2 7" xfId="43500"/>
    <cellStyle name="Total 2 2 2 2 13 2 8" xfId="43501"/>
    <cellStyle name="Total 2 2 2 2 13 3" xfId="43502"/>
    <cellStyle name="Total 2 2 2 2 13 3 2" xfId="43503"/>
    <cellStyle name="Total 2 2 2 2 13 3 3" xfId="43504"/>
    <cellStyle name="Total 2 2 2 2 13 3 4" xfId="43505"/>
    <cellStyle name="Total 2 2 2 2 13 3 5" xfId="43506"/>
    <cellStyle name="Total 2 2 2 2 13 3 6" xfId="43507"/>
    <cellStyle name="Total 2 2 2 2 13 3 7" xfId="43508"/>
    <cellStyle name="Total 2 2 2 2 13 4" xfId="43509"/>
    <cellStyle name="Total 2 2 2 2 13 4 2" xfId="43510"/>
    <cellStyle name="Total 2 2 2 2 13 4 3" xfId="43511"/>
    <cellStyle name="Total 2 2 2 2 13 4 4" xfId="43512"/>
    <cellStyle name="Total 2 2 2 2 13 4 5" xfId="43513"/>
    <cellStyle name="Total 2 2 2 2 13 4 6" xfId="43514"/>
    <cellStyle name="Total 2 2 2 2 13 4 7" xfId="43515"/>
    <cellStyle name="Total 2 2 2 2 13 5" xfId="43516"/>
    <cellStyle name="Total 2 2 2 2 13 5 2" xfId="43517"/>
    <cellStyle name="Total 2 2 2 2 13 5 3" xfId="43518"/>
    <cellStyle name="Total 2 2 2 2 13 5 4" xfId="43519"/>
    <cellStyle name="Total 2 2 2 2 13 5 5" xfId="43520"/>
    <cellStyle name="Total 2 2 2 2 13 5 6" xfId="43521"/>
    <cellStyle name="Total 2 2 2 2 13 5 7" xfId="43522"/>
    <cellStyle name="Total 2 2 2 2 13 6" xfId="43523"/>
    <cellStyle name="Total 2 2 2 2 13 6 2" xfId="43524"/>
    <cellStyle name="Total 2 2 2 2 13 6 3" xfId="43525"/>
    <cellStyle name="Total 2 2 2 2 13 6 4" xfId="43526"/>
    <cellStyle name="Total 2 2 2 2 13 6 5" xfId="43527"/>
    <cellStyle name="Total 2 2 2 2 13 6 6" xfId="43528"/>
    <cellStyle name="Total 2 2 2 2 13 6 7" xfId="43529"/>
    <cellStyle name="Total 2 2 2 2 13 7" xfId="43530"/>
    <cellStyle name="Total 2 2 2 2 13 7 2" xfId="43531"/>
    <cellStyle name="Total 2 2 2 2 13 7 3" xfId="43532"/>
    <cellStyle name="Total 2 2 2 2 13 7 4" xfId="43533"/>
    <cellStyle name="Total 2 2 2 2 13 7 5" xfId="43534"/>
    <cellStyle name="Total 2 2 2 2 13 7 6" xfId="43535"/>
    <cellStyle name="Total 2 2 2 2 13 8" xfId="43536"/>
    <cellStyle name="Total 2 2 2 2 13 9" xfId="43537"/>
    <cellStyle name="Total 2 2 2 2 14" xfId="43538"/>
    <cellStyle name="Total 2 2 2 2 14 2" xfId="43539"/>
    <cellStyle name="Total 2 2 2 2 14 2 2" xfId="43540"/>
    <cellStyle name="Total 2 2 2 2 14 2 3" xfId="43541"/>
    <cellStyle name="Total 2 2 2 2 14 2 4" xfId="43542"/>
    <cellStyle name="Total 2 2 2 2 14 2 5" xfId="43543"/>
    <cellStyle name="Total 2 2 2 2 14 2 6" xfId="43544"/>
    <cellStyle name="Total 2 2 2 2 14 2 7" xfId="43545"/>
    <cellStyle name="Total 2 2 2 2 14 3" xfId="43546"/>
    <cellStyle name="Total 2 2 2 2 14 4" xfId="43547"/>
    <cellStyle name="Total 2 2 2 2 14 5" xfId="43548"/>
    <cellStyle name="Total 2 2 2 2 14 6" xfId="43549"/>
    <cellStyle name="Total 2 2 2 2 14 7" xfId="43550"/>
    <cellStyle name="Total 2 2 2 2 14 8" xfId="43551"/>
    <cellStyle name="Total 2 2 2 2 15" xfId="43552"/>
    <cellStyle name="Total 2 2 2 2 15 2" xfId="43553"/>
    <cellStyle name="Total 2 2 2 2 15 3" xfId="43554"/>
    <cellStyle name="Total 2 2 2 2 15 4" xfId="43555"/>
    <cellStyle name="Total 2 2 2 2 15 5" xfId="43556"/>
    <cellStyle name="Total 2 2 2 2 15 6" xfId="43557"/>
    <cellStyle name="Total 2 2 2 2 15 7" xfId="43558"/>
    <cellStyle name="Total 2 2 2 2 16" xfId="43559"/>
    <cellStyle name="Total 2 2 2 2 16 2" xfId="43560"/>
    <cellStyle name="Total 2 2 2 2 16 3" xfId="43561"/>
    <cellStyle name="Total 2 2 2 2 16 4" xfId="43562"/>
    <cellStyle name="Total 2 2 2 2 16 5" xfId="43563"/>
    <cellStyle name="Total 2 2 2 2 16 6" xfId="43564"/>
    <cellStyle name="Total 2 2 2 2 16 7" xfId="43565"/>
    <cellStyle name="Total 2 2 2 2 17" xfId="43566"/>
    <cellStyle name="Total 2 2 2 2 17 2" xfId="43567"/>
    <cellStyle name="Total 2 2 2 2 17 3" xfId="43568"/>
    <cellStyle name="Total 2 2 2 2 17 4" xfId="43569"/>
    <cellStyle name="Total 2 2 2 2 17 5" xfId="43570"/>
    <cellStyle name="Total 2 2 2 2 17 6" xfId="43571"/>
    <cellStyle name="Total 2 2 2 2 17 7" xfId="43572"/>
    <cellStyle name="Total 2 2 2 2 18" xfId="43573"/>
    <cellStyle name="Total 2 2 2 2 18 2" xfId="43574"/>
    <cellStyle name="Total 2 2 2 2 18 3" xfId="43575"/>
    <cellStyle name="Total 2 2 2 2 18 4" xfId="43576"/>
    <cellStyle name="Total 2 2 2 2 18 5" xfId="43577"/>
    <cellStyle name="Total 2 2 2 2 18 6" xfId="43578"/>
    <cellStyle name="Total 2 2 2 2 18 7" xfId="43579"/>
    <cellStyle name="Total 2 2 2 2 19" xfId="43580"/>
    <cellStyle name="Total 2 2 2 2 2" xfId="43581"/>
    <cellStyle name="Total 2 2 2 2 2 10" xfId="43582"/>
    <cellStyle name="Total 2 2 2 2 2 11" xfId="43583"/>
    <cellStyle name="Total 2 2 2 2 2 12" xfId="43584"/>
    <cellStyle name="Total 2 2 2 2 2 13" xfId="43585"/>
    <cellStyle name="Total 2 2 2 2 2 2" xfId="43586"/>
    <cellStyle name="Total 2 2 2 2 2 2 2" xfId="43587"/>
    <cellStyle name="Total 2 2 2 2 2 2 2 2" xfId="43588"/>
    <cellStyle name="Total 2 2 2 2 2 2 2 3" xfId="43589"/>
    <cellStyle name="Total 2 2 2 2 2 2 2 4" xfId="43590"/>
    <cellStyle name="Total 2 2 2 2 2 2 2 5" xfId="43591"/>
    <cellStyle name="Total 2 2 2 2 2 2 2 6" xfId="43592"/>
    <cellStyle name="Total 2 2 2 2 2 2 2 7" xfId="43593"/>
    <cellStyle name="Total 2 2 2 2 2 2 3" xfId="43594"/>
    <cellStyle name="Total 2 2 2 2 2 2 4" xfId="43595"/>
    <cellStyle name="Total 2 2 2 2 2 2 5" xfId="43596"/>
    <cellStyle name="Total 2 2 2 2 2 2 6" xfId="43597"/>
    <cellStyle name="Total 2 2 2 2 2 2 7" xfId="43598"/>
    <cellStyle name="Total 2 2 2 2 2 2 8" xfId="43599"/>
    <cellStyle name="Total 2 2 2 2 2 3" xfId="43600"/>
    <cellStyle name="Total 2 2 2 2 2 3 2" xfId="43601"/>
    <cellStyle name="Total 2 2 2 2 2 3 3" xfId="43602"/>
    <cellStyle name="Total 2 2 2 2 2 3 4" xfId="43603"/>
    <cellStyle name="Total 2 2 2 2 2 3 5" xfId="43604"/>
    <cellStyle name="Total 2 2 2 2 2 3 6" xfId="43605"/>
    <cellStyle name="Total 2 2 2 2 2 3 7" xfId="43606"/>
    <cellStyle name="Total 2 2 2 2 2 4" xfId="43607"/>
    <cellStyle name="Total 2 2 2 2 2 4 2" xfId="43608"/>
    <cellStyle name="Total 2 2 2 2 2 4 3" xfId="43609"/>
    <cellStyle name="Total 2 2 2 2 2 4 4" xfId="43610"/>
    <cellStyle name="Total 2 2 2 2 2 4 5" xfId="43611"/>
    <cellStyle name="Total 2 2 2 2 2 4 6" xfId="43612"/>
    <cellStyle name="Total 2 2 2 2 2 4 7" xfId="43613"/>
    <cellStyle name="Total 2 2 2 2 2 5" xfId="43614"/>
    <cellStyle name="Total 2 2 2 2 2 5 2" xfId="43615"/>
    <cellStyle name="Total 2 2 2 2 2 5 3" xfId="43616"/>
    <cellStyle name="Total 2 2 2 2 2 5 4" xfId="43617"/>
    <cellStyle name="Total 2 2 2 2 2 5 5" xfId="43618"/>
    <cellStyle name="Total 2 2 2 2 2 5 6" xfId="43619"/>
    <cellStyle name="Total 2 2 2 2 2 5 7" xfId="43620"/>
    <cellStyle name="Total 2 2 2 2 2 6" xfId="43621"/>
    <cellStyle name="Total 2 2 2 2 2 6 2" xfId="43622"/>
    <cellStyle name="Total 2 2 2 2 2 6 3" xfId="43623"/>
    <cellStyle name="Total 2 2 2 2 2 6 4" xfId="43624"/>
    <cellStyle name="Total 2 2 2 2 2 6 5" xfId="43625"/>
    <cellStyle name="Total 2 2 2 2 2 6 6" xfId="43626"/>
    <cellStyle name="Total 2 2 2 2 2 6 7" xfId="43627"/>
    <cellStyle name="Total 2 2 2 2 2 7" xfId="43628"/>
    <cellStyle name="Total 2 2 2 2 2 7 2" xfId="43629"/>
    <cellStyle name="Total 2 2 2 2 2 7 3" xfId="43630"/>
    <cellStyle name="Total 2 2 2 2 2 7 4" xfId="43631"/>
    <cellStyle name="Total 2 2 2 2 2 7 5" xfId="43632"/>
    <cellStyle name="Total 2 2 2 2 2 7 6" xfId="43633"/>
    <cellStyle name="Total 2 2 2 2 2 7 7" xfId="43634"/>
    <cellStyle name="Total 2 2 2 2 2 8" xfId="43635"/>
    <cellStyle name="Total 2 2 2 2 2 9" xfId="43636"/>
    <cellStyle name="Total 2 2 2 2 20" xfId="43637"/>
    <cellStyle name="Total 2 2 2 2 21" xfId="43638"/>
    <cellStyle name="Total 2 2 2 2 22" xfId="43639"/>
    <cellStyle name="Total 2 2 2 2 23" xfId="43640"/>
    <cellStyle name="Total 2 2 2 2 3" xfId="43641"/>
    <cellStyle name="Total 2 2 2 2 3 10" xfId="43642"/>
    <cellStyle name="Total 2 2 2 2 3 11" xfId="43643"/>
    <cellStyle name="Total 2 2 2 2 3 12" xfId="43644"/>
    <cellStyle name="Total 2 2 2 2 3 13" xfId="43645"/>
    <cellStyle name="Total 2 2 2 2 3 2" xfId="43646"/>
    <cellStyle name="Total 2 2 2 2 3 2 2" xfId="43647"/>
    <cellStyle name="Total 2 2 2 2 3 2 2 2" xfId="43648"/>
    <cellStyle name="Total 2 2 2 2 3 2 2 3" xfId="43649"/>
    <cellStyle name="Total 2 2 2 2 3 2 2 4" xfId="43650"/>
    <cellStyle name="Total 2 2 2 2 3 2 2 5" xfId="43651"/>
    <cellStyle name="Total 2 2 2 2 3 2 2 6" xfId="43652"/>
    <cellStyle name="Total 2 2 2 2 3 2 2 7" xfId="43653"/>
    <cellStyle name="Total 2 2 2 2 3 2 3" xfId="43654"/>
    <cellStyle name="Total 2 2 2 2 3 2 4" xfId="43655"/>
    <cellStyle name="Total 2 2 2 2 3 2 5" xfId="43656"/>
    <cellStyle name="Total 2 2 2 2 3 2 6" xfId="43657"/>
    <cellStyle name="Total 2 2 2 2 3 2 7" xfId="43658"/>
    <cellStyle name="Total 2 2 2 2 3 2 8" xfId="43659"/>
    <cellStyle name="Total 2 2 2 2 3 3" xfId="43660"/>
    <cellStyle name="Total 2 2 2 2 3 3 2" xfId="43661"/>
    <cellStyle name="Total 2 2 2 2 3 3 3" xfId="43662"/>
    <cellStyle name="Total 2 2 2 2 3 3 4" xfId="43663"/>
    <cellStyle name="Total 2 2 2 2 3 3 5" xfId="43664"/>
    <cellStyle name="Total 2 2 2 2 3 3 6" xfId="43665"/>
    <cellStyle name="Total 2 2 2 2 3 3 7" xfId="43666"/>
    <cellStyle name="Total 2 2 2 2 3 4" xfId="43667"/>
    <cellStyle name="Total 2 2 2 2 3 4 2" xfId="43668"/>
    <cellStyle name="Total 2 2 2 2 3 4 3" xfId="43669"/>
    <cellStyle name="Total 2 2 2 2 3 4 4" xfId="43670"/>
    <cellStyle name="Total 2 2 2 2 3 4 5" xfId="43671"/>
    <cellStyle name="Total 2 2 2 2 3 4 6" xfId="43672"/>
    <cellStyle name="Total 2 2 2 2 3 4 7" xfId="43673"/>
    <cellStyle name="Total 2 2 2 2 3 5" xfId="43674"/>
    <cellStyle name="Total 2 2 2 2 3 5 2" xfId="43675"/>
    <cellStyle name="Total 2 2 2 2 3 5 3" xfId="43676"/>
    <cellStyle name="Total 2 2 2 2 3 5 4" xfId="43677"/>
    <cellStyle name="Total 2 2 2 2 3 5 5" xfId="43678"/>
    <cellStyle name="Total 2 2 2 2 3 5 6" xfId="43679"/>
    <cellStyle name="Total 2 2 2 2 3 5 7" xfId="43680"/>
    <cellStyle name="Total 2 2 2 2 3 6" xfId="43681"/>
    <cellStyle name="Total 2 2 2 2 3 6 2" xfId="43682"/>
    <cellStyle name="Total 2 2 2 2 3 6 3" xfId="43683"/>
    <cellStyle name="Total 2 2 2 2 3 6 4" xfId="43684"/>
    <cellStyle name="Total 2 2 2 2 3 6 5" xfId="43685"/>
    <cellStyle name="Total 2 2 2 2 3 6 6" xfId="43686"/>
    <cellStyle name="Total 2 2 2 2 3 6 7" xfId="43687"/>
    <cellStyle name="Total 2 2 2 2 3 7" xfId="43688"/>
    <cellStyle name="Total 2 2 2 2 3 7 2" xfId="43689"/>
    <cellStyle name="Total 2 2 2 2 3 7 3" xfId="43690"/>
    <cellStyle name="Total 2 2 2 2 3 7 4" xfId="43691"/>
    <cellStyle name="Total 2 2 2 2 3 7 5" xfId="43692"/>
    <cellStyle name="Total 2 2 2 2 3 7 6" xfId="43693"/>
    <cellStyle name="Total 2 2 2 2 3 7 7" xfId="43694"/>
    <cellStyle name="Total 2 2 2 2 3 8" xfId="43695"/>
    <cellStyle name="Total 2 2 2 2 3 9" xfId="43696"/>
    <cellStyle name="Total 2 2 2 2 4" xfId="43697"/>
    <cellStyle name="Total 2 2 2 2 4 10" xfId="43698"/>
    <cellStyle name="Total 2 2 2 2 4 11" xfId="43699"/>
    <cellStyle name="Total 2 2 2 2 4 12" xfId="43700"/>
    <cellStyle name="Total 2 2 2 2 4 13" xfId="43701"/>
    <cellStyle name="Total 2 2 2 2 4 2" xfId="43702"/>
    <cellStyle name="Total 2 2 2 2 4 2 2" xfId="43703"/>
    <cellStyle name="Total 2 2 2 2 4 2 2 2" xfId="43704"/>
    <cellStyle name="Total 2 2 2 2 4 2 2 3" xfId="43705"/>
    <cellStyle name="Total 2 2 2 2 4 2 2 4" xfId="43706"/>
    <cellStyle name="Total 2 2 2 2 4 2 2 5" xfId="43707"/>
    <cellStyle name="Total 2 2 2 2 4 2 2 6" xfId="43708"/>
    <cellStyle name="Total 2 2 2 2 4 2 2 7" xfId="43709"/>
    <cellStyle name="Total 2 2 2 2 4 2 3" xfId="43710"/>
    <cellStyle name="Total 2 2 2 2 4 2 4" xfId="43711"/>
    <cellStyle name="Total 2 2 2 2 4 2 5" xfId="43712"/>
    <cellStyle name="Total 2 2 2 2 4 2 6" xfId="43713"/>
    <cellStyle name="Total 2 2 2 2 4 2 7" xfId="43714"/>
    <cellStyle name="Total 2 2 2 2 4 2 8" xfId="43715"/>
    <cellStyle name="Total 2 2 2 2 4 3" xfId="43716"/>
    <cellStyle name="Total 2 2 2 2 4 3 2" xfId="43717"/>
    <cellStyle name="Total 2 2 2 2 4 3 3" xfId="43718"/>
    <cellStyle name="Total 2 2 2 2 4 3 4" xfId="43719"/>
    <cellStyle name="Total 2 2 2 2 4 3 5" xfId="43720"/>
    <cellStyle name="Total 2 2 2 2 4 3 6" xfId="43721"/>
    <cellStyle name="Total 2 2 2 2 4 3 7" xfId="43722"/>
    <cellStyle name="Total 2 2 2 2 4 4" xfId="43723"/>
    <cellStyle name="Total 2 2 2 2 4 4 2" xfId="43724"/>
    <cellStyle name="Total 2 2 2 2 4 4 3" xfId="43725"/>
    <cellStyle name="Total 2 2 2 2 4 4 4" xfId="43726"/>
    <cellStyle name="Total 2 2 2 2 4 4 5" xfId="43727"/>
    <cellStyle name="Total 2 2 2 2 4 4 6" xfId="43728"/>
    <cellStyle name="Total 2 2 2 2 4 4 7" xfId="43729"/>
    <cellStyle name="Total 2 2 2 2 4 5" xfId="43730"/>
    <cellStyle name="Total 2 2 2 2 4 5 2" xfId="43731"/>
    <cellStyle name="Total 2 2 2 2 4 5 3" xfId="43732"/>
    <cellStyle name="Total 2 2 2 2 4 5 4" xfId="43733"/>
    <cellStyle name="Total 2 2 2 2 4 5 5" xfId="43734"/>
    <cellStyle name="Total 2 2 2 2 4 5 6" xfId="43735"/>
    <cellStyle name="Total 2 2 2 2 4 5 7" xfId="43736"/>
    <cellStyle name="Total 2 2 2 2 4 6" xfId="43737"/>
    <cellStyle name="Total 2 2 2 2 4 6 2" xfId="43738"/>
    <cellStyle name="Total 2 2 2 2 4 6 3" xfId="43739"/>
    <cellStyle name="Total 2 2 2 2 4 6 4" xfId="43740"/>
    <cellStyle name="Total 2 2 2 2 4 6 5" xfId="43741"/>
    <cellStyle name="Total 2 2 2 2 4 6 6" xfId="43742"/>
    <cellStyle name="Total 2 2 2 2 4 6 7" xfId="43743"/>
    <cellStyle name="Total 2 2 2 2 4 7" xfId="43744"/>
    <cellStyle name="Total 2 2 2 2 4 7 2" xfId="43745"/>
    <cellStyle name="Total 2 2 2 2 4 7 3" xfId="43746"/>
    <cellStyle name="Total 2 2 2 2 4 7 4" xfId="43747"/>
    <cellStyle name="Total 2 2 2 2 4 7 5" xfId="43748"/>
    <cellStyle name="Total 2 2 2 2 4 7 6" xfId="43749"/>
    <cellStyle name="Total 2 2 2 2 4 7 7" xfId="43750"/>
    <cellStyle name="Total 2 2 2 2 4 8" xfId="43751"/>
    <cellStyle name="Total 2 2 2 2 4 9" xfId="43752"/>
    <cellStyle name="Total 2 2 2 2 5" xfId="43753"/>
    <cellStyle name="Total 2 2 2 2 5 10" xfId="43754"/>
    <cellStyle name="Total 2 2 2 2 5 11" xfId="43755"/>
    <cellStyle name="Total 2 2 2 2 5 12" xfId="43756"/>
    <cellStyle name="Total 2 2 2 2 5 2" xfId="43757"/>
    <cellStyle name="Total 2 2 2 2 5 2 2" xfId="43758"/>
    <cellStyle name="Total 2 2 2 2 5 2 2 2" xfId="43759"/>
    <cellStyle name="Total 2 2 2 2 5 2 2 3" xfId="43760"/>
    <cellStyle name="Total 2 2 2 2 5 2 2 4" xfId="43761"/>
    <cellStyle name="Total 2 2 2 2 5 2 2 5" xfId="43762"/>
    <cellStyle name="Total 2 2 2 2 5 2 2 6" xfId="43763"/>
    <cellStyle name="Total 2 2 2 2 5 2 2 7" xfId="43764"/>
    <cellStyle name="Total 2 2 2 2 5 2 3" xfId="43765"/>
    <cellStyle name="Total 2 2 2 2 5 2 4" xfId="43766"/>
    <cellStyle name="Total 2 2 2 2 5 2 5" xfId="43767"/>
    <cellStyle name="Total 2 2 2 2 5 2 6" xfId="43768"/>
    <cellStyle name="Total 2 2 2 2 5 2 7" xfId="43769"/>
    <cellStyle name="Total 2 2 2 2 5 2 8" xfId="43770"/>
    <cellStyle name="Total 2 2 2 2 5 3" xfId="43771"/>
    <cellStyle name="Total 2 2 2 2 5 3 2" xfId="43772"/>
    <cellStyle name="Total 2 2 2 2 5 3 3" xfId="43773"/>
    <cellStyle name="Total 2 2 2 2 5 3 4" xfId="43774"/>
    <cellStyle name="Total 2 2 2 2 5 3 5" xfId="43775"/>
    <cellStyle name="Total 2 2 2 2 5 3 6" xfId="43776"/>
    <cellStyle name="Total 2 2 2 2 5 3 7" xfId="43777"/>
    <cellStyle name="Total 2 2 2 2 5 4" xfId="43778"/>
    <cellStyle name="Total 2 2 2 2 5 4 2" xfId="43779"/>
    <cellStyle name="Total 2 2 2 2 5 4 3" xfId="43780"/>
    <cellStyle name="Total 2 2 2 2 5 4 4" xfId="43781"/>
    <cellStyle name="Total 2 2 2 2 5 4 5" xfId="43782"/>
    <cellStyle name="Total 2 2 2 2 5 4 6" xfId="43783"/>
    <cellStyle name="Total 2 2 2 2 5 4 7" xfId="43784"/>
    <cellStyle name="Total 2 2 2 2 5 5" xfId="43785"/>
    <cellStyle name="Total 2 2 2 2 5 5 2" xfId="43786"/>
    <cellStyle name="Total 2 2 2 2 5 5 3" xfId="43787"/>
    <cellStyle name="Total 2 2 2 2 5 5 4" xfId="43788"/>
    <cellStyle name="Total 2 2 2 2 5 5 5" xfId="43789"/>
    <cellStyle name="Total 2 2 2 2 5 5 6" xfId="43790"/>
    <cellStyle name="Total 2 2 2 2 5 5 7" xfId="43791"/>
    <cellStyle name="Total 2 2 2 2 5 6" xfId="43792"/>
    <cellStyle name="Total 2 2 2 2 5 6 2" xfId="43793"/>
    <cellStyle name="Total 2 2 2 2 5 6 3" xfId="43794"/>
    <cellStyle name="Total 2 2 2 2 5 6 4" xfId="43795"/>
    <cellStyle name="Total 2 2 2 2 5 6 5" xfId="43796"/>
    <cellStyle name="Total 2 2 2 2 5 6 6" xfId="43797"/>
    <cellStyle name="Total 2 2 2 2 5 6 7" xfId="43798"/>
    <cellStyle name="Total 2 2 2 2 5 7" xfId="43799"/>
    <cellStyle name="Total 2 2 2 2 5 7 2" xfId="43800"/>
    <cellStyle name="Total 2 2 2 2 5 7 3" xfId="43801"/>
    <cellStyle name="Total 2 2 2 2 5 7 4" xfId="43802"/>
    <cellStyle name="Total 2 2 2 2 5 7 5" xfId="43803"/>
    <cellStyle name="Total 2 2 2 2 5 7 6" xfId="43804"/>
    <cellStyle name="Total 2 2 2 2 5 8" xfId="43805"/>
    <cellStyle name="Total 2 2 2 2 5 9" xfId="43806"/>
    <cellStyle name="Total 2 2 2 2 6" xfId="43807"/>
    <cellStyle name="Total 2 2 2 2 6 10" xfId="43808"/>
    <cellStyle name="Total 2 2 2 2 6 11" xfId="43809"/>
    <cellStyle name="Total 2 2 2 2 6 12" xfId="43810"/>
    <cellStyle name="Total 2 2 2 2 6 2" xfId="43811"/>
    <cellStyle name="Total 2 2 2 2 6 2 2" xfId="43812"/>
    <cellStyle name="Total 2 2 2 2 6 2 2 2" xfId="43813"/>
    <cellStyle name="Total 2 2 2 2 6 2 2 3" xfId="43814"/>
    <cellStyle name="Total 2 2 2 2 6 2 2 4" xfId="43815"/>
    <cellStyle name="Total 2 2 2 2 6 2 2 5" xfId="43816"/>
    <cellStyle name="Total 2 2 2 2 6 2 2 6" xfId="43817"/>
    <cellStyle name="Total 2 2 2 2 6 2 2 7" xfId="43818"/>
    <cellStyle name="Total 2 2 2 2 6 2 3" xfId="43819"/>
    <cellStyle name="Total 2 2 2 2 6 2 4" xfId="43820"/>
    <cellStyle name="Total 2 2 2 2 6 2 5" xfId="43821"/>
    <cellStyle name="Total 2 2 2 2 6 2 6" xfId="43822"/>
    <cellStyle name="Total 2 2 2 2 6 2 7" xfId="43823"/>
    <cellStyle name="Total 2 2 2 2 6 2 8" xfId="43824"/>
    <cellStyle name="Total 2 2 2 2 6 3" xfId="43825"/>
    <cellStyle name="Total 2 2 2 2 6 3 2" xfId="43826"/>
    <cellStyle name="Total 2 2 2 2 6 3 3" xfId="43827"/>
    <cellStyle name="Total 2 2 2 2 6 3 4" xfId="43828"/>
    <cellStyle name="Total 2 2 2 2 6 3 5" xfId="43829"/>
    <cellStyle name="Total 2 2 2 2 6 3 6" xfId="43830"/>
    <cellStyle name="Total 2 2 2 2 6 3 7" xfId="43831"/>
    <cellStyle name="Total 2 2 2 2 6 4" xfId="43832"/>
    <cellStyle name="Total 2 2 2 2 6 4 2" xfId="43833"/>
    <cellStyle name="Total 2 2 2 2 6 4 3" xfId="43834"/>
    <cellStyle name="Total 2 2 2 2 6 4 4" xfId="43835"/>
    <cellStyle name="Total 2 2 2 2 6 4 5" xfId="43836"/>
    <cellStyle name="Total 2 2 2 2 6 4 6" xfId="43837"/>
    <cellStyle name="Total 2 2 2 2 6 4 7" xfId="43838"/>
    <cellStyle name="Total 2 2 2 2 6 5" xfId="43839"/>
    <cellStyle name="Total 2 2 2 2 6 5 2" xfId="43840"/>
    <cellStyle name="Total 2 2 2 2 6 5 3" xfId="43841"/>
    <cellStyle name="Total 2 2 2 2 6 5 4" xfId="43842"/>
    <cellStyle name="Total 2 2 2 2 6 5 5" xfId="43843"/>
    <cellStyle name="Total 2 2 2 2 6 5 6" xfId="43844"/>
    <cellStyle name="Total 2 2 2 2 6 5 7" xfId="43845"/>
    <cellStyle name="Total 2 2 2 2 6 6" xfId="43846"/>
    <cellStyle name="Total 2 2 2 2 6 6 2" xfId="43847"/>
    <cellStyle name="Total 2 2 2 2 6 6 3" xfId="43848"/>
    <cellStyle name="Total 2 2 2 2 6 6 4" xfId="43849"/>
    <cellStyle name="Total 2 2 2 2 6 6 5" xfId="43850"/>
    <cellStyle name="Total 2 2 2 2 6 6 6" xfId="43851"/>
    <cellStyle name="Total 2 2 2 2 6 6 7" xfId="43852"/>
    <cellStyle name="Total 2 2 2 2 6 7" xfId="43853"/>
    <cellStyle name="Total 2 2 2 2 6 7 2" xfId="43854"/>
    <cellStyle name="Total 2 2 2 2 6 7 3" xfId="43855"/>
    <cellStyle name="Total 2 2 2 2 6 7 4" xfId="43856"/>
    <cellStyle name="Total 2 2 2 2 6 7 5" xfId="43857"/>
    <cellStyle name="Total 2 2 2 2 6 7 6" xfId="43858"/>
    <cellStyle name="Total 2 2 2 2 6 8" xfId="43859"/>
    <cellStyle name="Total 2 2 2 2 6 9" xfId="43860"/>
    <cellStyle name="Total 2 2 2 2 7" xfId="43861"/>
    <cellStyle name="Total 2 2 2 2 7 10" xfId="43862"/>
    <cellStyle name="Total 2 2 2 2 7 11" xfId="43863"/>
    <cellStyle name="Total 2 2 2 2 7 12" xfId="43864"/>
    <cellStyle name="Total 2 2 2 2 7 2" xfId="43865"/>
    <cellStyle name="Total 2 2 2 2 7 2 2" xfId="43866"/>
    <cellStyle name="Total 2 2 2 2 7 2 2 2" xfId="43867"/>
    <cellStyle name="Total 2 2 2 2 7 2 2 3" xfId="43868"/>
    <cellStyle name="Total 2 2 2 2 7 2 2 4" xfId="43869"/>
    <cellStyle name="Total 2 2 2 2 7 2 2 5" xfId="43870"/>
    <cellStyle name="Total 2 2 2 2 7 2 2 6" xfId="43871"/>
    <cellStyle name="Total 2 2 2 2 7 2 2 7" xfId="43872"/>
    <cellStyle name="Total 2 2 2 2 7 2 3" xfId="43873"/>
    <cellStyle name="Total 2 2 2 2 7 2 4" xfId="43874"/>
    <cellStyle name="Total 2 2 2 2 7 2 5" xfId="43875"/>
    <cellStyle name="Total 2 2 2 2 7 2 6" xfId="43876"/>
    <cellStyle name="Total 2 2 2 2 7 2 7" xfId="43877"/>
    <cellStyle name="Total 2 2 2 2 7 2 8" xfId="43878"/>
    <cellStyle name="Total 2 2 2 2 7 3" xfId="43879"/>
    <cellStyle name="Total 2 2 2 2 7 3 2" xfId="43880"/>
    <cellStyle name="Total 2 2 2 2 7 3 3" xfId="43881"/>
    <cellStyle name="Total 2 2 2 2 7 3 4" xfId="43882"/>
    <cellStyle name="Total 2 2 2 2 7 3 5" xfId="43883"/>
    <cellStyle name="Total 2 2 2 2 7 3 6" xfId="43884"/>
    <cellStyle name="Total 2 2 2 2 7 3 7" xfId="43885"/>
    <cellStyle name="Total 2 2 2 2 7 4" xfId="43886"/>
    <cellStyle name="Total 2 2 2 2 7 4 2" xfId="43887"/>
    <cellStyle name="Total 2 2 2 2 7 4 3" xfId="43888"/>
    <cellStyle name="Total 2 2 2 2 7 4 4" xfId="43889"/>
    <cellStyle name="Total 2 2 2 2 7 4 5" xfId="43890"/>
    <cellStyle name="Total 2 2 2 2 7 4 6" xfId="43891"/>
    <cellStyle name="Total 2 2 2 2 7 4 7" xfId="43892"/>
    <cellStyle name="Total 2 2 2 2 7 5" xfId="43893"/>
    <cellStyle name="Total 2 2 2 2 7 5 2" xfId="43894"/>
    <cellStyle name="Total 2 2 2 2 7 5 3" xfId="43895"/>
    <cellStyle name="Total 2 2 2 2 7 5 4" xfId="43896"/>
    <cellStyle name="Total 2 2 2 2 7 5 5" xfId="43897"/>
    <cellStyle name="Total 2 2 2 2 7 5 6" xfId="43898"/>
    <cellStyle name="Total 2 2 2 2 7 5 7" xfId="43899"/>
    <cellStyle name="Total 2 2 2 2 7 6" xfId="43900"/>
    <cellStyle name="Total 2 2 2 2 7 6 2" xfId="43901"/>
    <cellStyle name="Total 2 2 2 2 7 6 3" xfId="43902"/>
    <cellStyle name="Total 2 2 2 2 7 6 4" xfId="43903"/>
    <cellStyle name="Total 2 2 2 2 7 6 5" xfId="43904"/>
    <cellStyle name="Total 2 2 2 2 7 6 6" xfId="43905"/>
    <cellStyle name="Total 2 2 2 2 7 6 7" xfId="43906"/>
    <cellStyle name="Total 2 2 2 2 7 7" xfId="43907"/>
    <cellStyle name="Total 2 2 2 2 7 7 2" xfId="43908"/>
    <cellStyle name="Total 2 2 2 2 7 7 3" xfId="43909"/>
    <cellStyle name="Total 2 2 2 2 7 7 4" xfId="43910"/>
    <cellStyle name="Total 2 2 2 2 7 7 5" xfId="43911"/>
    <cellStyle name="Total 2 2 2 2 7 7 6" xfId="43912"/>
    <cellStyle name="Total 2 2 2 2 7 8" xfId="43913"/>
    <cellStyle name="Total 2 2 2 2 7 9" xfId="43914"/>
    <cellStyle name="Total 2 2 2 2 8" xfId="43915"/>
    <cellStyle name="Total 2 2 2 2 8 10" xfId="43916"/>
    <cellStyle name="Total 2 2 2 2 8 11" xfId="43917"/>
    <cellStyle name="Total 2 2 2 2 8 12" xfId="43918"/>
    <cellStyle name="Total 2 2 2 2 8 2" xfId="43919"/>
    <cellStyle name="Total 2 2 2 2 8 2 2" xfId="43920"/>
    <cellStyle name="Total 2 2 2 2 8 2 2 2" xfId="43921"/>
    <cellStyle name="Total 2 2 2 2 8 2 2 3" xfId="43922"/>
    <cellStyle name="Total 2 2 2 2 8 2 2 4" xfId="43923"/>
    <cellStyle name="Total 2 2 2 2 8 2 2 5" xfId="43924"/>
    <cellStyle name="Total 2 2 2 2 8 2 2 6" xfId="43925"/>
    <cellStyle name="Total 2 2 2 2 8 2 2 7" xfId="43926"/>
    <cellStyle name="Total 2 2 2 2 8 2 3" xfId="43927"/>
    <cellStyle name="Total 2 2 2 2 8 2 4" xfId="43928"/>
    <cellStyle name="Total 2 2 2 2 8 2 5" xfId="43929"/>
    <cellStyle name="Total 2 2 2 2 8 2 6" xfId="43930"/>
    <cellStyle name="Total 2 2 2 2 8 2 7" xfId="43931"/>
    <cellStyle name="Total 2 2 2 2 8 2 8" xfId="43932"/>
    <cellStyle name="Total 2 2 2 2 8 3" xfId="43933"/>
    <cellStyle name="Total 2 2 2 2 8 3 2" xfId="43934"/>
    <cellStyle name="Total 2 2 2 2 8 3 3" xfId="43935"/>
    <cellStyle name="Total 2 2 2 2 8 3 4" xfId="43936"/>
    <cellStyle name="Total 2 2 2 2 8 3 5" xfId="43937"/>
    <cellStyle name="Total 2 2 2 2 8 3 6" xfId="43938"/>
    <cellStyle name="Total 2 2 2 2 8 3 7" xfId="43939"/>
    <cellStyle name="Total 2 2 2 2 8 4" xfId="43940"/>
    <cellStyle name="Total 2 2 2 2 8 4 2" xfId="43941"/>
    <cellStyle name="Total 2 2 2 2 8 4 3" xfId="43942"/>
    <cellStyle name="Total 2 2 2 2 8 4 4" xfId="43943"/>
    <cellStyle name="Total 2 2 2 2 8 4 5" xfId="43944"/>
    <cellStyle name="Total 2 2 2 2 8 4 6" xfId="43945"/>
    <cellStyle name="Total 2 2 2 2 8 4 7" xfId="43946"/>
    <cellStyle name="Total 2 2 2 2 8 5" xfId="43947"/>
    <cellStyle name="Total 2 2 2 2 8 5 2" xfId="43948"/>
    <cellStyle name="Total 2 2 2 2 8 5 3" xfId="43949"/>
    <cellStyle name="Total 2 2 2 2 8 5 4" xfId="43950"/>
    <cellStyle name="Total 2 2 2 2 8 5 5" xfId="43951"/>
    <cellStyle name="Total 2 2 2 2 8 5 6" xfId="43952"/>
    <cellStyle name="Total 2 2 2 2 8 5 7" xfId="43953"/>
    <cellStyle name="Total 2 2 2 2 8 6" xfId="43954"/>
    <cellStyle name="Total 2 2 2 2 8 6 2" xfId="43955"/>
    <cellStyle name="Total 2 2 2 2 8 6 3" xfId="43956"/>
    <cellStyle name="Total 2 2 2 2 8 6 4" xfId="43957"/>
    <cellStyle name="Total 2 2 2 2 8 6 5" xfId="43958"/>
    <cellStyle name="Total 2 2 2 2 8 6 6" xfId="43959"/>
    <cellStyle name="Total 2 2 2 2 8 6 7" xfId="43960"/>
    <cellStyle name="Total 2 2 2 2 8 7" xfId="43961"/>
    <cellStyle name="Total 2 2 2 2 8 7 2" xfId="43962"/>
    <cellStyle name="Total 2 2 2 2 8 7 3" xfId="43963"/>
    <cellStyle name="Total 2 2 2 2 8 7 4" xfId="43964"/>
    <cellStyle name="Total 2 2 2 2 8 7 5" xfId="43965"/>
    <cellStyle name="Total 2 2 2 2 8 7 6" xfId="43966"/>
    <cellStyle name="Total 2 2 2 2 8 8" xfId="43967"/>
    <cellStyle name="Total 2 2 2 2 8 9" xfId="43968"/>
    <cellStyle name="Total 2 2 2 2 9" xfId="43969"/>
    <cellStyle name="Total 2 2 2 2 9 10" xfId="43970"/>
    <cellStyle name="Total 2 2 2 2 9 11" xfId="43971"/>
    <cellStyle name="Total 2 2 2 2 9 12" xfId="43972"/>
    <cellStyle name="Total 2 2 2 2 9 2" xfId="43973"/>
    <cellStyle name="Total 2 2 2 2 9 2 2" xfId="43974"/>
    <cellStyle name="Total 2 2 2 2 9 2 2 2" xfId="43975"/>
    <cellStyle name="Total 2 2 2 2 9 2 2 3" xfId="43976"/>
    <cellStyle name="Total 2 2 2 2 9 2 2 4" xfId="43977"/>
    <cellStyle name="Total 2 2 2 2 9 2 2 5" xfId="43978"/>
    <cellStyle name="Total 2 2 2 2 9 2 2 6" xfId="43979"/>
    <cellStyle name="Total 2 2 2 2 9 2 2 7" xfId="43980"/>
    <cellStyle name="Total 2 2 2 2 9 2 3" xfId="43981"/>
    <cellStyle name="Total 2 2 2 2 9 2 4" xfId="43982"/>
    <cellStyle name="Total 2 2 2 2 9 2 5" xfId="43983"/>
    <cellStyle name="Total 2 2 2 2 9 2 6" xfId="43984"/>
    <cellStyle name="Total 2 2 2 2 9 2 7" xfId="43985"/>
    <cellStyle name="Total 2 2 2 2 9 2 8" xfId="43986"/>
    <cellStyle name="Total 2 2 2 2 9 3" xfId="43987"/>
    <cellStyle name="Total 2 2 2 2 9 3 2" xfId="43988"/>
    <cellStyle name="Total 2 2 2 2 9 3 3" xfId="43989"/>
    <cellStyle name="Total 2 2 2 2 9 3 4" xfId="43990"/>
    <cellStyle name="Total 2 2 2 2 9 3 5" xfId="43991"/>
    <cellStyle name="Total 2 2 2 2 9 3 6" xfId="43992"/>
    <cellStyle name="Total 2 2 2 2 9 3 7" xfId="43993"/>
    <cellStyle name="Total 2 2 2 2 9 4" xfId="43994"/>
    <cellStyle name="Total 2 2 2 2 9 4 2" xfId="43995"/>
    <cellStyle name="Total 2 2 2 2 9 4 3" xfId="43996"/>
    <cellStyle name="Total 2 2 2 2 9 4 4" xfId="43997"/>
    <cellStyle name="Total 2 2 2 2 9 4 5" xfId="43998"/>
    <cellStyle name="Total 2 2 2 2 9 4 6" xfId="43999"/>
    <cellStyle name="Total 2 2 2 2 9 4 7" xfId="44000"/>
    <cellStyle name="Total 2 2 2 2 9 5" xfId="44001"/>
    <cellStyle name="Total 2 2 2 2 9 5 2" xfId="44002"/>
    <cellStyle name="Total 2 2 2 2 9 5 3" xfId="44003"/>
    <cellStyle name="Total 2 2 2 2 9 5 4" xfId="44004"/>
    <cellStyle name="Total 2 2 2 2 9 5 5" xfId="44005"/>
    <cellStyle name="Total 2 2 2 2 9 5 6" xfId="44006"/>
    <cellStyle name="Total 2 2 2 2 9 5 7" xfId="44007"/>
    <cellStyle name="Total 2 2 2 2 9 6" xfId="44008"/>
    <cellStyle name="Total 2 2 2 2 9 6 2" xfId="44009"/>
    <cellStyle name="Total 2 2 2 2 9 6 3" xfId="44010"/>
    <cellStyle name="Total 2 2 2 2 9 6 4" xfId="44011"/>
    <cellStyle name="Total 2 2 2 2 9 6 5" xfId="44012"/>
    <cellStyle name="Total 2 2 2 2 9 6 6" xfId="44013"/>
    <cellStyle name="Total 2 2 2 2 9 6 7" xfId="44014"/>
    <cellStyle name="Total 2 2 2 2 9 7" xfId="44015"/>
    <cellStyle name="Total 2 2 2 2 9 7 2" xfId="44016"/>
    <cellStyle name="Total 2 2 2 2 9 7 3" xfId="44017"/>
    <cellStyle name="Total 2 2 2 2 9 7 4" xfId="44018"/>
    <cellStyle name="Total 2 2 2 2 9 7 5" xfId="44019"/>
    <cellStyle name="Total 2 2 2 2 9 7 6" xfId="44020"/>
    <cellStyle name="Total 2 2 2 2 9 8" xfId="44021"/>
    <cellStyle name="Total 2 2 2 2 9 9" xfId="44022"/>
    <cellStyle name="Total 2 2 2 20" xfId="44023"/>
    <cellStyle name="Total 2 2 2 20 2" xfId="44024"/>
    <cellStyle name="Total 2 2 2 20 3" xfId="44025"/>
    <cellStyle name="Total 2 2 2 20 4" xfId="44026"/>
    <cellStyle name="Total 2 2 2 20 5" xfId="44027"/>
    <cellStyle name="Total 2 2 2 20 6" xfId="44028"/>
    <cellStyle name="Total 2 2 2 20 7" xfId="44029"/>
    <cellStyle name="Total 2 2 2 21" xfId="44030"/>
    <cellStyle name="Total 2 2 2 22" xfId="44031"/>
    <cellStyle name="Total 2 2 2 23" xfId="44032"/>
    <cellStyle name="Total 2 2 2 24" xfId="44033"/>
    <cellStyle name="Total 2 2 2 25" xfId="44034"/>
    <cellStyle name="Total 2 2 2 3" xfId="44035"/>
    <cellStyle name="Total 2 2 2 3 10" xfId="44036"/>
    <cellStyle name="Total 2 2 2 3 11" xfId="44037"/>
    <cellStyle name="Total 2 2 2 3 12" xfId="44038"/>
    <cellStyle name="Total 2 2 2 3 13" xfId="44039"/>
    <cellStyle name="Total 2 2 2 3 2" xfId="44040"/>
    <cellStyle name="Total 2 2 2 3 2 2" xfId="44041"/>
    <cellStyle name="Total 2 2 2 3 2 2 2" xfId="44042"/>
    <cellStyle name="Total 2 2 2 3 2 2 3" xfId="44043"/>
    <cellStyle name="Total 2 2 2 3 2 2 4" xfId="44044"/>
    <cellStyle name="Total 2 2 2 3 2 2 5" xfId="44045"/>
    <cellStyle name="Total 2 2 2 3 2 2 6" xfId="44046"/>
    <cellStyle name="Total 2 2 2 3 2 2 7" xfId="44047"/>
    <cellStyle name="Total 2 2 2 3 2 3" xfId="44048"/>
    <cellStyle name="Total 2 2 2 3 2 4" xfId="44049"/>
    <cellStyle name="Total 2 2 2 3 2 5" xfId="44050"/>
    <cellStyle name="Total 2 2 2 3 2 6" xfId="44051"/>
    <cellStyle name="Total 2 2 2 3 2 7" xfId="44052"/>
    <cellStyle name="Total 2 2 2 3 2 8" xfId="44053"/>
    <cellStyle name="Total 2 2 2 3 3" xfId="44054"/>
    <cellStyle name="Total 2 2 2 3 3 2" xfId="44055"/>
    <cellStyle name="Total 2 2 2 3 3 3" xfId="44056"/>
    <cellStyle name="Total 2 2 2 3 3 4" xfId="44057"/>
    <cellStyle name="Total 2 2 2 3 3 5" xfId="44058"/>
    <cellStyle name="Total 2 2 2 3 3 6" xfId="44059"/>
    <cellStyle name="Total 2 2 2 3 3 7" xfId="44060"/>
    <cellStyle name="Total 2 2 2 3 4" xfId="44061"/>
    <cellStyle name="Total 2 2 2 3 4 2" xfId="44062"/>
    <cellStyle name="Total 2 2 2 3 4 3" xfId="44063"/>
    <cellStyle name="Total 2 2 2 3 4 4" xfId="44064"/>
    <cellStyle name="Total 2 2 2 3 4 5" xfId="44065"/>
    <cellStyle name="Total 2 2 2 3 4 6" xfId="44066"/>
    <cellStyle name="Total 2 2 2 3 4 7" xfId="44067"/>
    <cellStyle name="Total 2 2 2 3 5" xfId="44068"/>
    <cellStyle name="Total 2 2 2 3 5 2" xfId="44069"/>
    <cellStyle name="Total 2 2 2 3 5 3" xfId="44070"/>
    <cellStyle name="Total 2 2 2 3 5 4" xfId="44071"/>
    <cellStyle name="Total 2 2 2 3 5 5" xfId="44072"/>
    <cellStyle name="Total 2 2 2 3 5 6" xfId="44073"/>
    <cellStyle name="Total 2 2 2 3 5 7" xfId="44074"/>
    <cellStyle name="Total 2 2 2 3 6" xfId="44075"/>
    <cellStyle name="Total 2 2 2 3 6 2" xfId="44076"/>
    <cellStyle name="Total 2 2 2 3 6 3" xfId="44077"/>
    <cellStyle name="Total 2 2 2 3 6 4" xfId="44078"/>
    <cellStyle name="Total 2 2 2 3 6 5" xfId="44079"/>
    <cellStyle name="Total 2 2 2 3 6 6" xfId="44080"/>
    <cellStyle name="Total 2 2 2 3 6 7" xfId="44081"/>
    <cellStyle name="Total 2 2 2 3 7" xfId="44082"/>
    <cellStyle name="Total 2 2 2 3 7 2" xfId="44083"/>
    <cellStyle name="Total 2 2 2 3 7 3" xfId="44084"/>
    <cellStyle name="Total 2 2 2 3 7 4" xfId="44085"/>
    <cellStyle name="Total 2 2 2 3 7 5" xfId="44086"/>
    <cellStyle name="Total 2 2 2 3 7 6" xfId="44087"/>
    <cellStyle name="Total 2 2 2 3 7 7" xfId="44088"/>
    <cellStyle name="Total 2 2 2 3 8" xfId="44089"/>
    <cellStyle name="Total 2 2 2 3 9" xfId="44090"/>
    <cellStyle name="Total 2 2 2 4" xfId="44091"/>
    <cellStyle name="Total 2 2 2 4 10" xfId="44092"/>
    <cellStyle name="Total 2 2 2 4 11" xfId="44093"/>
    <cellStyle name="Total 2 2 2 4 12" xfId="44094"/>
    <cellStyle name="Total 2 2 2 4 13" xfId="44095"/>
    <cellStyle name="Total 2 2 2 4 2" xfId="44096"/>
    <cellStyle name="Total 2 2 2 4 2 2" xfId="44097"/>
    <cellStyle name="Total 2 2 2 4 2 2 2" xfId="44098"/>
    <cellStyle name="Total 2 2 2 4 2 2 3" xfId="44099"/>
    <cellStyle name="Total 2 2 2 4 2 2 4" xfId="44100"/>
    <cellStyle name="Total 2 2 2 4 2 2 5" xfId="44101"/>
    <cellStyle name="Total 2 2 2 4 2 2 6" xfId="44102"/>
    <cellStyle name="Total 2 2 2 4 2 2 7" xfId="44103"/>
    <cellStyle name="Total 2 2 2 4 2 3" xfId="44104"/>
    <cellStyle name="Total 2 2 2 4 2 4" xfId="44105"/>
    <cellStyle name="Total 2 2 2 4 2 5" xfId="44106"/>
    <cellStyle name="Total 2 2 2 4 2 6" xfId="44107"/>
    <cellStyle name="Total 2 2 2 4 2 7" xfId="44108"/>
    <cellStyle name="Total 2 2 2 4 2 8" xfId="44109"/>
    <cellStyle name="Total 2 2 2 4 3" xfId="44110"/>
    <cellStyle name="Total 2 2 2 4 3 2" xfId="44111"/>
    <cellStyle name="Total 2 2 2 4 3 3" xfId="44112"/>
    <cellStyle name="Total 2 2 2 4 3 4" xfId="44113"/>
    <cellStyle name="Total 2 2 2 4 3 5" xfId="44114"/>
    <cellStyle name="Total 2 2 2 4 3 6" xfId="44115"/>
    <cellStyle name="Total 2 2 2 4 3 7" xfId="44116"/>
    <cellStyle name="Total 2 2 2 4 4" xfId="44117"/>
    <cellStyle name="Total 2 2 2 4 4 2" xfId="44118"/>
    <cellStyle name="Total 2 2 2 4 4 3" xfId="44119"/>
    <cellStyle name="Total 2 2 2 4 4 4" xfId="44120"/>
    <cellStyle name="Total 2 2 2 4 4 5" xfId="44121"/>
    <cellStyle name="Total 2 2 2 4 4 6" xfId="44122"/>
    <cellStyle name="Total 2 2 2 4 4 7" xfId="44123"/>
    <cellStyle name="Total 2 2 2 4 5" xfId="44124"/>
    <cellStyle name="Total 2 2 2 4 5 2" xfId="44125"/>
    <cellStyle name="Total 2 2 2 4 5 3" xfId="44126"/>
    <cellStyle name="Total 2 2 2 4 5 4" xfId="44127"/>
    <cellStyle name="Total 2 2 2 4 5 5" xfId="44128"/>
    <cellStyle name="Total 2 2 2 4 5 6" xfId="44129"/>
    <cellStyle name="Total 2 2 2 4 5 7" xfId="44130"/>
    <cellStyle name="Total 2 2 2 4 6" xfId="44131"/>
    <cellStyle name="Total 2 2 2 4 6 2" xfId="44132"/>
    <cellStyle name="Total 2 2 2 4 6 3" xfId="44133"/>
    <cellStyle name="Total 2 2 2 4 6 4" xfId="44134"/>
    <cellStyle name="Total 2 2 2 4 6 5" xfId="44135"/>
    <cellStyle name="Total 2 2 2 4 6 6" xfId="44136"/>
    <cellStyle name="Total 2 2 2 4 6 7" xfId="44137"/>
    <cellStyle name="Total 2 2 2 4 7" xfId="44138"/>
    <cellStyle name="Total 2 2 2 4 7 2" xfId="44139"/>
    <cellStyle name="Total 2 2 2 4 7 3" xfId="44140"/>
    <cellStyle name="Total 2 2 2 4 7 4" xfId="44141"/>
    <cellStyle name="Total 2 2 2 4 7 5" xfId="44142"/>
    <cellStyle name="Total 2 2 2 4 7 6" xfId="44143"/>
    <cellStyle name="Total 2 2 2 4 7 7" xfId="44144"/>
    <cellStyle name="Total 2 2 2 4 8" xfId="44145"/>
    <cellStyle name="Total 2 2 2 4 9" xfId="44146"/>
    <cellStyle name="Total 2 2 2 5" xfId="44147"/>
    <cellStyle name="Total 2 2 2 5 10" xfId="44148"/>
    <cellStyle name="Total 2 2 2 5 11" xfId="44149"/>
    <cellStyle name="Total 2 2 2 5 12" xfId="44150"/>
    <cellStyle name="Total 2 2 2 5 13" xfId="44151"/>
    <cellStyle name="Total 2 2 2 5 2" xfId="44152"/>
    <cellStyle name="Total 2 2 2 5 2 2" xfId="44153"/>
    <cellStyle name="Total 2 2 2 5 2 2 2" xfId="44154"/>
    <cellStyle name="Total 2 2 2 5 2 2 3" xfId="44155"/>
    <cellStyle name="Total 2 2 2 5 2 2 4" xfId="44156"/>
    <cellStyle name="Total 2 2 2 5 2 2 5" xfId="44157"/>
    <cellStyle name="Total 2 2 2 5 2 2 6" xfId="44158"/>
    <cellStyle name="Total 2 2 2 5 2 2 7" xfId="44159"/>
    <cellStyle name="Total 2 2 2 5 2 3" xfId="44160"/>
    <cellStyle name="Total 2 2 2 5 2 4" xfId="44161"/>
    <cellStyle name="Total 2 2 2 5 2 5" xfId="44162"/>
    <cellStyle name="Total 2 2 2 5 2 6" xfId="44163"/>
    <cellStyle name="Total 2 2 2 5 2 7" xfId="44164"/>
    <cellStyle name="Total 2 2 2 5 2 8" xfId="44165"/>
    <cellStyle name="Total 2 2 2 5 3" xfId="44166"/>
    <cellStyle name="Total 2 2 2 5 3 2" xfId="44167"/>
    <cellStyle name="Total 2 2 2 5 3 3" xfId="44168"/>
    <cellStyle name="Total 2 2 2 5 3 4" xfId="44169"/>
    <cellStyle name="Total 2 2 2 5 3 5" xfId="44170"/>
    <cellStyle name="Total 2 2 2 5 3 6" xfId="44171"/>
    <cellStyle name="Total 2 2 2 5 3 7" xfId="44172"/>
    <cellStyle name="Total 2 2 2 5 4" xfId="44173"/>
    <cellStyle name="Total 2 2 2 5 4 2" xfId="44174"/>
    <cellStyle name="Total 2 2 2 5 4 3" xfId="44175"/>
    <cellStyle name="Total 2 2 2 5 4 4" xfId="44176"/>
    <cellStyle name="Total 2 2 2 5 4 5" xfId="44177"/>
    <cellStyle name="Total 2 2 2 5 4 6" xfId="44178"/>
    <cellStyle name="Total 2 2 2 5 4 7" xfId="44179"/>
    <cellStyle name="Total 2 2 2 5 5" xfId="44180"/>
    <cellStyle name="Total 2 2 2 5 5 2" xfId="44181"/>
    <cellStyle name="Total 2 2 2 5 5 3" xfId="44182"/>
    <cellStyle name="Total 2 2 2 5 5 4" xfId="44183"/>
    <cellStyle name="Total 2 2 2 5 5 5" xfId="44184"/>
    <cellStyle name="Total 2 2 2 5 5 6" xfId="44185"/>
    <cellStyle name="Total 2 2 2 5 5 7" xfId="44186"/>
    <cellStyle name="Total 2 2 2 5 6" xfId="44187"/>
    <cellStyle name="Total 2 2 2 5 6 2" xfId="44188"/>
    <cellStyle name="Total 2 2 2 5 6 3" xfId="44189"/>
    <cellStyle name="Total 2 2 2 5 6 4" xfId="44190"/>
    <cellStyle name="Total 2 2 2 5 6 5" xfId="44191"/>
    <cellStyle name="Total 2 2 2 5 6 6" xfId="44192"/>
    <cellStyle name="Total 2 2 2 5 6 7" xfId="44193"/>
    <cellStyle name="Total 2 2 2 5 7" xfId="44194"/>
    <cellStyle name="Total 2 2 2 5 7 2" xfId="44195"/>
    <cellStyle name="Total 2 2 2 5 7 3" xfId="44196"/>
    <cellStyle name="Total 2 2 2 5 7 4" xfId="44197"/>
    <cellStyle name="Total 2 2 2 5 7 5" xfId="44198"/>
    <cellStyle name="Total 2 2 2 5 7 6" xfId="44199"/>
    <cellStyle name="Total 2 2 2 5 7 7" xfId="44200"/>
    <cellStyle name="Total 2 2 2 5 8" xfId="44201"/>
    <cellStyle name="Total 2 2 2 5 9" xfId="44202"/>
    <cellStyle name="Total 2 2 2 6" xfId="44203"/>
    <cellStyle name="Total 2 2 2 6 10" xfId="44204"/>
    <cellStyle name="Total 2 2 2 6 11" xfId="44205"/>
    <cellStyle name="Total 2 2 2 6 12" xfId="44206"/>
    <cellStyle name="Total 2 2 2 6 2" xfId="44207"/>
    <cellStyle name="Total 2 2 2 6 2 2" xfId="44208"/>
    <cellStyle name="Total 2 2 2 6 2 2 2" xfId="44209"/>
    <cellStyle name="Total 2 2 2 6 2 2 3" xfId="44210"/>
    <cellStyle name="Total 2 2 2 6 2 2 4" xfId="44211"/>
    <cellStyle name="Total 2 2 2 6 2 2 5" xfId="44212"/>
    <cellStyle name="Total 2 2 2 6 2 2 6" xfId="44213"/>
    <cellStyle name="Total 2 2 2 6 2 2 7" xfId="44214"/>
    <cellStyle name="Total 2 2 2 6 2 3" xfId="44215"/>
    <cellStyle name="Total 2 2 2 6 2 4" xfId="44216"/>
    <cellStyle name="Total 2 2 2 6 2 5" xfId="44217"/>
    <cellStyle name="Total 2 2 2 6 2 6" xfId="44218"/>
    <cellStyle name="Total 2 2 2 6 2 7" xfId="44219"/>
    <cellStyle name="Total 2 2 2 6 2 8" xfId="44220"/>
    <cellStyle name="Total 2 2 2 6 3" xfId="44221"/>
    <cellStyle name="Total 2 2 2 6 3 2" xfId="44222"/>
    <cellStyle name="Total 2 2 2 6 3 3" xfId="44223"/>
    <cellStyle name="Total 2 2 2 6 3 4" xfId="44224"/>
    <cellStyle name="Total 2 2 2 6 3 5" xfId="44225"/>
    <cellStyle name="Total 2 2 2 6 3 6" xfId="44226"/>
    <cellStyle name="Total 2 2 2 6 3 7" xfId="44227"/>
    <cellStyle name="Total 2 2 2 6 4" xfId="44228"/>
    <cellStyle name="Total 2 2 2 6 4 2" xfId="44229"/>
    <cellStyle name="Total 2 2 2 6 4 3" xfId="44230"/>
    <cellStyle name="Total 2 2 2 6 4 4" xfId="44231"/>
    <cellStyle name="Total 2 2 2 6 4 5" xfId="44232"/>
    <cellStyle name="Total 2 2 2 6 4 6" xfId="44233"/>
    <cellStyle name="Total 2 2 2 6 4 7" xfId="44234"/>
    <cellStyle name="Total 2 2 2 6 5" xfId="44235"/>
    <cellStyle name="Total 2 2 2 6 5 2" xfId="44236"/>
    <cellStyle name="Total 2 2 2 6 5 3" xfId="44237"/>
    <cellStyle name="Total 2 2 2 6 5 4" xfId="44238"/>
    <cellStyle name="Total 2 2 2 6 5 5" xfId="44239"/>
    <cellStyle name="Total 2 2 2 6 5 6" xfId="44240"/>
    <cellStyle name="Total 2 2 2 6 5 7" xfId="44241"/>
    <cellStyle name="Total 2 2 2 6 6" xfId="44242"/>
    <cellStyle name="Total 2 2 2 6 6 2" xfId="44243"/>
    <cellStyle name="Total 2 2 2 6 6 3" xfId="44244"/>
    <cellStyle name="Total 2 2 2 6 6 4" xfId="44245"/>
    <cellStyle name="Total 2 2 2 6 6 5" xfId="44246"/>
    <cellStyle name="Total 2 2 2 6 6 6" xfId="44247"/>
    <cellStyle name="Total 2 2 2 6 6 7" xfId="44248"/>
    <cellStyle name="Total 2 2 2 6 7" xfId="44249"/>
    <cellStyle name="Total 2 2 2 6 7 2" xfId="44250"/>
    <cellStyle name="Total 2 2 2 6 7 3" xfId="44251"/>
    <cellStyle name="Total 2 2 2 6 7 4" xfId="44252"/>
    <cellStyle name="Total 2 2 2 6 7 5" xfId="44253"/>
    <cellStyle name="Total 2 2 2 6 7 6" xfId="44254"/>
    <cellStyle name="Total 2 2 2 6 8" xfId="44255"/>
    <cellStyle name="Total 2 2 2 6 9" xfId="44256"/>
    <cellStyle name="Total 2 2 2 7" xfId="44257"/>
    <cellStyle name="Total 2 2 2 7 10" xfId="44258"/>
    <cellStyle name="Total 2 2 2 7 11" xfId="44259"/>
    <cellStyle name="Total 2 2 2 7 12" xfId="44260"/>
    <cellStyle name="Total 2 2 2 7 2" xfId="44261"/>
    <cellStyle name="Total 2 2 2 7 2 2" xfId="44262"/>
    <cellStyle name="Total 2 2 2 7 2 2 2" xfId="44263"/>
    <cellStyle name="Total 2 2 2 7 2 2 3" xfId="44264"/>
    <cellStyle name="Total 2 2 2 7 2 2 4" xfId="44265"/>
    <cellStyle name="Total 2 2 2 7 2 2 5" xfId="44266"/>
    <cellStyle name="Total 2 2 2 7 2 2 6" xfId="44267"/>
    <cellStyle name="Total 2 2 2 7 2 2 7" xfId="44268"/>
    <cellStyle name="Total 2 2 2 7 2 3" xfId="44269"/>
    <cellStyle name="Total 2 2 2 7 2 4" xfId="44270"/>
    <cellStyle name="Total 2 2 2 7 2 5" xfId="44271"/>
    <cellStyle name="Total 2 2 2 7 2 6" xfId="44272"/>
    <cellStyle name="Total 2 2 2 7 2 7" xfId="44273"/>
    <cellStyle name="Total 2 2 2 7 2 8" xfId="44274"/>
    <cellStyle name="Total 2 2 2 7 3" xfId="44275"/>
    <cellStyle name="Total 2 2 2 7 3 2" xfId="44276"/>
    <cellStyle name="Total 2 2 2 7 3 3" xfId="44277"/>
    <cellStyle name="Total 2 2 2 7 3 4" xfId="44278"/>
    <cellStyle name="Total 2 2 2 7 3 5" xfId="44279"/>
    <cellStyle name="Total 2 2 2 7 3 6" xfId="44280"/>
    <cellStyle name="Total 2 2 2 7 3 7" xfId="44281"/>
    <cellStyle name="Total 2 2 2 7 4" xfId="44282"/>
    <cellStyle name="Total 2 2 2 7 4 2" xfId="44283"/>
    <cellStyle name="Total 2 2 2 7 4 3" xfId="44284"/>
    <cellStyle name="Total 2 2 2 7 4 4" xfId="44285"/>
    <cellStyle name="Total 2 2 2 7 4 5" xfId="44286"/>
    <cellStyle name="Total 2 2 2 7 4 6" xfId="44287"/>
    <cellStyle name="Total 2 2 2 7 4 7" xfId="44288"/>
    <cellStyle name="Total 2 2 2 7 5" xfId="44289"/>
    <cellStyle name="Total 2 2 2 7 5 2" xfId="44290"/>
    <cellStyle name="Total 2 2 2 7 5 3" xfId="44291"/>
    <cellStyle name="Total 2 2 2 7 5 4" xfId="44292"/>
    <cellStyle name="Total 2 2 2 7 5 5" xfId="44293"/>
    <cellStyle name="Total 2 2 2 7 5 6" xfId="44294"/>
    <cellStyle name="Total 2 2 2 7 5 7" xfId="44295"/>
    <cellStyle name="Total 2 2 2 7 6" xfId="44296"/>
    <cellStyle name="Total 2 2 2 7 6 2" xfId="44297"/>
    <cellStyle name="Total 2 2 2 7 6 3" xfId="44298"/>
    <cellStyle name="Total 2 2 2 7 6 4" xfId="44299"/>
    <cellStyle name="Total 2 2 2 7 6 5" xfId="44300"/>
    <cellStyle name="Total 2 2 2 7 6 6" xfId="44301"/>
    <cellStyle name="Total 2 2 2 7 6 7" xfId="44302"/>
    <cellStyle name="Total 2 2 2 7 7" xfId="44303"/>
    <cellStyle name="Total 2 2 2 7 7 2" xfId="44304"/>
    <cellStyle name="Total 2 2 2 7 7 3" xfId="44305"/>
    <cellStyle name="Total 2 2 2 7 7 4" xfId="44306"/>
    <cellStyle name="Total 2 2 2 7 7 5" xfId="44307"/>
    <cellStyle name="Total 2 2 2 7 7 6" xfId="44308"/>
    <cellStyle name="Total 2 2 2 7 8" xfId="44309"/>
    <cellStyle name="Total 2 2 2 7 9" xfId="44310"/>
    <cellStyle name="Total 2 2 2 8" xfId="44311"/>
    <cellStyle name="Total 2 2 2 8 10" xfId="44312"/>
    <cellStyle name="Total 2 2 2 8 11" xfId="44313"/>
    <cellStyle name="Total 2 2 2 8 12" xfId="44314"/>
    <cellStyle name="Total 2 2 2 8 2" xfId="44315"/>
    <cellStyle name="Total 2 2 2 8 2 2" xfId="44316"/>
    <cellStyle name="Total 2 2 2 8 2 2 2" xfId="44317"/>
    <cellStyle name="Total 2 2 2 8 2 2 3" xfId="44318"/>
    <cellStyle name="Total 2 2 2 8 2 2 4" xfId="44319"/>
    <cellStyle name="Total 2 2 2 8 2 2 5" xfId="44320"/>
    <cellStyle name="Total 2 2 2 8 2 2 6" xfId="44321"/>
    <cellStyle name="Total 2 2 2 8 2 2 7" xfId="44322"/>
    <cellStyle name="Total 2 2 2 8 2 3" xfId="44323"/>
    <cellStyle name="Total 2 2 2 8 2 4" xfId="44324"/>
    <cellStyle name="Total 2 2 2 8 2 5" xfId="44325"/>
    <cellStyle name="Total 2 2 2 8 2 6" xfId="44326"/>
    <cellStyle name="Total 2 2 2 8 2 7" xfId="44327"/>
    <cellStyle name="Total 2 2 2 8 2 8" xfId="44328"/>
    <cellStyle name="Total 2 2 2 8 3" xfId="44329"/>
    <cellStyle name="Total 2 2 2 8 3 2" xfId="44330"/>
    <cellStyle name="Total 2 2 2 8 3 3" xfId="44331"/>
    <cellStyle name="Total 2 2 2 8 3 4" xfId="44332"/>
    <cellStyle name="Total 2 2 2 8 3 5" xfId="44333"/>
    <cellStyle name="Total 2 2 2 8 3 6" xfId="44334"/>
    <cellStyle name="Total 2 2 2 8 3 7" xfId="44335"/>
    <cellStyle name="Total 2 2 2 8 4" xfId="44336"/>
    <cellStyle name="Total 2 2 2 8 4 2" xfId="44337"/>
    <cellStyle name="Total 2 2 2 8 4 3" xfId="44338"/>
    <cellStyle name="Total 2 2 2 8 4 4" xfId="44339"/>
    <cellStyle name="Total 2 2 2 8 4 5" xfId="44340"/>
    <cellStyle name="Total 2 2 2 8 4 6" xfId="44341"/>
    <cellStyle name="Total 2 2 2 8 4 7" xfId="44342"/>
    <cellStyle name="Total 2 2 2 8 5" xfId="44343"/>
    <cellStyle name="Total 2 2 2 8 5 2" xfId="44344"/>
    <cellStyle name="Total 2 2 2 8 5 3" xfId="44345"/>
    <cellStyle name="Total 2 2 2 8 5 4" xfId="44346"/>
    <cellStyle name="Total 2 2 2 8 5 5" xfId="44347"/>
    <cellStyle name="Total 2 2 2 8 5 6" xfId="44348"/>
    <cellStyle name="Total 2 2 2 8 5 7" xfId="44349"/>
    <cellStyle name="Total 2 2 2 8 6" xfId="44350"/>
    <cellStyle name="Total 2 2 2 8 6 2" xfId="44351"/>
    <cellStyle name="Total 2 2 2 8 6 3" xfId="44352"/>
    <cellStyle name="Total 2 2 2 8 6 4" xfId="44353"/>
    <cellStyle name="Total 2 2 2 8 6 5" xfId="44354"/>
    <cellStyle name="Total 2 2 2 8 6 6" xfId="44355"/>
    <cellStyle name="Total 2 2 2 8 6 7" xfId="44356"/>
    <cellStyle name="Total 2 2 2 8 7" xfId="44357"/>
    <cellStyle name="Total 2 2 2 8 7 2" xfId="44358"/>
    <cellStyle name="Total 2 2 2 8 7 3" xfId="44359"/>
    <cellStyle name="Total 2 2 2 8 7 4" xfId="44360"/>
    <cellStyle name="Total 2 2 2 8 7 5" xfId="44361"/>
    <cellStyle name="Total 2 2 2 8 7 6" xfId="44362"/>
    <cellStyle name="Total 2 2 2 8 8" xfId="44363"/>
    <cellStyle name="Total 2 2 2 8 9" xfId="44364"/>
    <cellStyle name="Total 2 2 2 9" xfId="44365"/>
    <cellStyle name="Total 2 2 2 9 10" xfId="44366"/>
    <cellStyle name="Total 2 2 2 9 11" xfId="44367"/>
    <cellStyle name="Total 2 2 2 9 12" xfId="44368"/>
    <cellStyle name="Total 2 2 2 9 2" xfId="44369"/>
    <cellStyle name="Total 2 2 2 9 2 2" xfId="44370"/>
    <cellStyle name="Total 2 2 2 9 2 2 2" xfId="44371"/>
    <cellStyle name="Total 2 2 2 9 2 2 3" xfId="44372"/>
    <cellStyle name="Total 2 2 2 9 2 2 4" xfId="44373"/>
    <cellStyle name="Total 2 2 2 9 2 2 5" xfId="44374"/>
    <cellStyle name="Total 2 2 2 9 2 2 6" xfId="44375"/>
    <cellStyle name="Total 2 2 2 9 2 2 7" xfId="44376"/>
    <cellStyle name="Total 2 2 2 9 2 3" xfId="44377"/>
    <cellStyle name="Total 2 2 2 9 2 4" xfId="44378"/>
    <cellStyle name="Total 2 2 2 9 2 5" xfId="44379"/>
    <cellStyle name="Total 2 2 2 9 2 6" xfId="44380"/>
    <cellStyle name="Total 2 2 2 9 2 7" xfId="44381"/>
    <cellStyle name="Total 2 2 2 9 2 8" xfId="44382"/>
    <cellStyle name="Total 2 2 2 9 3" xfId="44383"/>
    <cellStyle name="Total 2 2 2 9 3 2" xfId="44384"/>
    <cellStyle name="Total 2 2 2 9 3 3" xfId="44385"/>
    <cellStyle name="Total 2 2 2 9 3 4" xfId="44386"/>
    <cellStyle name="Total 2 2 2 9 3 5" xfId="44387"/>
    <cellStyle name="Total 2 2 2 9 3 6" xfId="44388"/>
    <cellStyle name="Total 2 2 2 9 3 7" xfId="44389"/>
    <cellStyle name="Total 2 2 2 9 4" xfId="44390"/>
    <cellStyle name="Total 2 2 2 9 4 2" xfId="44391"/>
    <cellStyle name="Total 2 2 2 9 4 3" xfId="44392"/>
    <cellStyle name="Total 2 2 2 9 4 4" xfId="44393"/>
    <cellStyle name="Total 2 2 2 9 4 5" xfId="44394"/>
    <cellStyle name="Total 2 2 2 9 4 6" xfId="44395"/>
    <cellStyle name="Total 2 2 2 9 4 7" xfId="44396"/>
    <cellStyle name="Total 2 2 2 9 5" xfId="44397"/>
    <cellStyle name="Total 2 2 2 9 5 2" xfId="44398"/>
    <cellStyle name="Total 2 2 2 9 5 3" xfId="44399"/>
    <cellStyle name="Total 2 2 2 9 5 4" xfId="44400"/>
    <cellStyle name="Total 2 2 2 9 5 5" xfId="44401"/>
    <cellStyle name="Total 2 2 2 9 5 6" xfId="44402"/>
    <cellStyle name="Total 2 2 2 9 5 7" xfId="44403"/>
    <cellStyle name="Total 2 2 2 9 6" xfId="44404"/>
    <cellStyle name="Total 2 2 2 9 6 2" xfId="44405"/>
    <cellStyle name="Total 2 2 2 9 6 3" xfId="44406"/>
    <cellStyle name="Total 2 2 2 9 6 4" xfId="44407"/>
    <cellStyle name="Total 2 2 2 9 6 5" xfId="44408"/>
    <cellStyle name="Total 2 2 2 9 6 6" xfId="44409"/>
    <cellStyle name="Total 2 2 2 9 6 7" xfId="44410"/>
    <cellStyle name="Total 2 2 2 9 7" xfId="44411"/>
    <cellStyle name="Total 2 2 2 9 7 2" xfId="44412"/>
    <cellStyle name="Total 2 2 2 9 7 3" xfId="44413"/>
    <cellStyle name="Total 2 2 2 9 7 4" xfId="44414"/>
    <cellStyle name="Total 2 2 2 9 7 5" xfId="44415"/>
    <cellStyle name="Total 2 2 2 9 7 6" xfId="44416"/>
    <cellStyle name="Total 2 2 2 9 8" xfId="44417"/>
    <cellStyle name="Total 2 2 2 9 9" xfId="44418"/>
    <cellStyle name="Total 2 2 20" xfId="44419"/>
    <cellStyle name="Total 2 2 20 2" xfId="44420"/>
    <cellStyle name="Total 2 2 20 3" xfId="44421"/>
    <cellStyle name="Total 2 2 20 4" xfId="44422"/>
    <cellStyle name="Total 2 2 20 5" xfId="44423"/>
    <cellStyle name="Total 2 2 20 6" xfId="44424"/>
    <cellStyle name="Total 2 2 20 7" xfId="44425"/>
    <cellStyle name="Total 2 2 21" xfId="44426"/>
    <cellStyle name="Total 2 2 21 2" xfId="44427"/>
    <cellStyle name="Total 2 2 21 3" xfId="44428"/>
    <cellStyle name="Total 2 2 21 4" xfId="44429"/>
    <cellStyle name="Total 2 2 21 5" xfId="44430"/>
    <cellStyle name="Total 2 2 21 6" xfId="44431"/>
    <cellStyle name="Total 2 2 21 7" xfId="44432"/>
    <cellStyle name="Total 2 2 22" xfId="44433"/>
    <cellStyle name="Total 2 2 22 2" xfId="44434"/>
    <cellStyle name="Total 2 2 22 3" xfId="44435"/>
    <cellStyle name="Total 2 2 22 4" xfId="44436"/>
    <cellStyle name="Total 2 2 22 5" xfId="44437"/>
    <cellStyle name="Total 2 2 22 6" xfId="44438"/>
    <cellStyle name="Total 2 2 22 7" xfId="44439"/>
    <cellStyle name="Total 2 2 23" xfId="44440"/>
    <cellStyle name="Total 2 2 24" xfId="44441"/>
    <cellStyle name="Total 2 2 25" xfId="44442"/>
    <cellStyle name="Total 2 2 26" xfId="44443"/>
    <cellStyle name="Total 2 2 27" xfId="44444"/>
    <cellStyle name="Total 2 2 3" xfId="44445"/>
    <cellStyle name="Total 2 2 3 10" xfId="44446"/>
    <cellStyle name="Total 2 2 3 10 10" xfId="44447"/>
    <cellStyle name="Total 2 2 3 10 11" xfId="44448"/>
    <cellStyle name="Total 2 2 3 10 12" xfId="44449"/>
    <cellStyle name="Total 2 2 3 10 2" xfId="44450"/>
    <cellStyle name="Total 2 2 3 10 2 2" xfId="44451"/>
    <cellStyle name="Total 2 2 3 10 2 2 2" xfId="44452"/>
    <cellStyle name="Total 2 2 3 10 2 2 3" xfId="44453"/>
    <cellStyle name="Total 2 2 3 10 2 2 4" xfId="44454"/>
    <cellStyle name="Total 2 2 3 10 2 2 5" xfId="44455"/>
    <cellStyle name="Total 2 2 3 10 2 2 6" xfId="44456"/>
    <cellStyle name="Total 2 2 3 10 2 2 7" xfId="44457"/>
    <cellStyle name="Total 2 2 3 10 2 3" xfId="44458"/>
    <cellStyle name="Total 2 2 3 10 2 4" xfId="44459"/>
    <cellStyle name="Total 2 2 3 10 2 5" xfId="44460"/>
    <cellStyle name="Total 2 2 3 10 2 6" xfId="44461"/>
    <cellStyle name="Total 2 2 3 10 2 7" xfId="44462"/>
    <cellStyle name="Total 2 2 3 10 2 8" xfId="44463"/>
    <cellStyle name="Total 2 2 3 10 3" xfId="44464"/>
    <cellStyle name="Total 2 2 3 10 3 2" xfId="44465"/>
    <cellStyle name="Total 2 2 3 10 3 3" xfId="44466"/>
    <cellStyle name="Total 2 2 3 10 3 4" xfId="44467"/>
    <cellStyle name="Total 2 2 3 10 3 5" xfId="44468"/>
    <cellStyle name="Total 2 2 3 10 3 6" xfId="44469"/>
    <cellStyle name="Total 2 2 3 10 3 7" xfId="44470"/>
    <cellStyle name="Total 2 2 3 10 4" xfId="44471"/>
    <cellStyle name="Total 2 2 3 10 4 2" xfId="44472"/>
    <cellStyle name="Total 2 2 3 10 4 3" xfId="44473"/>
    <cellStyle name="Total 2 2 3 10 4 4" xfId="44474"/>
    <cellStyle name="Total 2 2 3 10 4 5" xfId="44475"/>
    <cellStyle name="Total 2 2 3 10 4 6" xfId="44476"/>
    <cellStyle name="Total 2 2 3 10 4 7" xfId="44477"/>
    <cellStyle name="Total 2 2 3 10 5" xfId="44478"/>
    <cellStyle name="Total 2 2 3 10 5 2" xfId="44479"/>
    <cellStyle name="Total 2 2 3 10 5 3" xfId="44480"/>
    <cellStyle name="Total 2 2 3 10 5 4" xfId="44481"/>
    <cellStyle name="Total 2 2 3 10 5 5" xfId="44482"/>
    <cellStyle name="Total 2 2 3 10 5 6" xfId="44483"/>
    <cellStyle name="Total 2 2 3 10 5 7" xfId="44484"/>
    <cellStyle name="Total 2 2 3 10 6" xfId="44485"/>
    <cellStyle name="Total 2 2 3 10 6 2" xfId="44486"/>
    <cellStyle name="Total 2 2 3 10 6 3" xfId="44487"/>
    <cellStyle name="Total 2 2 3 10 6 4" xfId="44488"/>
    <cellStyle name="Total 2 2 3 10 6 5" xfId="44489"/>
    <cellStyle name="Total 2 2 3 10 6 6" xfId="44490"/>
    <cellStyle name="Total 2 2 3 10 6 7" xfId="44491"/>
    <cellStyle name="Total 2 2 3 10 7" xfId="44492"/>
    <cellStyle name="Total 2 2 3 10 7 2" xfId="44493"/>
    <cellStyle name="Total 2 2 3 10 7 3" xfId="44494"/>
    <cellStyle name="Total 2 2 3 10 7 4" xfId="44495"/>
    <cellStyle name="Total 2 2 3 10 7 5" xfId="44496"/>
    <cellStyle name="Total 2 2 3 10 7 6" xfId="44497"/>
    <cellStyle name="Total 2 2 3 10 8" xfId="44498"/>
    <cellStyle name="Total 2 2 3 10 9" xfId="44499"/>
    <cellStyle name="Total 2 2 3 11" xfId="44500"/>
    <cellStyle name="Total 2 2 3 11 10" xfId="44501"/>
    <cellStyle name="Total 2 2 3 11 11" xfId="44502"/>
    <cellStyle name="Total 2 2 3 11 12" xfId="44503"/>
    <cellStyle name="Total 2 2 3 11 2" xfId="44504"/>
    <cellStyle name="Total 2 2 3 11 2 2" xfId="44505"/>
    <cellStyle name="Total 2 2 3 11 2 2 2" xfId="44506"/>
    <cellStyle name="Total 2 2 3 11 2 2 3" xfId="44507"/>
    <cellStyle name="Total 2 2 3 11 2 2 4" xfId="44508"/>
    <cellStyle name="Total 2 2 3 11 2 2 5" xfId="44509"/>
    <cellStyle name="Total 2 2 3 11 2 2 6" xfId="44510"/>
    <cellStyle name="Total 2 2 3 11 2 2 7" xfId="44511"/>
    <cellStyle name="Total 2 2 3 11 2 3" xfId="44512"/>
    <cellStyle name="Total 2 2 3 11 2 4" xfId="44513"/>
    <cellStyle name="Total 2 2 3 11 2 5" xfId="44514"/>
    <cellStyle name="Total 2 2 3 11 2 6" xfId="44515"/>
    <cellStyle name="Total 2 2 3 11 2 7" xfId="44516"/>
    <cellStyle name="Total 2 2 3 11 2 8" xfId="44517"/>
    <cellStyle name="Total 2 2 3 11 3" xfId="44518"/>
    <cellStyle name="Total 2 2 3 11 3 2" xfId="44519"/>
    <cellStyle name="Total 2 2 3 11 3 3" xfId="44520"/>
    <cellStyle name="Total 2 2 3 11 3 4" xfId="44521"/>
    <cellStyle name="Total 2 2 3 11 3 5" xfId="44522"/>
    <cellStyle name="Total 2 2 3 11 3 6" xfId="44523"/>
    <cellStyle name="Total 2 2 3 11 3 7" xfId="44524"/>
    <cellStyle name="Total 2 2 3 11 4" xfId="44525"/>
    <cellStyle name="Total 2 2 3 11 4 2" xfId="44526"/>
    <cellStyle name="Total 2 2 3 11 4 3" xfId="44527"/>
    <cellStyle name="Total 2 2 3 11 4 4" xfId="44528"/>
    <cellStyle name="Total 2 2 3 11 4 5" xfId="44529"/>
    <cellStyle name="Total 2 2 3 11 4 6" xfId="44530"/>
    <cellStyle name="Total 2 2 3 11 4 7" xfId="44531"/>
    <cellStyle name="Total 2 2 3 11 5" xfId="44532"/>
    <cellStyle name="Total 2 2 3 11 5 2" xfId="44533"/>
    <cellStyle name="Total 2 2 3 11 5 3" xfId="44534"/>
    <cellStyle name="Total 2 2 3 11 5 4" xfId="44535"/>
    <cellStyle name="Total 2 2 3 11 5 5" xfId="44536"/>
    <cellStyle name="Total 2 2 3 11 5 6" xfId="44537"/>
    <cellStyle name="Total 2 2 3 11 5 7" xfId="44538"/>
    <cellStyle name="Total 2 2 3 11 6" xfId="44539"/>
    <cellStyle name="Total 2 2 3 11 6 2" xfId="44540"/>
    <cellStyle name="Total 2 2 3 11 6 3" xfId="44541"/>
    <cellStyle name="Total 2 2 3 11 6 4" xfId="44542"/>
    <cellStyle name="Total 2 2 3 11 6 5" xfId="44543"/>
    <cellStyle name="Total 2 2 3 11 6 6" xfId="44544"/>
    <cellStyle name="Total 2 2 3 11 6 7" xfId="44545"/>
    <cellStyle name="Total 2 2 3 11 7" xfId="44546"/>
    <cellStyle name="Total 2 2 3 11 7 2" xfId="44547"/>
    <cellStyle name="Total 2 2 3 11 7 3" xfId="44548"/>
    <cellStyle name="Total 2 2 3 11 7 4" xfId="44549"/>
    <cellStyle name="Total 2 2 3 11 7 5" xfId="44550"/>
    <cellStyle name="Total 2 2 3 11 7 6" xfId="44551"/>
    <cellStyle name="Total 2 2 3 11 8" xfId="44552"/>
    <cellStyle name="Total 2 2 3 11 9" xfId="44553"/>
    <cellStyle name="Total 2 2 3 12" xfId="44554"/>
    <cellStyle name="Total 2 2 3 12 10" xfId="44555"/>
    <cellStyle name="Total 2 2 3 12 11" xfId="44556"/>
    <cellStyle name="Total 2 2 3 12 12" xfId="44557"/>
    <cellStyle name="Total 2 2 3 12 2" xfId="44558"/>
    <cellStyle name="Total 2 2 3 12 2 2" xfId="44559"/>
    <cellStyle name="Total 2 2 3 12 2 2 2" xfId="44560"/>
    <cellStyle name="Total 2 2 3 12 2 2 3" xfId="44561"/>
    <cellStyle name="Total 2 2 3 12 2 2 4" xfId="44562"/>
    <cellStyle name="Total 2 2 3 12 2 2 5" xfId="44563"/>
    <cellStyle name="Total 2 2 3 12 2 2 6" xfId="44564"/>
    <cellStyle name="Total 2 2 3 12 2 2 7" xfId="44565"/>
    <cellStyle name="Total 2 2 3 12 2 3" xfId="44566"/>
    <cellStyle name="Total 2 2 3 12 2 4" xfId="44567"/>
    <cellStyle name="Total 2 2 3 12 2 5" xfId="44568"/>
    <cellStyle name="Total 2 2 3 12 2 6" xfId="44569"/>
    <cellStyle name="Total 2 2 3 12 2 7" xfId="44570"/>
    <cellStyle name="Total 2 2 3 12 2 8" xfId="44571"/>
    <cellStyle name="Total 2 2 3 12 3" xfId="44572"/>
    <cellStyle name="Total 2 2 3 12 3 2" xfId="44573"/>
    <cellStyle name="Total 2 2 3 12 3 3" xfId="44574"/>
    <cellStyle name="Total 2 2 3 12 3 4" xfId="44575"/>
    <cellStyle name="Total 2 2 3 12 3 5" xfId="44576"/>
    <cellStyle name="Total 2 2 3 12 3 6" xfId="44577"/>
    <cellStyle name="Total 2 2 3 12 3 7" xfId="44578"/>
    <cellStyle name="Total 2 2 3 12 4" xfId="44579"/>
    <cellStyle name="Total 2 2 3 12 4 2" xfId="44580"/>
    <cellStyle name="Total 2 2 3 12 4 3" xfId="44581"/>
    <cellStyle name="Total 2 2 3 12 4 4" xfId="44582"/>
    <cellStyle name="Total 2 2 3 12 4 5" xfId="44583"/>
    <cellStyle name="Total 2 2 3 12 4 6" xfId="44584"/>
    <cellStyle name="Total 2 2 3 12 4 7" xfId="44585"/>
    <cellStyle name="Total 2 2 3 12 5" xfId="44586"/>
    <cellStyle name="Total 2 2 3 12 5 2" xfId="44587"/>
    <cellStyle name="Total 2 2 3 12 5 3" xfId="44588"/>
    <cellStyle name="Total 2 2 3 12 5 4" xfId="44589"/>
    <cellStyle name="Total 2 2 3 12 5 5" xfId="44590"/>
    <cellStyle name="Total 2 2 3 12 5 6" xfId="44591"/>
    <cellStyle name="Total 2 2 3 12 5 7" xfId="44592"/>
    <cellStyle name="Total 2 2 3 12 6" xfId="44593"/>
    <cellStyle name="Total 2 2 3 12 6 2" xfId="44594"/>
    <cellStyle name="Total 2 2 3 12 6 3" xfId="44595"/>
    <cellStyle name="Total 2 2 3 12 6 4" xfId="44596"/>
    <cellStyle name="Total 2 2 3 12 6 5" xfId="44597"/>
    <cellStyle name="Total 2 2 3 12 6 6" xfId="44598"/>
    <cellStyle name="Total 2 2 3 12 6 7" xfId="44599"/>
    <cellStyle name="Total 2 2 3 12 7" xfId="44600"/>
    <cellStyle name="Total 2 2 3 12 7 2" xfId="44601"/>
    <cellStyle name="Total 2 2 3 12 7 3" xfId="44602"/>
    <cellStyle name="Total 2 2 3 12 7 4" xfId="44603"/>
    <cellStyle name="Total 2 2 3 12 7 5" xfId="44604"/>
    <cellStyle name="Total 2 2 3 12 7 6" xfId="44605"/>
    <cellStyle name="Total 2 2 3 12 8" xfId="44606"/>
    <cellStyle name="Total 2 2 3 12 9" xfId="44607"/>
    <cellStyle name="Total 2 2 3 13" xfId="44608"/>
    <cellStyle name="Total 2 2 3 13 10" xfId="44609"/>
    <cellStyle name="Total 2 2 3 13 11" xfId="44610"/>
    <cellStyle name="Total 2 2 3 13 12" xfId="44611"/>
    <cellStyle name="Total 2 2 3 13 2" xfId="44612"/>
    <cellStyle name="Total 2 2 3 13 2 2" xfId="44613"/>
    <cellStyle name="Total 2 2 3 13 2 2 2" xfId="44614"/>
    <cellStyle name="Total 2 2 3 13 2 2 3" xfId="44615"/>
    <cellStyle name="Total 2 2 3 13 2 2 4" xfId="44616"/>
    <cellStyle name="Total 2 2 3 13 2 2 5" xfId="44617"/>
    <cellStyle name="Total 2 2 3 13 2 2 6" xfId="44618"/>
    <cellStyle name="Total 2 2 3 13 2 2 7" xfId="44619"/>
    <cellStyle name="Total 2 2 3 13 2 3" xfId="44620"/>
    <cellStyle name="Total 2 2 3 13 2 4" xfId="44621"/>
    <cellStyle name="Total 2 2 3 13 2 5" xfId="44622"/>
    <cellStyle name="Total 2 2 3 13 2 6" xfId="44623"/>
    <cellStyle name="Total 2 2 3 13 2 7" xfId="44624"/>
    <cellStyle name="Total 2 2 3 13 2 8" xfId="44625"/>
    <cellStyle name="Total 2 2 3 13 3" xfId="44626"/>
    <cellStyle name="Total 2 2 3 13 3 2" xfId="44627"/>
    <cellStyle name="Total 2 2 3 13 3 3" xfId="44628"/>
    <cellStyle name="Total 2 2 3 13 3 4" xfId="44629"/>
    <cellStyle name="Total 2 2 3 13 3 5" xfId="44630"/>
    <cellStyle name="Total 2 2 3 13 3 6" xfId="44631"/>
    <cellStyle name="Total 2 2 3 13 3 7" xfId="44632"/>
    <cellStyle name="Total 2 2 3 13 4" xfId="44633"/>
    <cellStyle name="Total 2 2 3 13 4 2" xfId="44634"/>
    <cellStyle name="Total 2 2 3 13 4 3" xfId="44635"/>
    <cellStyle name="Total 2 2 3 13 4 4" xfId="44636"/>
    <cellStyle name="Total 2 2 3 13 4 5" xfId="44637"/>
    <cellStyle name="Total 2 2 3 13 4 6" xfId="44638"/>
    <cellStyle name="Total 2 2 3 13 4 7" xfId="44639"/>
    <cellStyle name="Total 2 2 3 13 5" xfId="44640"/>
    <cellStyle name="Total 2 2 3 13 5 2" xfId="44641"/>
    <cellStyle name="Total 2 2 3 13 5 3" xfId="44642"/>
    <cellStyle name="Total 2 2 3 13 5 4" xfId="44643"/>
    <cellStyle name="Total 2 2 3 13 5 5" xfId="44644"/>
    <cellStyle name="Total 2 2 3 13 5 6" xfId="44645"/>
    <cellStyle name="Total 2 2 3 13 5 7" xfId="44646"/>
    <cellStyle name="Total 2 2 3 13 6" xfId="44647"/>
    <cellStyle name="Total 2 2 3 13 6 2" xfId="44648"/>
    <cellStyle name="Total 2 2 3 13 6 3" xfId="44649"/>
    <cellStyle name="Total 2 2 3 13 6 4" xfId="44650"/>
    <cellStyle name="Total 2 2 3 13 6 5" xfId="44651"/>
    <cellStyle name="Total 2 2 3 13 6 6" xfId="44652"/>
    <cellStyle name="Total 2 2 3 13 6 7" xfId="44653"/>
    <cellStyle name="Total 2 2 3 13 7" xfId="44654"/>
    <cellStyle name="Total 2 2 3 13 7 2" xfId="44655"/>
    <cellStyle name="Total 2 2 3 13 7 3" xfId="44656"/>
    <cellStyle name="Total 2 2 3 13 7 4" xfId="44657"/>
    <cellStyle name="Total 2 2 3 13 7 5" xfId="44658"/>
    <cellStyle name="Total 2 2 3 13 7 6" xfId="44659"/>
    <cellStyle name="Total 2 2 3 13 8" xfId="44660"/>
    <cellStyle name="Total 2 2 3 13 9" xfId="44661"/>
    <cellStyle name="Total 2 2 3 14" xfId="44662"/>
    <cellStyle name="Total 2 2 3 14 10" xfId="44663"/>
    <cellStyle name="Total 2 2 3 14 11" xfId="44664"/>
    <cellStyle name="Total 2 2 3 14 12" xfId="44665"/>
    <cellStyle name="Total 2 2 3 14 2" xfId="44666"/>
    <cellStyle name="Total 2 2 3 14 2 2" xfId="44667"/>
    <cellStyle name="Total 2 2 3 14 2 2 2" xfId="44668"/>
    <cellStyle name="Total 2 2 3 14 2 2 3" xfId="44669"/>
    <cellStyle name="Total 2 2 3 14 2 2 4" xfId="44670"/>
    <cellStyle name="Total 2 2 3 14 2 2 5" xfId="44671"/>
    <cellStyle name="Total 2 2 3 14 2 2 6" xfId="44672"/>
    <cellStyle name="Total 2 2 3 14 2 2 7" xfId="44673"/>
    <cellStyle name="Total 2 2 3 14 2 3" xfId="44674"/>
    <cellStyle name="Total 2 2 3 14 2 4" xfId="44675"/>
    <cellStyle name="Total 2 2 3 14 2 5" xfId="44676"/>
    <cellStyle name="Total 2 2 3 14 2 6" xfId="44677"/>
    <cellStyle name="Total 2 2 3 14 2 7" xfId="44678"/>
    <cellStyle name="Total 2 2 3 14 2 8" xfId="44679"/>
    <cellStyle name="Total 2 2 3 14 3" xfId="44680"/>
    <cellStyle name="Total 2 2 3 14 3 2" xfId="44681"/>
    <cellStyle name="Total 2 2 3 14 3 3" xfId="44682"/>
    <cellStyle name="Total 2 2 3 14 3 4" xfId="44683"/>
    <cellStyle name="Total 2 2 3 14 3 5" xfId="44684"/>
    <cellStyle name="Total 2 2 3 14 3 6" xfId="44685"/>
    <cellStyle name="Total 2 2 3 14 3 7" xfId="44686"/>
    <cellStyle name="Total 2 2 3 14 4" xfId="44687"/>
    <cellStyle name="Total 2 2 3 14 4 2" xfId="44688"/>
    <cellStyle name="Total 2 2 3 14 4 3" xfId="44689"/>
    <cellStyle name="Total 2 2 3 14 4 4" xfId="44690"/>
    <cellStyle name="Total 2 2 3 14 4 5" xfId="44691"/>
    <cellStyle name="Total 2 2 3 14 4 6" xfId="44692"/>
    <cellStyle name="Total 2 2 3 14 4 7" xfId="44693"/>
    <cellStyle name="Total 2 2 3 14 5" xfId="44694"/>
    <cellStyle name="Total 2 2 3 14 5 2" xfId="44695"/>
    <cellStyle name="Total 2 2 3 14 5 3" xfId="44696"/>
    <cellStyle name="Total 2 2 3 14 5 4" xfId="44697"/>
    <cellStyle name="Total 2 2 3 14 5 5" xfId="44698"/>
    <cellStyle name="Total 2 2 3 14 5 6" xfId="44699"/>
    <cellStyle name="Total 2 2 3 14 5 7" xfId="44700"/>
    <cellStyle name="Total 2 2 3 14 6" xfId="44701"/>
    <cellStyle name="Total 2 2 3 14 6 2" xfId="44702"/>
    <cellStyle name="Total 2 2 3 14 6 3" xfId="44703"/>
    <cellStyle name="Total 2 2 3 14 6 4" xfId="44704"/>
    <cellStyle name="Total 2 2 3 14 6 5" xfId="44705"/>
    <cellStyle name="Total 2 2 3 14 6 6" xfId="44706"/>
    <cellStyle name="Total 2 2 3 14 6 7" xfId="44707"/>
    <cellStyle name="Total 2 2 3 14 7" xfId="44708"/>
    <cellStyle name="Total 2 2 3 14 7 2" xfId="44709"/>
    <cellStyle name="Total 2 2 3 14 7 3" xfId="44710"/>
    <cellStyle name="Total 2 2 3 14 7 4" xfId="44711"/>
    <cellStyle name="Total 2 2 3 14 7 5" xfId="44712"/>
    <cellStyle name="Total 2 2 3 14 7 6" xfId="44713"/>
    <cellStyle name="Total 2 2 3 14 8" xfId="44714"/>
    <cellStyle name="Total 2 2 3 14 9" xfId="44715"/>
    <cellStyle name="Total 2 2 3 15" xfId="44716"/>
    <cellStyle name="Total 2 2 3 15 2" xfId="44717"/>
    <cellStyle name="Total 2 2 3 15 2 2" xfId="44718"/>
    <cellStyle name="Total 2 2 3 15 2 3" xfId="44719"/>
    <cellStyle name="Total 2 2 3 15 2 4" xfId="44720"/>
    <cellStyle name="Total 2 2 3 15 2 5" xfId="44721"/>
    <cellStyle name="Total 2 2 3 15 2 6" xfId="44722"/>
    <cellStyle name="Total 2 2 3 15 2 7" xfId="44723"/>
    <cellStyle name="Total 2 2 3 15 3" xfId="44724"/>
    <cellStyle name="Total 2 2 3 15 4" xfId="44725"/>
    <cellStyle name="Total 2 2 3 15 5" xfId="44726"/>
    <cellStyle name="Total 2 2 3 15 6" xfId="44727"/>
    <cellStyle name="Total 2 2 3 15 7" xfId="44728"/>
    <cellStyle name="Total 2 2 3 15 8" xfId="44729"/>
    <cellStyle name="Total 2 2 3 16" xfId="44730"/>
    <cellStyle name="Total 2 2 3 16 2" xfId="44731"/>
    <cellStyle name="Total 2 2 3 16 3" xfId="44732"/>
    <cellStyle name="Total 2 2 3 16 4" xfId="44733"/>
    <cellStyle name="Total 2 2 3 16 5" xfId="44734"/>
    <cellStyle name="Total 2 2 3 16 6" xfId="44735"/>
    <cellStyle name="Total 2 2 3 16 7" xfId="44736"/>
    <cellStyle name="Total 2 2 3 17" xfId="44737"/>
    <cellStyle name="Total 2 2 3 17 2" xfId="44738"/>
    <cellStyle name="Total 2 2 3 17 3" xfId="44739"/>
    <cellStyle name="Total 2 2 3 17 4" xfId="44740"/>
    <cellStyle name="Total 2 2 3 17 5" xfId="44741"/>
    <cellStyle name="Total 2 2 3 17 6" xfId="44742"/>
    <cellStyle name="Total 2 2 3 17 7" xfId="44743"/>
    <cellStyle name="Total 2 2 3 18" xfId="44744"/>
    <cellStyle name="Total 2 2 3 18 2" xfId="44745"/>
    <cellStyle name="Total 2 2 3 18 3" xfId="44746"/>
    <cellStyle name="Total 2 2 3 18 4" xfId="44747"/>
    <cellStyle name="Total 2 2 3 18 5" xfId="44748"/>
    <cellStyle name="Total 2 2 3 18 6" xfId="44749"/>
    <cellStyle name="Total 2 2 3 18 7" xfId="44750"/>
    <cellStyle name="Total 2 2 3 19" xfId="44751"/>
    <cellStyle name="Total 2 2 3 19 2" xfId="44752"/>
    <cellStyle name="Total 2 2 3 19 3" xfId="44753"/>
    <cellStyle name="Total 2 2 3 19 4" xfId="44754"/>
    <cellStyle name="Total 2 2 3 19 5" xfId="44755"/>
    <cellStyle name="Total 2 2 3 19 6" xfId="44756"/>
    <cellStyle name="Total 2 2 3 19 7" xfId="44757"/>
    <cellStyle name="Total 2 2 3 2" xfId="44758"/>
    <cellStyle name="Total 2 2 3 2 10" xfId="44759"/>
    <cellStyle name="Total 2 2 3 2 10 10" xfId="44760"/>
    <cellStyle name="Total 2 2 3 2 10 11" xfId="44761"/>
    <cellStyle name="Total 2 2 3 2 10 12" xfId="44762"/>
    <cellStyle name="Total 2 2 3 2 10 2" xfId="44763"/>
    <cellStyle name="Total 2 2 3 2 10 2 2" xfId="44764"/>
    <cellStyle name="Total 2 2 3 2 10 2 2 2" xfId="44765"/>
    <cellStyle name="Total 2 2 3 2 10 2 2 3" xfId="44766"/>
    <cellStyle name="Total 2 2 3 2 10 2 2 4" xfId="44767"/>
    <cellStyle name="Total 2 2 3 2 10 2 2 5" xfId="44768"/>
    <cellStyle name="Total 2 2 3 2 10 2 2 6" xfId="44769"/>
    <cellStyle name="Total 2 2 3 2 10 2 2 7" xfId="44770"/>
    <cellStyle name="Total 2 2 3 2 10 2 3" xfId="44771"/>
    <cellStyle name="Total 2 2 3 2 10 2 4" xfId="44772"/>
    <cellStyle name="Total 2 2 3 2 10 2 5" xfId="44773"/>
    <cellStyle name="Total 2 2 3 2 10 2 6" xfId="44774"/>
    <cellStyle name="Total 2 2 3 2 10 2 7" xfId="44775"/>
    <cellStyle name="Total 2 2 3 2 10 2 8" xfId="44776"/>
    <cellStyle name="Total 2 2 3 2 10 3" xfId="44777"/>
    <cellStyle name="Total 2 2 3 2 10 3 2" xfId="44778"/>
    <cellStyle name="Total 2 2 3 2 10 3 3" xfId="44779"/>
    <cellStyle name="Total 2 2 3 2 10 3 4" xfId="44780"/>
    <cellStyle name="Total 2 2 3 2 10 3 5" xfId="44781"/>
    <cellStyle name="Total 2 2 3 2 10 3 6" xfId="44782"/>
    <cellStyle name="Total 2 2 3 2 10 3 7" xfId="44783"/>
    <cellStyle name="Total 2 2 3 2 10 4" xfId="44784"/>
    <cellStyle name="Total 2 2 3 2 10 4 2" xfId="44785"/>
    <cellStyle name="Total 2 2 3 2 10 4 3" xfId="44786"/>
    <cellStyle name="Total 2 2 3 2 10 4 4" xfId="44787"/>
    <cellStyle name="Total 2 2 3 2 10 4 5" xfId="44788"/>
    <cellStyle name="Total 2 2 3 2 10 4 6" xfId="44789"/>
    <cellStyle name="Total 2 2 3 2 10 4 7" xfId="44790"/>
    <cellStyle name="Total 2 2 3 2 10 5" xfId="44791"/>
    <cellStyle name="Total 2 2 3 2 10 5 2" xfId="44792"/>
    <cellStyle name="Total 2 2 3 2 10 5 3" xfId="44793"/>
    <cellStyle name="Total 2 2 3 2 10 5 4" xfId="44794"/>
    <cellStyle name="Total 2 2 3 2 10 5 5" xfId="44795"/>
    <cellStyle name="Total 2 2 3 2 10 5 6" xfId="44796"/>
    <cellStyle name="Total 2 2 3 2 10 5 7" xfId="44797"/>
    <cellStyle name="Total 2 2 3 2 10 6" xfId="44798"/>
    <cellStyle name="Total 2 2 3 2 10 6 2" xfId="44799"/>
    <cellStyle name="Total 2 2 3 2 10 6 3" xfId="44800"/>
    <cellStyle name="Total 2 2 3 2 10 6 4" xfId="44801"/>
    <cellStyle name="Total 2 2 3 2 10 6 5" xfId="44802"/>
    <cellStyle name="Total 2 2 3 2 10 6 6" xfId="44803"/>
    <cellStyle name="Total 2 2 3 2 10 6 7" xfId="44804"/>
    <cellStyle name="Total 2 2 3 2 10 7" xfId="44805"/>
    <cellStyle name="Total 2 2 3 2 10 7 2" xfId="44806"/>
    <cellStyle name="Total 2 2 3 2 10 7 3" xfId="44807"/>
    <cellStyle name="Total 2 2 3 2 10 7 4" xfId="44808"/>
    <cellStyle name="Total 2 2 3 2 10 7 5" xfId="44809"/>
    <cellStyle name="Total 2 2 3 2 10 7 6" xfId="44810"/>
    <cellStyle name="Total 2 2 3 2 10 8" xfId="44811"/>
    <cellStyle name="Total 2 2 3 2 10 9" xfId="44812"/>
    <cellStyle name="Total 2 2 3 2 11" xfId="44813"/>
    <cellStyle name="Total 2 2 3 2 11 10" xfId="44814"/>
    <cellStyle name="Total 2 2 3 2 11 11" xfId="44815"/>
    <cellStyle name="Total 2 2 3 2 11 12" xfId="44816"/>
    <cellStyle name="Total 2 2 3 2 11 2" xfId="44817"/>
    <cellStyle name="Total 2 2 3 2 11 2 2" xfId="44818"/>
    <cellStyle name="Total 2 2 3 2 11 2 2 2" xfId="44819"/>
    <cellStyle name="Total 2 2 3 2 11 2 2 3" xfId="44820"/>
    <cellStyle name="Total 2 2 3 2 11 2 2 4" xfId="44821"/>
    <cellStyle name="Total 2 2 3 2 11 2 2 5" xfId="44822"/>
    <cellStyle name="Total 2 2 3 2 11 2 2 6" xfId="44823"/>
    <cellStyle name="Total 2 2 3 2 11 2 2 7" xfId="44824"/>
    <cellStyle name="Total 2 2 3 2 11 2 3" xfId="44825"/>
    <cellStyle name="Total 2 2 3 2 11 2 4" xfId="44826"/>
    <cellStyle name="Total 2 2 3 2 11 2 5" xfId="44827"/>
    <cellStyle name="Total 2 2 3 2 11 2 6" xfId="44828"/>
    <cellStyle name="Total 2 2 3 2 11 2 7" xfId="44829"/>
    <cellStyle name="Total 2 2 3 2 11 2 8" xfId="44830"/>
    <cellStyle name="Total 2 2 3 2 11 3" xfId="44831"/>
    <cellStyle name="Total 2 2 3 2 11 3 2" xfId="44832"/>
    <cellStyle name="Total 2 2 3 2 11 3 3" xfId="44833"/>
    <cellStyle name="Total 2 2 3 2 11 3 4" xfId="44834"/>
    <cellStyle name="Total 2 2 3 2 11 3 5" xfId="44835"/>
    <cellStyle name="Total 2 2 3 2 11 3 6" xfId="44836"/>
    <cellStyle name="Total 2 2 3 2 11 3 7" xfId="44837"/>
    <cellStyle name="Total 2 2 3 2 11 4" xfId="44838"/>
    <cellStyle name="Total 2 2 3 2 11 4 2" xfId="44839"/>
    <cellStyle name="Total 2 2 3 2 11 4 3" xfId="44840"/>
    <cellStyle name="Total 2 2 3 2 11 4 4" xfId="44841"/>
    <cellStyle name="Total 2 2 3 2 11 4 5" xfId="44842"/>
    <cellStyle name="Total 2 2 3 2 11 4 6" xfId="44843"/>
    <cellStyle name="Total 2 2 3 2 11 4 7" xfId="44844"/>
    <cellStyle name="Total 2 2 3 2 11 5" xfId="44845"/>
    <cellStyle name="Total 2 2 3 2 11 5 2" xfId="44846"/>
    <cellStyle name="Total 2 2 3 2 11 5 3" xfId="44847"/>
    <cellStyle name="Total 2 2 3 2 11 5 4" xfId="44848"/>
    <cellStyle name="Total 2 2 3 2 11 5 5" xfId="44849"/>
    <cellStyle name="Total 2 2 3 2 11 5 6" xfId="44850"/>
    <cellStyle name="Total 2 2 3 2 11 5 7" xfId="44851"/>
    <cellStyle name="Total 2 2 3 2 11 6" xfId="44852"/>
    <cellStyle name="Total 2 2 3 2 11 6 2" xfId="44853"/>
    <cellStyle name="Total 2 2 3 2 11 6 3" xfId="44854"/>
    <cellStyle name="Total 2 2 3 2 11 6 4" xfId="44855"/>
    <cellStyle name="Total 2 2 3 2 11 6 5" xfId="44856"/>
    <cellStyle name="Total 2 2 3 2 11 6 6" xfId="44857"/>
    <cellStyle name="Total 2 2 3 2 11 6 7" xfId="44858"/>
    <cellStyle name="Total 2 2 3 2 11 7" xfId="44859"/>
    <cellStyle name="Total 2 2 3 2 11 7 2" xfId="44860"/>
    <cellStyle name="Total 2 2 3 2 11 7 3" xfId="44861"/>
    <cellStyle name="Total 2 2 3 2 11 7 4" xfId="44862"/>
    <cellStyle name="Total 2 2 3 2 11 7 5" xfId="44863"/>
    <cellStyle name="Total 2 2 3 2 11 7 6" xfId="44864"/>
    <cellStyle name="Total 2 2 3 2 11 8" xfId="44865"/>
    <cellStyle name="Total 2 2 3 2 11 9" xfId="44866"/>
    <cellStyle name="Total 2 2 3 2 12" xfId="44867"/>
    <cellStyle name="Total 2 2 3 2 12 10" xfId="44868"/>
    <cellStyle name="Total 2 2 3 2 12 11" xfId="44869"/>
    <cellStyle name="Total 2 2 3 2 12 12" xfId="44870"/>
    <cellStyle name="Total 2 2 3 2 12 2" xfId="44871"/>
    <cellStyle name="Total 2 2 3 2 12 2 2" xfId="44872"/>
    <cellStyle name="Total 2 2 3 2 12 2 2 2" xfId="44873"/>
    <cellStyle name="Total 2 2 3 2 12 2 2 3" xfId="44874"/>
    <cellStyle name="Total 2 2 3 2 12 2 2 4" xfId="44875"/>
    <cellStyle name="Total 2 2 3 2 12 2 2 5" xfId="44876"/>
    <cellStyle name="Total 2 2 3 2 12 2 2 6" xfId="44877"/>
    <cellStyle name="Total 2 2 3 2 12 2 2 7" xfId="44878"/>
    <cellStyle name="Total 2 2 3 2 12 2 3" xfId="44879"/>
    <cellStyle name="Total 2 2 3 2 12 2 4" xfId="44880"/>
    <cellStyle name="Total 2 2 3 2 12 2 5" xfId="44881"/>
    <cellStyle name="Total 2 2 3 2 12 2 6" xfId="44882"/>
    <cellStyle name="Total 2 2 3 2 12 2 7" xfId="44883"/>
    <cellStyle name="Total 2 2 3 2 12 2 8" xfId="44884"/>
    <cellStyle name="Total 2 2 3 2 12 3" xfId="44885"/>
    <cellStyle name="Total 2 2 3 2 12 3 2" xfId="44886"/>
    <cellStyle name="Total 2 2 3 2 12 3 3" xfId="44887"/>
    <cellStyle name="Total 2 2 3 2 12 3 4" xfId="44888"/>
    <cellStyle name="Total 2 2 3 2 12 3 5" xfId="44889"/>
    <cellStyle name="Total 2 2 3 2 12 3 6" xfId="44890"/>
    <cellStyle name="Total 2 2 3 2 12 3 7" xfId="44891"/>
    <cellStyle name="Total 2 2 3 2 12 4" xfId="44892"/>
    <cellStyle name="Total 2 2 3 2 12 4 2" xfId="44893"/>
    <cellStyle name="Total 2 2 3 2 12 4 3" xfId="44894"/>
    <cellStyle name="Total 2 2 3 2 12 4 4" xfId="44895"/>
    <cellStyle name="Total 2 2 3 2 12 4 5" xfId="44896"/>
    <cellStyle name="Total 2 2 3 2 12 4 6" xfId="44897"/>
    <cellStyle name="Total 2 2 3 2 12 4 7" xfId="44898"/>
    <cellStyle name="Total 2 2 3 2 12 5" xfId="44899"/>
    <cellStyle name="Total 2 2 3 2 12 5 2" xfId="44900"/>
    <cellStyle name="Total 2 2 3 2 12 5 3" xfId="44901"/>
    <cellStyle name="Total 2 2 3 2 12 5 4" xfId="44902"/>
    <cellStyle name="Total 2 2 3 2 12 5 5" xfId="44903"/>
    <cellStyle name="Total 2 2 3 2 12 5 6" xfId="44904"/>
    <cellStyle name="Total 2 2 3 2 12 5 7" xfId="44905"/>
    <cellStyle name="Total 2 2 3 2 12 6" xfId="44906"/>
    <cellStyle name="Total 2 2 3 2 12 6 2" xfId="44907"/>
    <cellStyle name="Total 2 2 3 2 12 6 3" xfId="44908"/>
    <cellStyle name="Total 2 2 3 2 12 6 4" xfId="44909"/>
    <cellStyle name="Total 2 2 3 2 12 6 5" xfId="44910"/>
    <cellStyle name="Total 2 2 3 2 12 6 6" xfId="44911"/>
    <cellStyle name="Total 2 2 3 2 12 6 7" xfId="44912"/>
    <cellStyle name="Total 2 2 3 2 12 7" xfId="44913"/>
    <cellStyle name="Total 2 2 3 2 12 7 2" xfId="44914"/>
    <cellStyle name="Total 2 2 3 2 12 7 3" xfId="44915"/>
    <cellStyle name="Total 2 2 3 2 12 7 4" xfId="44916"/>
    <cellStyle name="Total 2 2 3 2 12 7 5" xfId="44917"/>
    <cellStyle name="Total 2 2 3 2 12 7 6" xfId="44918"/>
    <cellStyle name="Total 2 2 3 2 12 8" xfId="44919"/>
    <cellStyle name="Total 2 2 3 2 12 9" xfId="44920"/>
    <cellStyle name="Total 2 2 3 2 13" xfId="44921"/>
    <cellStyle name="Total 2 2 3 2 13 10" xfId="44922"/>
    <cellStyle name="Total 2 2 3 2 13 11" xfId="44923"/>
    <cellStyle name="Total 2 2 3 2 13 12" xfId="44924"/>
    <cellStyle name="Total 2 2 3 2 13 2" xfId="44925"/>
    <cellStyle name="Total 2 2 3 2 13 2 2" xfId="44926"/>
    <cellStyle name="Total 2 2 3 2 13 2 2 2" xfId="44927"/>
    <cellStyle name="Total 2 2 3 2 13 2 2 3" xfId="44928"/>
    <cellStyle name="Total 2 2 3 2 13 2 2 4" xfId="44929"/>
    <cellStyle name="Total 2 2 3 2 13 2 2 5" xfId="44930"/>
    <cellStyle name="Total 2 2 3 2 13 2 2 6" xfId="44931"/>
    <cellStyle name="Total 2 2 3 2 13 2 2 7" xfId="44932"/>
    <cellStyle name="Total 2 2 3 2 13 2 3" xfId="44933"/>
    <cellStyle name="Total 2 2 3 2 13 2 4" xfId="44934"/>
    <cellStyle name="Total 2 2 3 2 13 2 5" xfId="44935"/>
    <cellStyle name="Total 2 2 3 2 13 2 6" xfId="44936"/>
    <cellStyle name="Total 2 2 3 2 13 2 7" xfId="44937"/>
    <cellStyle name="Total 2 2 3 2 13 2 8" xfId="44938"/>
    <cellStyle name="Total 2 2 3 2 13 3" xfId="44939"/>
    <cellStyle name="Total 2 2 3 2 13 3 2" xfId="44940"/>
    <cellStyle name="Total 2 2 3 2 13 3 3" xfId="44941"/>
    <cellStyle name="Total 2 2 3 2 13 3 4" xfId="44942"/>
    <cellStyle name="Total 2 2 3 2 13 3 5" xfId="44943"/>
    <cellStyle name="Total 2 2 3 2 13 3 6" xfId="44944"/>
    <cellStyle name="Total 2 2 3 2 13 3 7" xfId="44945"/>
    <cellStyle name="Total 2 2 3 2 13 4" xfId="44946"/>
    <cellStyle name="Total 2 2 3 2 13 4 2" xfId="44947"/>
    <cellStyle name="Total 2 2 3 2 13 4 3" xfId="44948"/>
    <cellStyle name="Total 2 2 3 2 13 4 4" xfId="44949"/>
    <cellStyle name="Total 2 2 3 2 13 4 5" xfId="44950"/>
    <cellStyle name="Total 2 2 3 2 13 4 6" xfId="44951"/>
    <cellStyle name="Total 2 2 3 2 13 4 7" xfId="44952"/>
    <cellStyle name="Total 2 2 3 2 13 5" xfId="44953"/>
    <cellStyle name="Total 2 2 3 2 13 5 2" xfId="44954"/>
    <cellStyle name="Total 2 2 3 2 13 5 3" xfId="44955"/>
    <cellStyle name="Total 2 2 3 2 13 5 4" xfId="44956"/>
    <cellStyle name="Total 2 2 3 2 13 5 5" xfId="44957"/>
    <cellStyle name="Total 2 2 3 2 13 5 6" xfId="44958"/>
    <cellStyle name="Total 2 2 3 2 13 5 7" xfId="44959"/>
    <cellStyle name="Total 2 2 3 2 13 6" xfId="44960"/>
    <cellStyle name="Total 2 2 3 2 13 6 2" xfId="44961"/>
    <cellStyle name="Total 2 2 3 2 13 6 3" xfId="44962"/>
    <cellStyle name="Total 2 2 3 2 13 6 4" xfId="44963"/>
    <cellStyle name="Total 2 2 3 2 13 6 5" xfId="44964"/>
    <cellStyle name="Total 2 2 3 2 13 6 6" xfId="44965"/>
    <cellStyle name="Total 2 2 3 2 13 6 7" xfId="44966"/>
    <cellStyle name="Total 2 2 3 2 13 7" xfId="44967"/>
    <cellStyle name="Total 2 2 3 2 13 7 2" xfId="44968"/>
    <cellStyle name="Total 2 2 3 2 13 7 3" xfId="44969"/>
    <cellStyle name="Total 2 2 3 2 13 7 4" xfId="44970"/>
    <cellStyle name="Total 2 2 3 2 13 7 5" xfId="44971"/>
    <cellStyle name="Total 2 2 3 2 13 7 6" xfId="44972"/>
    <cellStyle name="Total 2 2 3 2 13 8" xfId="44973"/>
    <cellStyle name="Total 2 2 3 2 13 9" xfId="44974"/>
    <cellStyle name="Total 2 2 3 2 14" xfId="44975"/>
    <cellStyle name="Total 2 2 3 2 14 2" xfId="44976"/>
    <cellStyle name="Total 2 2 3 2 14 2 2" xfId="44977"/>
    <cellStyle name="Total 2 2 3 2 14 2 3" xfId="44978"/>
    <cellStyle name="Total 2 2 3 2 14 2 4" xfId="44979"/>
    <cellStyle name="Total 2 2 3 2 14 2 5" xfId="44980"/>
    <cellStyle name="Total 2 2 3 2 14 2 6" xfId="44981"/>
    <cellStyle name="Total 2 2 3 2 14 2 7" xfId="44982"/>
    <cellStyle name="Total 2 2 3 2 14 3" xfId="44983"/>
    <cellStyle name="Total 2 2 3 2 14 4" xfId="44984"/>
    <cellStyle name="Total 2 2 3 2 14 5" xfId="44985"/>
    <cellStyle name="Total 2 2 3 2 14 6" xfId="44986"/>
    <cellStyle name="Total 2 2 3 2 14 7" xfId="44987"/>
    <cellStyle name="Total 2 2 3 2 14 8" xfId="44988"/>
    <cellStyle name="Total 2 2 3 2 15" xfId="44989"/>
    <cellStyle name="Total 2 2 3 2 15 2" xfId="44990"/>
    <cellStyle name="Total 2 2 3 2 15 3" xfId="44991"/>
    <cellStyle name="Total 2 2 3 2 15 4" xfId="44992"/>
    <cellStyle name="Total 2 2 3 2 15 5" xfId="44993"/>
    <cellStyle name="Total 2 2 3 2 15 6" xfId="44994"/>
    <cellStyle name="Total 2 2 3 2 15 7" xfId="44995"/>
    <cellStyle name="Total 2 2 3 2 16" xfId="44996"/>
    <cellStyle name="Total 2 2 3 2 16 2" xfId="44997"/>
    <cellStyle name="Total 2 2 3 2 16 3" xfId="44998"/>
    <cellStyle name="Total 2 2 3 2 16 4" xfId="44999"/>
    <cellStyle name="Total 2 2 3 2 16 5" xfId="45000"/>
    <cellStyle name="Total 2 2 3 2 16 6" xfId="45001"/>
    <cellStyle name="Total 2 2 3 2 16 7" xfId="45002"/>
    <cellStyle name="Total 2 2 3 2 17" xfId="45003"/>
    <cellStyle name="Total 2 2 3 2 17 2" xfId="45004"/>
    <cellStyle name="Total 2 2 3 2 17 3" xfId="45005"/>
    <cellStyle name="Total 2 2 3 2 17 4" xfId="45006"/>
    <cellStyle name="Total 2 2 3 2 17 5" xfId="45007"/>
    <cellStyle name="Total 2 2 3 2 17 6" xfId="45008"/>
    <cellStyle name="Total 2 2 3 2 17 7" xfId="45009"/>
    <cellStyle name="Total 2 2 3 2 18" xfId="45010"/>
    <cellStyle name="Total 2 2 3 2 18 2" xfId="45011"/>
    <cellStyle name="Total 2 2 3 2 18 3" xfId="45012"/>
    <cellStyle name="Total 2 2 3 2 18 4" xfId="45013"/>
    <cellStyle name="Total 2 2 3 2 18 5" xfId="45014"/>
    <cellStyle name="Total 2 2 3 2 18 6" xfId="45015"/>
    <cellStyle name="Total 2 2 3 2 18 7" xfId="45016"/>
    <cellStyle name="Total 2 2 3 2 19" xfId="45017"/>
    <cellStyle name="Total 2 2 3 2 2" xfId="45018"/>
    <cellStyle name="Total 2 2 3 2 2 10" xfId="45019"/>
    <cellStyle name="Total 2 2 3 2 2 11" xfId="45020"/>
    <cellStyle name="Total 2 2 3 2 2 12" xfId="45021"/>
    <cellStyle name="Total 2 2 3 2 2 13" xfId="45022"/>
    <cellStyle name="Total 2 2 3 2 2 2" xfId="45023"/>
    <cellStyle name="Total 2 2 3 2 2 2 2" xfId="45024"/>
    <cellStyle name="Total 2 2 3 2 2 2 2 2" xfId="45025"/>
    <cellStyle name="Total 2 2 3 2 2 2 2 3" xfId="45026"/>
    <cellStyle name="Total 2 2 3 2 2 2 2 4" xfId="45027"/>
    <cellStyle name="Total 2 2 3 2 2 2 2 5" xfId="45028"/>
    <cellStyle name="Total 2 2 3 2 2 2 2 6" xfId="45029"/>
    <cellStyle name="Total 2 2 3 2 2 2 2 7" xfId="45030"/>
    <cellStyle name="Total 2 2 3 2 2 2 3" xfId="45031"/>
    <cellStyle name="Total 2 2 3 2 2 2 4" xfId="45032"/>
    <cellStyle name="Total 2 2 3 2 2 2 5" xfId="45033"/>
    <cellStyle name="Total 2 2 3 2 2 2 6" xfId="45034"/>
    <cellStyle name="Total 2 2 3 2 2 2 7" xfId="45035"/>
    <cellStyle name="Total 2 2 3 2 2 2 8" xfId="45036"/>
    <cellStyle name="Total 2 2 3 2 2 3" xfId="45037"/>
    <cellStyle name="Total 2 2 3 2 2 3 2" xfId="45038"/>
    <cellStyle name="Total 2 2 3 2 2 3 3" xfId="45039"/>
    <cellStyle name="Total 2 2 3 2 2 3 4" xfId="45040"/>
    <cellStyle name="Total 2 2 3 2 2 3 5" xfId="45041"/>
    <cellStyle name="Total 2 2 3 2 2 3 6" xfId="45042"/>
    <cellStyle name="Total 2 2 3 2 2 3 7" xfId="45043"/>
    <cellStyle name="Total 2 2 3 2 2 4" xfId="45044"/>
    <cellStyle name="Total 2 2 3 2 2 4 2" xfId="45045"/>
    <cellStyle name="Total 2 2 3 2 2 4 3" xfId="45046"/>
    <cellStyle name="Total 2 2 3 2 2 4 4" xfId="45047"/>
    <cellStyle name="Total 2 2 3 2 2 4 5" xfId="45048"/>
    <cellStyle name="Total 2 2 3 2 2 4 6" xfId="45049"/>
    <cellStyle name="Total 2 2 3 2 2 4 7" xfId="45050"/>
    <cellStyle name="Total 2 2 3 2 2 5" xfId="45051"/>
    <cellStyle name="Total 2 2 3 2 2 5 2" xfId="45052"/>
    <cellStyle name="Total 2 2 3 2 2 5 3" xfId="45053"/>
    <cellStyle name="Total 2 2 3 2 2 5 4" xfId="45054"/>
    <cellStyle name="Total 2 2 3 2 2 5 5" xfId="45055"/>
    <cellStyle name="Total 2 2 3 2 2 5 6" xfId="45056"/>
    <cellStyle name="Total 2 2 3 2 2 5 7" xfId="45057"/>
    <cellStyle name="Total 2 2 3 2 2 6" xfId="45058"/>
    <cellStyle name="Total 2 2 3 2 2 6 2" xfId="45059"/>
    <cellStyle name="Total 2 2 3 2 2 6 3" xfId="45060"/>
    <cellStyle name="Total 2 2 3 2 2 6 4" xfId="45061"/>
    <cellStyle name="Total 2 2 3 2 2 6 5" xfId="45062"/>
    <cellStyle name="Total 2 2 3 2 2 6 6" xfId="45063"/>
    <cellStyle name="Total 2 2 3 2 2 6 7" xfId="45064"/>
    <cellStyle name="Total 2 2 3 2 2 7" xfId="45065"/>
    <cellStyle name="Total 2 2 3 2 2 7 2" xfId="45066"/>
    <cellStyle name="Total 2 2 3 2 2 7 3" xfId="45067"/>
    <cellStyle name="Total 2 2 3 2 2 7 4" xfId="45068"/>
    <cellStyle name="Total 2 2 3 2 2 7 5" xfId="45069"/>
    <cellStyle name="Total 2 2 3 2 2 7 6" xfId="45070"/>
    <cellStyle name="Total 2 2 3 2 2 7 7" xfId="45071"/>
    <cellStyle name="Total 2 2 3 2 2 8" xfId="45072"/>
    <cellStyle name="Total 2 2 3 2 2 9" xfId="45073"/>
    <cellStyle name="Total 2 2 3 2 20" xfId="45074"/>
    <cellStyle name="Total 2 2 3 2 21" xfId="45075"/>
    <cellStyle name="Total 2 2 3 2 22" xfId="45076"/>
    <cellStyle name="Total 2 2 3 2 23" xfId="45077"/>
    <cellStyle name="Total 2 2 3 2 3" xfId="45078"/>
    <cellStyle name="Total 2 2 3 2 3 10" xfId="45079"/>
    <cellStyle name="Total 2 2 3 2 3 11" xfId="45080"/>
    <cellStyle name="Total 2 2 3 2 3 12" xfId="45081"/>
    <cellStyle name="Total 2 2 3 2 3 13" xfId="45082"/>
    <cellStyle name="Total 2 2 3 2 3 2" xfId="45083"/>
    <cellStyle name="Total 2 2 3 2 3 2 2" xfId="45084"/>
    <cellStyle name="Total 2 2 3 2 3 2 2 2" xfId="45085"/>
    <cellStyle name="Total 2 2 3 2 3 2 2 3" xfId="45086"/>
    <cellStyle name="Total 2 2 3 2 3 2 2 4" xfId="45087"/>
    <cellStyle name="Total 2 2 3 2 3 2 2 5" xfId="45088"/>
    <cellStyle name="Total 2 2 3 2 3 2 2 6" xfId="45089"/>
    <cellStyle name="Total 2 2 3 2 3 2 2 7" xfId="45090"/>
    <cellStyle name="Total 2 2 3 2 3 2 3" xfId="45091"/>
    <cellStyle name="Total 2 2 3 2 3 2 4" xfId="45092"/>
    <cellStyle name="Total 2 2 3 2 3 2 5" xfId="45093"/>
    <cellStyle name="Total 2 2 3 2 3 2 6" xfId="45094"/>
    <cellStyle name="Total 2 2 3 2 3 2 7" xfId="45095"/>
    <cellStyle name="Total 2 2 3 2 3 2 8" xfId="45096"/>
    <cellStyle name="Total 2 2 3 2 3 3" xfId="45097"/>
    <cellStyle name="Total 2 2 3 2 3 3 2" xfId="45098"/>
    <cellStyle name="Total 2 2 3 2 3 3 3" xfId="45099"/>
    <cellStyle name="Total 2 2 3 2 3 3 4" xfId="45100"/>
    <cellStyle name="Total 2 2 3 2 3 3 5" xfId="45101"/>
    <cellStyle name="Total 2 2 3 2 3 3 6" xfId="45102"/>
    <cellStyle name="Total 2 2 3 2 3 3 7" xfId="45103"/>
    <cellStyle name="Total 2 2 3 2 3 4" xfId="45104"/>
    <cellStyle name="Total 2 2 3 2 3 4 2" xfId="45105"/>
    <cellStyle name="Total 2 2 3 2 3 4 3" xfId="45106"/>
    <cellStyle name="Total 2 2 3 2 3 4 4" xfId="45107"/>
    <cellStyle name="Total 2 2 3 2 3 4 5" xfId="45108"/>
    <cellStyle name="Total 2 2 3 2 3 4 6" xfId="45109"/>
    <cellStyle name="Total 2 2 3 2 3 4 7" xfId="45110"/>
    <cellStyle name="Total 2 2 3 2 3 5" xfId="45111"/>
    <cellStyle name="Total 2 2 3 2 3 5 2" xfId="45112"/>
    <cellStyle name="Total 2 2 3 2 3 5 3" xfId="45113"/>
    <cellStyle name="Total 2 2 3 2 3 5 4" xfId="45114"/>
    <cellStyle name="Total 2 2 3 2 3 5 5" xfId="45115"/>
    <cellStyle name="Total 2 2 3 2 3 5 6" xfId="45116"/>
    <cellStyle name="Total 2 2 3 2 3 5 7" xfId="45117"/>
    <cellStyle name="Total 2 2 3 2 3 6" xfId="45118"/>
    <cellStyle name="Total 2 2 3 2 3 6 2" xfId="45119"/>
    <cellStyle name="Total 2 2 3 2 3 6 3" xfId="45120"/>
    <cellStyle name="Total 2 2 3 2 3 6 4" xfId="45121"/>
    <cellStyle name="Total 2 2 3 2 3 6 5" xfId="45122"/>
    <cellStyle name="Total 2 2 3 2 3 6 6" xfId="45123"/>
    <cellStyle name="Total 2 2 3 2 3 6 7" xfId="45124"/>
    <cellStyle name="Total 2 2 3 2 3 7" xfId="45125"/>
    <cellStyle name="Total 2 2 3 2 3 7 2" xfId="45126"/>
    <cellStyle name="Total 2 2 3 2 3 7 3" xfId="45127"/>
    <cellStyle name="Total 2 2 3 2 3 7 4" xfId="45128"/>
    <cellStyle name="Total 2 2 3 2 3 7 5" xfId="45129"/>
    <cellStyle name="Total 2 2 3 2 3 7 6" xfId="45130"/>
    <cellStyle name="Total 2 2 3 2 3 7 7" xfId="45131"/>
    <cellStyle name="Total 2 2 3 2 3 8" xfId="45132"/>
    <cellStyle name="Total 2 2 3 2 3 9" xfId="45133"/>
    <cellStyle name="Total 2 2 3 2 4" xfId="45134"/>
    <cellStyle name="Total 2 2 3 2 4 10" xfId="45135"/>
    <cellStyle name="Total 2 2 3 2 4 11" xfId="45136"/>
    <cellStyle name="Total 2 2 3 2 4 12" xfId="45137"/>
    <cellStyle name="Total 2 2 3 2 4 13" xfId="45138"/>
    <cellStyle name="Total 2 2 3 2 4 2" xfId="45139"/>
    <cellStyle name="Total 2 2 3 2 4 2 2" xfId="45140"/>
    <cellStyle name="Total 2 2 3 2 4 2 2 2" xfId="45141"/>
    <cellStyle name="Total 2 2 3 2 4 2 2 3" xfId="45142"/>
    <cellStyle name="Total 2 2 3 2 4 2 2 4" xfId="45143"/>
    <cellStyle name="Total 2 2 3 2 4 2 2 5" xfId="45144"/>
    <cellStyle name="Total 2 2 3 2 4 2 2 6" xfId="45145"/>
    <cellStyle name="Total 2 2 3 2 4 2 2 7" xfId="45146"/>
    <cellStyle name="Total 2 2 3 2 4 2 3" xfId="45147"/>
    <cellStyle name="Total 2 2 3 2 4 2 4" xfId="45148"/>
    <cellStyle name="Total 2 2 3 2 4 2 5" xfId="45149"/>
    <cellStyle name="Total 2 2 3 2 4 2 6" xfId="45150"/>
    <cellStyle name="Total 2 2 3 2 4 2 7" xfId="45151"/>
    <cellStyle name="Total 2 2 3 2 4 2 8" xfId="45152"/>
    <cellStyle name="Total 2 2 3 2 4 3" xfId="45153"/>
    <cellStyle name="Total 2 2 3 2 4 3 2" xfId="45154"/>
    <cellStyle name="Total 2 2 3 2 4 3 3" xfId="45155"/>
    <cellStyle name="Total 2 2 3 2 4 3 4" xfId="45156"/>
    <cellStyle name="Total 2 2 3 2 4 3 5" xfId="45157"/>
    <cellStyle name="Total 2 2 3 2 4 3 6" xfId="45158"/>
    <cellStyle name="Total 2 2 3 2 4 3 7" xfId="45159"/>
    <cellStyle name="Total 2 2 3 2 4 4" xfId="45160"/>
    <cellStyle name="Total 2 2 3 2 4 4 2" xfId="45161"/>
    <cellStyle name="Total 2 2 3 2 4 4 3" xfId="45162"/>
    <cellStyle name="Total 2 2 3 2 4 4 4" xfId="45163"/>
    <cellStyle name="Total 2 2 3 2 4 4 5" xfId="45164"/>
    <cellStyle name="Total 2 2 3 2 4 4 6" xfId="45165"/>
    <cellStyle name="Total 2 2 3 2 4 4 7" xfId="45166"/>
    <cellStyle name="Total 2 2 3 2 4 5" xfId="45167"/>
    <cellStyle name="Total 2 2 3 2 4 5 2" xfId="45168"/>
    <cellStyle name="Total 2 2 3 2 4 5 3" xfId="45169"/>
    <cellStyle name="Total 2 2 3 2 4 5 4" xfId="45170"/>
    <cellStyle name="Total 2 2 3 2 4 5 5" xfId="45171"/>
    <cellStyle name="Total 2 2 3 2 4 5 6" xfId="45172"/>
    <cellStyle name="Total 2 2 3 2 4 5 7" xfId="45173"/>
    <cellStyle name="Total 2 2 3 2 4 6" xfId="45174"/>
    <cellStyle name="Total 2 2 3 2 4 6 2" xfId="45175"/>
    <cellStyle name="Total 2 2 3 2 4 6 3" xfId="45176"/>
    <cellStyle name="Total 2 2 3 2 4 6 4" xfId="45177"/>
    <cellStyle name="Total 2 2 3 2 4 6 5" xfId="45178"/>
    <cellStyle name="Total 2 2 3 2 4 6 6" xfId="45179"/>
    <cellStyle name="Total 2 2 3 2 4 6 7" xfId="45180"/>
    <cellStyle name="Total 2 2 3 2 4 7" xfId="45181"/>
    <cellStyle name="Total 2 2 3 2 4 7 2" xfId="45182"/>
    <cellStyle name="Total 2 2 3 2 4 7 3" xfId="45183"/>
    <cellStyle name="Total 2 2 3 2 4 7 4" xfId="45184"/>
    <cellStyle name="Total 2 2 3 2 4 7 5" xfId="45185"/>
    <cellStyle name="Total 2 2 3 2 4 7 6" xfId="45186"/>
    <cellStyle name="Total 2 2 3 2 4 7 7" xfId="45187"/>
    <cellStyle name="Total 2 2 3 2 4 8" xfId="45188"/>
    <cellStyle name="Total 2 2 3 2 4 9" xfId="45189"/>
    <cellStyle name="Total 2 2 3 2 5" xfId="45190"/>
    <cellStyle name="Total 2 2 3 2 5 10" xfId="45191"/>
    <cellStyle name="Total 2 2 3 2 5 11" xfId="45192"/>
    <cellStyle name="Total 2 2 3 2 5 12" xfId="45193"/>
    <cellStyle name="Total 2 2 3 2 5 2" xfId="45194"/>
    <cellStyle name="Total 2 2 3 2 5 2 2" xfId="45195"/>
    <cellStyle name="Total 2 2 3 2 5 2 2 2" xfId="45196"/>
    <cellStyle name="Total 2 2 3 2 5 2 2 3" xfId="45197"/>
    <cellStyle name="Total 2 2 3 2 5 2 2 4" xfId="45198"/>
    <cellStyle name="Total 2 2 3 2 5 2 2 5" xfId="45199"/>
    <cellStyle name="Total 2 2 3 2 5 2 2 6" xfId="45200"/>
    <cellStyle name="Total 2 2 3 2 5 2 2 7" xfId="45201"/>
    <cellStyle name="Total 2 2 3 2 5 2 3" xfId="45202"/>
    <cellStyle name="Total 2 2 3 2 5 2 4" xfId="45203"/>
    <cellStyle name="Total 2 2 3 2 5 2 5" xfId="45204"/>
    <cellStyle name="Total 2 2 3 2 5 2 6" xfId="45205"/>
    <cellStyle name="Total 2 2 3 2 5 2 7" xfId="45206"/>
    <cellStyle name="Total 2 2 3 2 5 2 8" xfId="45207"/>
    <cellStyle name="Total 2 2 3 2 5 3" xfId="45208"/>
    <cellStyle name="Total 2 2 3 2 5 3 2" xfId="45209"/>
    <cellStyle name="Total 2 2 3 2 5 3 3" xfId="45210"/>
    <cellStyle name="Total 2 2 3 2 5 3 4" xfId="45211"/>
    <cellStyle name="Total 2 2 3 2 5 3 5" xfId="45212"/>
    <cellStyle name="Total 2 2 3 2 5 3 6" xfId="45213"/>
    <cellStyle name="Total 2 2 3 2 5 3 7" xfId="45214"/>
    <cellStyle name="Total 2 2 3 2 5 4" xfId="45215"/>
    <cellStyle name="Total 2 2 3 2 5 4 2" xfId="45216"/>
    <cellStyle name="Total 2 2 3 2 5 4 3" xfId="45217"/>
    <cellStyle name="Total 2 2 3 2 5 4 4" xfId="45218"/>
    <cellStyle name="Total 2 2 3 2 5 4 5" xfId="45219"/>
    <cellStyle name="Total 2 2 3 2 5 4 6" xfId="45220"/>
    <cellStyle name="Total 2 2 3 2 5 4 7" xfId="45221"/>
    <cellStyle name="Total 2 2 3 2 5 5" xfId="45222"/>
    <cellStyle name="Total 2 2 3 2 5 5 2" xfId="45223"/>
    <cellStyle name="Total 2 2 3 2 5 5 3" xfId="45224"/>
    <cellStyle name="Total 2 2 3 2 5 5 4" xfId="45225"/>
    <cellStyle name="Total 2 2 3 2 5 5 5" xfId="45226"/>
    <cellStyle name="Total 2 2 3 2 5 5 6" xfId="45227"/>
    <cellStyle name="Total 2 2 3 2 5 5 7" xfId="45228"/>
    <cellStyle name="Total 2 2 3 2 5 6" xfId="45229"/>
    <cellStyle name="Total 2 2 3 2 5 6 2" xfId="45230"/>
    <cellStyle name="Total 2 2 3 2 5 6 3" xfId="45231"/>
    <cellStyle name="Total 2 2 3 2 5 6 4" xfId="45232"/>
    <cellStyle name="Total 2 2 3 2 5 6 5" xfId="45233"/>
    <cellStyle name="Total 2 2 3 2 5 6 6" xfId="45234"/>
    <cellStyle name="Total 2 2 3 2 5 6 7" xfId="45235"/>
    <cellStyle name="Total 2 2 3 2 5 7" xfId="45236"/>
    <cellStyle name="Total 2 2 3 2 5 7 2" xfId="45237"/>
    <cellStyle name="Total 2 2 3 2 5 7 3" xfId="45238"/>
    <cellStyle name="Total 2 2 3 2 5 7 4" xfId="45239"/>
    <cellStyle name="Total 2 2 3 2 5 7 5" xfId="45240"/>
    <cellStyle name="Total 2 2 3 2 5 7 6" xfId="45241"/>
    <cellStyle name="Total 2 2 3 2 5 8" xfId="45242"/>
    <cellStyle name="Total 2 2 3 2 5 9" xfId="45243"/>
    <cellStyle name="Total 2 2 3 2 6" xfId="45244"/>
    <cellStyle name="Total 2 2 3 2 6 10" xfId="45245"/>
    <cellStyle name="Total 2 2 3 2 6 11" xfId="45246"/>
    <cellStyle name="Total 2 2 3 2 6 12" xfId="45247"/>
    <cellStyle name="Total 2 2 3 2 6 2" xfId="45248"/>
    <cellStyle name="Total 2 2 3 2 6 2 2" xfId="45249"/>
    <cellStyle name="Total 2 2 3 2 6 2 2 2" xfId="45250"/>
    <cellStyle name="Total 2 2 3 2 6 2 2 3" xfId="45251"/>
    <cellStyle name="Total 2 2 3 2 6 2 2 4" xfId="45252"/>
    <cellStyle name="Total 2 2 3 2 6 2 2 5" xfId="45253"/>
    <cellStyle name="Total 2 2 3 2 6 2 2 6" xfId="45254"/>
    <cellStyle name="Total 2 2 3 2 6 2 2 7" xfId="45255"/>
    <cellStyle name="Total 2 2 3 2 6 2 3" xfId="45256"/>
    <cellStyle name="Total 2 2 3 2 6 2 4" xfId="45257"/>
    <cellStyle name="Total 2 2 3 2 6 2 5" xfId="45258"/>
    <cellStyle name="Total 2 2 3 2 6 2 6" xfId="45259"/>
    <cellStyle name="Total 2 2 3 2 6 2 7" xfId="45260"/>
    <cellStyle name="Total 2 2 3 2 6 2 8" xfId="45261"/>
    <cellStyle name="Total 2 2 3 2 6 3" xfId="45262"/>
    <cellStyle name="Total 2 2 3 2 6 3 2" xfId="45263"/>
    <cellStyle name="Total 2 2 3 2 6 3 3" xfId="45264"/>
    <cellStyle name="Total 2 2 3 2 6 3 4" xfId="45265"/>
    <cellStyle name="Total 2 2 3 2 6 3 5" xfId="45266"/>
    <cellStyle name="Total 2 2 3 2 6 3 6" xfId="45267"/>
    <cellStyle name="Total 2 2 3 2 6 3 7" xfId="45268"/>
    <cellStyle name="Total 2 2 3 2 6 4" xfId="45269"/>
    <cellStyle name="Total 2 2 3 2 6 4 2" xfId="45270"/>
    <cellStyle name="Total 2 2 3 2 6 4 3" xfId="45271"/>
    <cellStyle name="Total 2 2 3 2 6 4 4" xfId="45272"/>
    <cellStyle name="Total 2 2 3 2 6 4 5" xfId="45273"/>
    <cellStyle name="Total 2 2 3 2 6 4 6" xfId="45274"/>
    <cellStyle name="Total 2 2 3 2 6 4 7" xfId="45275"/>
    <cellStyle name="Total 2 2 3 2 6 5" xfId="45276"/>
    <cellStyle name="Total 2 2 3 2 6 5 2" xfId="45277"/>
    <cellStyle name="Total 2 2 3 2 6 5 3" xfId="45278"/>
    <cellStyle name="Total 2 2 3 2 6 5 4" xfId="45279"/>
    <cellStyle name="Total 2 2 3 2 6 5 5" xfId="45280"/>
    <cellStyle name="Total 2 2 3 2 6 5 6" xfId="45281"/>
    <cellStyle name="Total 2 2 3 2 6 5 7" xfId="45282"/>
    <cellStyle name="Total 2 2 3 2 6 6" xfId="45283"/>
    <cellStyle name="Total 2 2 3 2 6 6 2" xfId="45284"/>
    <cellStyle name="Total 2 2 3 2 6 6 3" xfId="45285"/>
    <cellStyle name="Total 2 2 3 2 6 6 4" xfId="45286"/>
    <cellStyle name="Total 2 2 3 2 6 6 5" xfId="45287"/>
    <cellStyle name="Total 2 2 3 2 6 6 6" xfId="45288"/>
    <cellStyle name="Total 2 2 3 2 6 6 7" xfId="45289"/>
    <cellStyle name="Total 2 2 3 2 6 7" xfId="45290"/>
    <cellStyle name="Total 2 2 3 2 6 7 2" xfId="45291"/>
    <cellStyle name="Total 2 2 3 2 6 7 3" xfId="45292"/>
    <cellStyle name="Total 2 2 3 2 6 7 4" xfId="45293"/>
    <cellStyle name="Total 2 2 3 2 6 7 5" xfId="45294"/>
    <cellStyle name="Total 2 2 3 2 6 7 6" xfId="45295"/>
    <cellStyle name="Total 2 2 3 2 6 8" xfId="45296"/>
    <cellStyle name="Total 2 2 3 2 6 9" xfId="45297"/>
    <cellStyle name="Total 2 2 3 2 7" xfId="45298"/>
    <cellStyle name="Total 2 2 3 2 7 10" xfId="45299"/>
    <cellStyle name="Total 2 2 3 2 7 11" xfId="45300"/>
    <cellStyle name="Total 2 2 3 2 7 12" xfId="45301"/>
    <cellStyle name="Total 2 2 3 2 7 2" xfId="45302"/>
    <cellStyle name="Total 2 2 3 2 7 2 2" xfId="45303"/>
    <cellStyle name="Total 2 2 3 2 7 2 2 2" xfId="45304"/>
    <cellStyle name="Total 2 2 3 2 7 2 2 3" xfId="45305"/>
    <cellStyle name="Total 2 2 3 2 7 2 2 4" xfId="45306"/>
    <cellStyle name="Total 2 2 3 2 7 2 2 5" xfId="45307"/>
    <cellStyle name="Total 2 2 3 2 7 2 2 6" xfId="45308"/>
    <cellStyle name="Total 2 2 3 2 7 2 2 7" xfId="45309"/>
    <cellStyle name="Total 2 2 3 2 7 2 3" xfId="45310"/>
    <cellStyle name="Total 2 2 3 2 7 2 4" xfId="45311"/>
    <cellStyle name="Total 2 2 3 2 7 2 5" xfId="45312"/>
    <cellStyle name="Total 2 2 3 2 7 2 6" xfId="45313"/>
    <cellStyle name="Total 2 2 3 2 7 2 7" xfId="45314"/>
    <cellStyle name="Total 2 2 3 2 7 2 8" xfId="45315"/>
    <cellStyle name="Total 2 2 3 2 7 3" xfId="45316"/>
    <cellStyle name="Total 2 2 3 2 7 3 2" xfId="45317"/>
    <cellStyle name="Total 2 2 3 2 7 3 3" xfId="45318"/>
    <cellStyle name="Total 2 2 3 2 7 3 4" xfId="45319"/>
    <cellStyle name="Total 2 2 3 2 7 3 5" xfId="45320"/>
    <cellStyle name="Total 2 2 3 2 7 3 6" xfId="45321"/>
    <cellStyle name="Total 2 2 3 2 7 3 7" xfId="45322"/>
    <cellStyle name="Total 2 2 3 2 7 4" xfId="45323"/>
    <cellStyle name="Total 2 2 3 2 7 4 2" xfId="45324"/>
    <cellStyle name="Total 2 2 3 2 7 4 3" xfId="45325"/>
    <cellStyle name="Total 2 2 3 2 7 4 4" xfId="45326"/>
    <cellStyle name="Total 2 2 3 2 7 4 5" xfId="45327"/>
    <cellStyle name="Total 2 2 3 2 7 4 6" xfId="45328"/>
    <cellStyle name="Total 2 2 3 2 7 4 7" xfId="45329"/>
    <cellStyle name="Total 2 2 3 2 7 5" xfId="45330"/>
    <cellStyle name="Total 2 2 3 2 7 5 2" xfId="45331"/>
    <cellStyle name="Total 2 2 3 2 7 5 3" xfId="45332"/>
    <cellStyle name="Total 2 2 3 2 7 5 4" xfId="45333"/>
    <cellStyle name="Total 2 2 3 2 7 5 5" xfId="45334"/>
    <cellStyle name="Total 2 2 3 2 7 5 6" xfId="45335"/>
    <cellStyle name="Total 2 2 3 2 7 5 7" xfId="45336"/>
    <cellStyle name="Total 2 2 3 2 7 6" xfId="45337"/>
    <cellStyle name="Total 2 2 3 2 7 6 2" xfId="45338"/>
    <cellStyle name="Total 2 2 3 2 7 6 3" xfId="45339"/>
    <cellStyle name="Total 2 2 3 2 7 6 4" xfId="45340"/>
    <cellStyle name="Total 2 2 3 2 7 6 5" xfId="45341"/>
    <cellStyle name="Total 2 2 3 2 7 6 6" xfId="45342"/>
    <cellStyle name="Total 2 2 3 2 7 6 7" xfId="45343"/>
    <cellStyle name="Total 2 2 3 2 7 7" xfId="45344"/>
    <cellStyle name="Total 2 2 3 2 7 7 2" xfId="45345"/>
    <cellStyle name="Total 2 2 3 2 7 7 3" xfId="45346"/>
    <cellStyle name="Total 2 2 3 2 7 7 4" xfId="45347"/>
    <cellStyle name="Total 2 2 3 2 7 7 5" xfId="45348"/>
    <cellStyle name="Total 2 2 3 2 7 7 6" xfId="45349"/>
    <cellStyle name="Total 2 2 3 2 7 8" xfId="45350"/>
    <cellStyle name="Total 2 2 3 2 7 9" xfId="45351"/>
    <cellStyle name="Total 2 2 3 2 8" xfId="45352"/>
    <cellStyle name="Total 2 2 3 2 8 10" xfId="45353"/>
    <cellStyle name="Total 2 2 3 2 8 11" xfId="45354"/>
    <cellStyle name="Total 2 2 3 2 8 12" xfId="45355"/>
    <cellStyle name="Total 2 2 3 2 8 2" xfId="45356"/>
    <cellStyle name="Total 2 2 3 2 8 2 2" xfId="45357"/>
    <cellStyle name="Total 2 2 3 2 8 2 2 2" xfId="45358"/>
    <cellStyle name="Total 2 2 3 2 8 2 2 3" xfId="45359"/>
    <cellStyle name="Total 2 2 3 2 8 2 2 4" xfId="45360"/>
    <cellStyle name="Total 2 2 3 2 8 2 2 5" xfId="45361"/>
    <cellStyle name="Total 2 2 3 2 8 2 2 6" xfId="45362"/>
    <cellStyle name="Total 2 2 3 2 8 2 2 7" xfId="45363"/>
    <cellStyle name="Total 2 2 3 2 8 2 3" xfId="45364"/>
    <cellStyle name="Total 2 2 3 2 8 2 4" xfId="45365"/>
    <cellStyle name="Total 2 2 3 2 8 2 5" xfId="45366"/>
    <cellStyle name="Total 2 2 3 2 8 2 6" xfId="45367"/>
    <cellStyle name="Total 2 2 3 2 8 2 7" xfId="45368"/>
    <cellStyle name="Total 2 2 3 2 8 2 8" xfId="45369"/>
    <cellStyle name="Total 2 2 3 2 8 3" xfId="45370"/>
    <cellStyle name="Total 2 2 3 2 8 3 2" xfId="45371"/>
    <cellStyle name="Total 2 2 3 2 8 3 3" xfId="45372"/>
    <cellStyle name="Total 2 2 3 2 8 3 4" xfId="45373"/>
    <cellStyle name="Total 2 2 3 2 8 3 5" xfId="45374"/>
    <cellStyle name="Total 2 2 3 2 8 3 6" xfId="45375"/>
    <cellStyle name="Total 2 2 3 2 8 3 7" xfId="45376"/>
    <cellStyle name="Total 2 2 3 2 8 4" xfId="45377"/>
    <cellStyle name="Total 2 2 3 2 8 4 2" xfId="45378"/>
    <cellStyle name="Total 2 2 3 2 8 4 3" xfId="45379"/>
    <cellStyle name="Total 2 2 3 2 8 4 4" xfId="45380"/>
    <cellStyle name="Total 2 2 3 2 8 4 5" xfId="45381"/>
    <cellStyle name="Total 2 2 3 2 8 4 6" xfId="45382"/>
    <cellStyle name="Total 2 2 3 2 8 4 7" xfId="45383"/>
    <cellStyle name="Total 2 2 3 2 8 5" xfId="45384"/>
    <cellStyle name="Total 2 2 3 2 8 5 2" xfId="45385"/>
    <cellStyle name="Total 2 2 3 2 8 5 3" xfId="45386"/>
    <cellStyle name="Total 2 2 3 2 8 5 4" xfId="45387"/>
    <cellStyle name="Total 2 2 3 2 8 5 5" xfId="45388"/>
    <cellStyle name="Total 2 2 3 2 8 5 6" xfId="45389"/>
    <cellStyle name="Total 2 2 3 2 8 5 7" xfId="45390"/>
    <cellStyle name="Total 2 2 3 2 8 6" xfId="45391"/>
    <cellStyle name="Total 2 2 3 2 8 6 2" xfId="45392"/>
    <cellStyle name="Total 2 2 3 2 8 6 3" xfId="45393"/>
    <cellStyle name="Total 2 2 3 2 8 6 4" xfId="45394"/>
    <cellStyle name="Total 2 2 3 2 8 6 5" xfId="45395"/>
    <cellStyle name="Total 2 2 3 2 8 6 6" xfId="45396"/>
    <cellStyle name="Total 2 2 3 2 8 6 7" xfId="45397"/>
    <cellStyle name="Total 2 2 3 2 8 7" xfId="45398"/>
    <cellStyle name="Total 2 2 3 2 8 7 2" xfId="45399"/>
    <cellStyle name="Total 2 2 3 2 8 7 3" xfId="45400"/>
    <cellStyle name="Total 2 2 3 2 8 7 4" xfId="45401"/>
    <cellStyle name="Total 2 2 3 2 8 7 5" xfId="45402"/>
    <cellStyle name="Total 2 2 3 2 8 7 6" xfId="45403"/>
    <cellStyle name="Total 2 2 3 2 8 8" xfId="45404"/>
    <cellStyle name="Total 2 2 3 2 8 9" xfId="45405"/>
    <cellStyle name="Total 2 2 3 2 9" xfId="45406"/>
    <cellStyle name="Total 2 2 3 2 9 10" xfId="45407"/>
    <cellStyle name="Total 2 2 3 2 9 11" xfId="45408"/>
    <cellStyle name="Total 2 2 3 2 9 12" xfId="45409"/>
    <cellStyle name="Total 2 2 3 2 9 2" xfId="45410"/>
    <cellStyle name="Total 2 2 3 2 9 2 2" xfId="45411"/>
    <cellStyle name="Total 2 2 3 2 9 2 2 2" xfId="45412"/>
    <cellStyle name="Total 2 2 3 2 9 2 2 3" xfId="45413"/>
    <cellStyle name="Total 2 2 3 2 9 2 2 4" xfId="45414"/>
    <cellStyle name="Total 2 2 3 2 9 2 2 5" xfId="45415"/>
    <cellStyle name="Total 2 2 3 2 9 2 2 6" xfId="45416"/>
    <cellStyle name="Total 2 2 3 2 9 2 2 7" xfId="45417"/>
    <cellStyle name="Total 2 2 3 2 9 2 3" xfId="45418"/>
    <cellStyle name="Total 2 2 3 2 9 2 4" xfId="45419"/>
    <cellStyle name="Total 2 2 3 2 9 2 5" xfId="45420"/>
    <cellStyle name="Total 2 2 3 2 9 2 6" xfId="45421"/>
    <cellStyle name="Total 2 2 3 2 9 2 7" xfId="45422"/>
    <cellStyle name="Total 2 2 3 2 9 2 8" xfId="45423"/>
    <cellStyle name="Total 2 2 3 2 9 3" xfId="45424"/>
    <cellStyle name="Total 2 2 3 2 9 3 2" xfId="45425"/>
    <cellStyle name="Total 2 2 3 2 9 3 3" xfId="45426"/>
    <cellStyle name="Total 2 2 3 2 9 3 4" xfId="45427"/>
    <cellStyle name="Total 2 2 3 2 9 3 5" xfId="45428"/>
    <cellStyle name="Total 2 2 3 2 9 3 6" xfId="45429"/>
    <cellStyle name="Total 2 2 3 2 9 3 7" xfId="45430"/>
    <cellStyle name="Total 2 2 3 2 9 4" xfId="45431"/>
    <cellStyle name="Total 2 2 3 2 9 4 2" xfId="45432"/>
    <cellStyle name="Total 2 2 3 2 9 4 3" xfId="45433"/>
    <cellStyle name="Total 2 2 3 2 9 4 4" xfId="45434"/>
    <cellStyle name="Total 2 2 3 2 9 4 5" xfId="45435"/>
    <cellStyle name="Total 2 2 3 2 9 4 6" xfId="45436"/>
    <cellStyle name="Total 2 2 3 2 9 4 7" xfId="45437"/>
    <cellStyle name="Total 2 2 3 2 9 5" xfId="45438"/>
    <cellStyle name="Total 2 2 3 2 9 5 2" xfId="45439"/>
    <cellStyle name="Total 2 2 3 2 9 5 3" xfId="45440"/>
    <cellStyle name="Total 2 2 3 2 9 5 4" xfId="45441"/>
    <cellStyle name="Total 2 2 3 2 9 5 5" xfId="45442"/>
    <cellStyle name="Total 2 2 3 2 9 5 6" xfId="45443"/>
    <cellStyle name="Total 2 2 3 2 9 5 7" xfId="45444"/>
    <cellStyle name="Total 2 2 3 2 9 6" xfId="45445"/>
    <cellStyle name="Total 2 2 3 2 9 6 2" xfId="45446"/>
    <cellStyle name="Total 2 2 3 2 9 6 3" xfId="45447"/>
    <cellStyle name="Total 2 2 3 2 9 6 4" xfId="45448"/>
    <cellStyle name="Total 2 2 3 2 9 6 5" xfId="45449"/>
    <cellStyle name="Total 2 2 3 2 9 6 6" xfId="45450"/>
    <cellStyle name="Total 2 2 3 2 9 6 7" xfId="45451"/>
    <cellStyle name="Total 2 2 3 2 9 7" xfId="45452"/>
    <cellStyle name="Total 2 2 3 2 9 7 2" xfId="45453"/>
    <cellStyle name="Total 2 2 3 2 9 7 3" xfId="45454"/>
    <cellStyle name="Total 2 2 3 2 9 7 4" xfId="45455"/>
    <cellStyle name="Total 2 2 3 2 9 7 5" xfId="45456"/>
    <cellStyle name="Total 2 2 3 2 9 7 6" xfId="45457"/>
    <cellStyle name="Total 2 2 3 2 9 8" xfId="45458"/>
    <cellStyle name="Total 2 2 3 2 9 9" xfId="45459"/>
    <cellStyle name="Total 2 2 3 20" xfId="45460"/>
    <cellStyle name="Total 2 2 3 20 2" xfId="45461"/>
    <cellStyle name="Total 2 2 3 20 3" xfId="45462"/>
    <cellStyle name="Total 2 2 3 20 4" xfId="45463"/>
    <cellStyle name="Total 2 2 3 20 5" xfId="45464"/>
    <cellStyle name="Total 2 2 3 20 6" xfId="45465"/>
    <cellStyle name="Total 2 2 3 20 7" xfId="45466"/>
    <cellStyle name="Total 2 2 3 21" xfId="45467"/>
    <cellStyle name="Total 2 2 3 22" xfId="45468"/>
    <cellStyle name="Total 2 2 3 23" xfId="45469"/>
    <cellStyle name="Total 2 2 3 24" xfId="45470"/>
    <cellStyle name="Total 2 2 3 25" xfId="45471"/>
    <cellStyle name="Total 2 2 3 3" xfId="45472"/>
    <cellStyle name="Total 2 2 3 3 10" xfId="45473"/>
    <cellStyle name="Total 2 2 3 3 11" xfId="45474"/>
    <cellStyle name="Total 2 2 3 3 12" xfId="45475"/>
    <cellStyle name="Total 2 2 3 3 13" xfId="45476"/>
    <cellStyle name="Total 2 2 3 3 2" xfId="45477"/>
    <cellStyle name="Total 2 2 3 3 2 2" xfId="45478"/>
    <cellStyle name="Total 2 2 3 3 2 2 2" xfId="45479"/>
    <cellStyle name="Total 2 2 3 3 2 2 3" xfId="45480"/>
    <cellStyle name="Total 2 2 3 3 2 2 4" xfId="45481"/>
    <cellStyle name="Total 2 2 3 3 2 2 5" xfId="45482"/>
    <cellStyle name="Total 2 2 3 3 2 2 6" xfId="45483"/>
    <cellStyle name="Total 2 2 3 3 2 2 7" xfId="45484"/>
    <cellStyle name="Total 2 2 3 3 2 3" xfId="45485"/>
    <cellStyle name="Total 2 2 3 3 2 4" xfId="45486"/>
    <cellStyle name="Total 2 2 3 3 2 5" xfId="45487"/>
    <cellStyle name="Total 2 2 3 3 2 6" xfId="45488"/>
    <cellStyle name="Total 2 2 3 3 2 7" xfId="45489"/>
    <cellStyle name="Total 2 2 3 3 2 8" xfId="45490"/>
    <cellStyle name="Total 2 2 3 3 3" xfId="45491"/>
    <cellStyle name="Total 2 2 3 3 3 2" xfId="45492"/>
    <cellStyle name="Total 2 2 3 3 3 3" xfId="45493"/>
    <cellStyle name="Total 2 2 3 3 3 4" xfId="45494"/>
    <cellStyle name="Total 2 2 3 3 3 5" xfId="45495"/>
    <cellStyle name="Total 2 2 3 3 3 6" xfId="45496"/>
    <cellStyle name="Total 2 2 3 3 3 7" xfId="45497"/>
    <cellStyle name="Total 2 2 3 3 4" xfId="45498"/>
    <cellStyle name="Total 2 2 3 3 4 2" xfId="45499"/>
    <cellStyle name="Total 2 2 3 3 4 3" xfId="45500"/>
    <cellStyle name="Total 2 2 3 3 4 4" xfId="45501"/>
    <cellStyle name="Total 2 2 3 3 4 5" xfId="45502"/>
    <cellStyle name="Total 2 2 3 3 4 6" xfId="45503"/>
    <cellStyle name="Total 2 2 3 3 4 7" xfId="45504"/>
    <cellStyle name="Total 2 2 3 3 5" xfId="45505"/>
    <cellStyle name="Total 2 2 3 3 5 2" xfId="45506"/>
    <cellStyle name="Total 2 2 3 3 5 3" xfId="45507"/>
    <cellStyle name="Total 2 2 3 3 5 4" xfId="45508"/>
    <cellStyle name="Total 2 2 3 3 5 5" xfId="45509"/>
    <cellStyle name="Total 2 2 3 3 5 6" xfId="45510"/>
    <cellStyle name="Total 2 2 3 3 5 7" xfId="45511"/>
    <cellStyle name="Total 2 2 3 3 6" xfId="45512"/>
    <cellStyle name="Total 2 2 3 3 6 2" xfId="45513"/>
    <cellStyle name="Total 2 2 3 3 6 3" xfId="45514"/>
    <cellStyle name="Total 2 2 3 3 6 4" xfId="45515"/>
    <cellStyle name="Total 2 2 3 3 6 5" xfId="45516"/>
    <cellStyle name="Total 2 2 3 3 6 6" xfId="45517"/>
    <cellStyle name="Total 2 2 3 3 6 7" xfId="45518"/>
    <cellStyle name="Total 2 2 3 3 7" xfId="45519"/>
    <cellStyle name="Total 2 2 3 3 7 2" xfId="45520"/>
    <cellStyle name="Total 2 2 3 3 7 3" xfId="45521"/>
    <cellStyle name="Total 2 2 3 3 7 4" xfId="45522"/>
    <cellStyle name="Total 2 2 3 3 7 5" xfId="45523"/>
    <cellStyle name="Total 2 2 3 3 7 6" xfId="45524"/>
    <cellStyle name="Total 2 2 3 3 7 7" xfId="45525"/>
    <cellStyle name="Total 2 2 3 3 8" xfId="45526"/>
    <cellStyle name="Total 2 2 3 3 9" xfId="45527"/>
    <cellStyle name="Total 2 2 3 4" xfId="45528"/>
    <cellStyle name="Total 2 2 3 4 10" xfId="45529"/>
    <cellStyle name="Total 2 2 3 4 11" xfId="45530"/>
    <cellStyle name="Total 2 2 3 4 12" xfId="45531"/>
    <cellStyle name="Total 2 2 3 4 13" xfId="45532"/>
    <cellStyle name="Total 2 2 3 4 2" xfId="45533"/>
    <cellStyle name="Total 2 2 3 4 2 2" xfId="45534"/>
    <cellStyle name="Total 2 2 3 4 2 2 2" xfId="45535"/>
    <cellStyle name="Total 2 2 3 4 2 2 3" xfId="45536"/>
    <cellStyle name="Total 2 2 3 4 2 2 4" xfId="45537"/>
    <cellStyle name="Total 2 2 3 4 2 2 5" xfId="45538"/>
    <cellStyle name="Total 2 2 3 4 2 2 6" xfId="45539"/>
    <cellStyle name="Total 2 2 3 4 2 2 7" xfId="45540"/>
    <cellStyle name="Total 2 2 3 4 2 3" xfId="45541"/>
    <cellStyle name="Total 2 2 3 4 2 4" xfId="45542"/>
    <cellStyle name="Total 2 2 3 4 2 5" xfId="45543"/>
    <cellStyle name="Total 2 2 3 4 2 6" xfId="45544"/>
    <cellStyle name="Total 2 2 3 4 2 7" xfId="45545"/>
    <cellStyle name="Total 2 2 3 4 2 8" xfId="45546"/>
    <cellStyle name="Total 2 2 3 4 3" xfId="45547"/>
    <cellStyle name="Total 2 2 3 4 3 2" xfId="45548"/>
    <cellStyle name="Total 2 2 3 4 3 3" xfId="45549"/>
    <cellStyle name="Total 2 2 3 4 3 4" xfId="45550"/>
    <cellStyle name="Total 2 2 3 4 3 5" xfId="45551"/>
    <cellStyle name="Total 2 2 3 4 3 6" xfId="45552"/>
    <cellStyle name="Total 2 2 3 4 3 7" xfId="45553"/>
    <cellStyle name="Total 2 2 3 4 4" xfId="45554"/>
    <cellStyle name="Total 2 2 3 4 4 2" xfId="45555"/>
    <cellStyle name="Total 2 2 3 4 4 3" xfId="45556"/>
    <cellStyle name="Total 2 2 3 4 4 4" xfId="45557"/>
    <cellStyle name="Total 2 2 3 4 4 5" xfId="45558"/>
    <cellStyle name="Total 2 2 3 4 4 6" xfId="45559"/>
    <cellStyle name="Total 2 2 3 4 4 7" xfId="45560"/>
    <cellStyle name="Total 2 2 3 4 5" xfId="45561"/>
    <cellStyle name="Total 2 2 3 4 5 2" xfId="45562"/>
    <cellStyle name="Total 2 2 3 4 5 3" xfId="45563"/>
    <cellStyle name="Total 2 2 3 4 5 4" xfId="45564"/>
    <cellStyle name="Total 2 2 3 4 5 5" xfId="45565"/>
    <cellStyle name="Total 2 2 3 4 5 6" xfId="45566"/>
    <cellStyle name="Total 2 2 3 4 5 7" xfId="45567"/>
    <cellStyle name="Total 2 2 3 4 6" xfId="45568"/>
    <cellStyle name="Total 2 2 3 4 6 2" xfId="45569"/>
    <cellStyle name="Total 2 2 3 4 6 3" xfId="45570"/>
    <cellStyle name="Total 2 2 3 4 6 4" xfId="45571"/>
    <cellStyle name="Total 2 2 3 4 6 5" xfId="45572"/>
    <cellStyle name="Total 2 2 3 4 6 6" xfId="45573"/>
    <cellStyle name="Total 2 2 3 4 6 7" xfId="45574"/>
    <cellStyle name="Total 2 2 3 4 7" xfId="45575"/>
    <cellStyle name="Total 2 2 3 4 7 2" xfId="45576"/>
    <cellStyle name="Total 2 2 3 4 7 3" xfId="45577"/>
    <cellStyle name="Total 2 2 3 4 7 4" xfId="45578"/>
    <cellStyle name="Total 2 2 3 4 7 5" xfId="45579"/>
    <cellStyle name="Total 2 2 3 4 7 6" xfId="45580"/>
    <cellStyle name="Total 2 2 3 4 7 7" xfId="45581"/>
    <cellStyle name="Total 2 2 3 4 8" xfId="45582"/>
    <cellStyle name="Total 2 2 3 4 9" xfId="45583"/>
    <cellStyle name="Total 2 2 3 5" xfId="45584"/>
    <cellStyle name="Total 2 2 3 5 10" xfId="45585"/>
    <cellStyle name="Total 2 2 3 5 11" xfId="45586"/>
    <cellStyle name="Total 2 2 3 5 12" xfId="45587"/>
    <cellStyle name="Total 2 2 3 5 13" xfId="45588"/>
    <cellStyle name="Total 2 2 3 5 2" xfId="45589"/>
    <cellStyle name="Total 2 2 3 5 2 2" xfId="45590"/>
    <cellStyle name="Total 2 2 3 5 2 2 2" xfId="45591"/>
    <cellStyle name="Total 2 2 3 5 2 2 3" xfId="45592"/>
    <cellStyle name="Total 2 2 3 5 2 2 4" xfId="45593"/>
    <cellStyle name="Total 2 2 3 5 2 2 5" xfId="45594"/>
    <cellStyle name="Total 2 2 3 5 2 2 6" xfId="45595"/>
    <cellStyle name="Total 2 2 3 5 2 2 7" xfId="45596"/>
    <cellStyle name="Total 2 2 3 5 2 3" xfId="45597"/>
    <cellStyle name="Total 2 2 3 5 2 4" xfId="45598"/>
    <cellStyle name="Total 2 2 3 5 2 5" xfId="45599"/>
    <cellStyle name="Total 2 2 3 5 2 6" xfId="45600"/>
    <cellStyle name="Total 2 2 3 5 2 7" xfId="45601"/>
    <cellStyle name="Total 2 2 3 5 2 8" xfId="45602"/>
    <cellStyle name="Total 2 2 3 5 3" xfId="45603"/>
    <cellStyle name="Total 2 2 3 5 3 2" xfId="45604"/>
    <cellStyle name="Total 2 2 3 5 3 3" xfId="45605"/>
    <cellStyle name="Total 2 2 3 5 3 4" xfId="45606"/>
    <cellStyle name="Total 2 2 3 5 3 5" xfId="45607"/>
    <cellStyle name="Total 2 2 3 5 3 6" xfId="45608"/>
    <cellStyle name="Total 2 2 3 5 3 7" xfId="45609"/>
    <cellStyle name="Total 2 2 3 5 4" xfId="45610"/>
    <cellStyle name="Total 2 2 3 5 4 2" xfId="45611"/>
    <cellStyle name="Total 2 2 3 5 4 3" xfId="45612"/>
    <cellStyle name="Total 2 2 3 5 4 4" xfId="45613"/>
    <cellStyle name="Total 2 2 3 5 4 5" xfId="45614"/>
    <cellStyle name="Total 2 2 3 5 4 6" xfId="45615"/>
    <cellStyle name="Total 2 2 3 5 4 7" xfId="45616"/>
    <cellStyle name="Total 2 2 3 5 5" xfId="45617"/>
    <cellStyle name="Total 2 2 3 5 5 2" xfId="45618"/>
    <cellStyle name="Total 2 2 3 5 5 3" xfId="45619"/>
    <cellStyle name="Total 2 2 3 5 5 4" xfId="45620"/>
    <cellStyle name="Total 2 2 3 5 5 5" xfId="45621"/>
    <cellStyle name="Total 2 2 3 5 5 6" xfId="45622"/>
    <cellStyle name="Total 2 2 3 5 5 7" xfId="45623"/>
    <cellStyle name="Total 2 2 3 5 6" xfId="45624"/>
    <cellStyle name="Total 2 2 3 5 6 2" xfId="45625"/>
    <cellStyle name="Total 2 2 3 5 6 3" xfId="45626"/>
    <cellStyle name="Total 2 2 3 5 6 4" xfId="45627"/>
    <cellStyle name="Total 2 2 3 5 6 5" xfId="45628"/>
    <cellStyle name="Total 2 2 3 5 6 6" xfId="45629"/>
    <cellStyle name="Total 2 2 3 5 6 7" xfId="45630"/>
    <cellStyle name="Total 2 2 3 5 7" xfId="45631"/>
    <cellStyle name="Total 2 2 3 5 7 2" xfId="45632"/>
    <cellStyle name="Total 2 2 3 5 7 3" xfId="45633"/>
    <cellStyle name="Total 2 2 3 5 7 4" xfId="45634"/>
    <cellStyle name="Total 2 2 3 5 7 5" xfId="45635"/>
    <cellStyle name="Total 2 2 3 5 7 6" xfId="45636"/>
    <cellStyle name="Total 2 2 3 5 7 7" xfId="45637"/>
    <cellStyle name="Total 2 2 3 5 8" xfId="45638"/>
    <cellStyle name="Total 2 2 3 5 9" xfId="45639"/>
    <cellStyle name="Total 2 2 3 6" xfId="45640"/>
    <cellStyle name="Total 2 2 3 6 10" xfId="45641"/>
    <cellStyle name="Total 2 2 3 6 11" xfId="45642"/>
    <cellStyle name="Total 2 2 3 6 12" xfId="45643"/>
    <cellStyle name="Total 2 2 3 6 2" xfId="45644"/>
    <cellStyle name="Total 2 2 3 6 2 2" xfId="45645"/>
    <cellStyle name="Total 2 2 3 6 2 2 2" xfId="45646"/>
    <cellStyle name="Total 2 2 3 6 2 2 3" xfId="45647"/>
    <cellStyle name="Total 2 2 3 6 2 2 4" xfId="45648"/>
    <cellStyle name="Total 2 2 3 6 2 2 5" xfId="45649"/>
    <cellStyle name="Total 2 2 3 6 2 2 6" xfId="45650"/>
    <cellStyle name="Total 2 2 3 6 2 2 7" xfId="45651"/>
    <cellStyle name="Total 2 2 3 6 2 3" xfId="45652"/>
    <cellStyle name="Total 2 2 3 6 2 4" xfId="45653"/>
    <cellStyle name="Total 2 2 3 6 2 5" xfId="45654"/>
    <cellStyle name="Total 2 2 3 6 2 6" xfId="45655"/>
    <cellStyle name="Total 2 2 3 6 2 7" xfId="45656"/>
    <cellStyle name="Total 2 2 3 6 2 8" xfId="45657"/>
    <cellStyle name="Total 2 2 3 6 3" xfId="45658"/>
    <cellStyle name="Total 2 2 3 6 3 2" xfId="45659"/>
    <cellStyle name="Total 2 2 3 6 3 3" xfId="45660"/>
    <cellStyle name="Total 2 2 3 6 3 4" xfId="45661"/>
    <cellStyle name="Total 2 2 3 6 3 5" xfId="45662"/>
    <cellStyle name="Total 2 2 3 6 3 6" xfId="45663"/>
    <cellStyle name="Total 2 2 3 6 3 7" xfId="45664"/>
    <cellStyle name="Total 2 2 3 6 4" xfId="45665"/>
    <cellStyle name="Total 2 2 3 6 4 2" xfId="45666"/>
    <cellStyle name="Total 2 2 3 6 4 3" xfId="45667"/>
    <cellStyle name="Total 2 2 3 6 4 4" xfId="45668"/>
    <cellStyle name="Total 2 2 3 6 4 5" xfId="45669"/>
    <cellStyle name="Total 2 2 3 6 4 6" xfId="45670"/>
    <cellStyle name="Total 2 2 3 6 4 7" xfId="45671"/>
    <cellStyle name="Total 2 2 3 6 5" xfId="45672"/>
    <cellStyle name="Total 2 2 3 6 5 2" xfId="45673"/>
    <cellStyle name="Total 2 2 3 6 5 3" xfId="45674"/>
    <cellStyle name="Total 2 2 3 6 5 4" xfId="45675"/>
    <cellStyle name="Total 2 2 3 6 5 5" xfId="45676"/>
    <cellStyle name="Total 2 2 3 6 5 6" xfId="45677"/>
    <cellStyle name="Total 2 2 3 6 5 7" xfId="45678"/>
    <cellStyle name="Total 2 2 3 6 6" xfId="45679"/>
    <cellStyle name="Total 2 2 3 6 6 2" xfId="45680"/>
    <cellStyle name="Total 2 2 3 6 6 3" xfId="45681"/>
    <cellStyle name="Total 2 2 3 6 6 4" xfId="45682"/>
    <cellStyle name="Total 2 2 3 6 6 5" xfId="45683"/>
    <cellStyle name="Total 2 2 3 6 6 6" xfId="45684"/>
    <cellStyle name="Total 2 2 3 6 6 7" xfId="45685"/>
    <cellStyle name="Total 2 2 3 6 7" xfId="45686"/>
    <cellStyle name="Total 2 2 3 6 7 2" xfId="45687"/>
    <cellStyle name="Total 2 2 3 6 7 3" xfId="45688"/>
    <cellStyle name="Total 2 2 3 6 7 4" xfId="45689"/>
    <cellStyle name="Total 2 2 3 6 7 5" xfId="45690"/>
    <cellStyle name="Total 2 2 3 6 7 6" xfId="45691"/>
    <cellStyle name="Total 2 2 3 6 8" xfId="45692"/>
    <cellStyle name="Total 2 2 3 6 9" xfId="45693"/>
    <cellStyle name="Total 2 2 3 7" xfId="45694"/>
    <cellStyle name="Total 2 2 3 7 10" xfId="45695"/>
    <cellStyle name="Total 2 2 3 7 11" xfId="45696"/>
    <cellStyle name="Total 2 2 3 7 12" xfId="45697"/>
    <cellStyle name="Total 2 2 3 7 2" xfId="45698"/>
    <cellStyle name="Total 2 2 3 7 2 2" xfId="45699"/>
    <cellStyle name="Total 2 2 3 7 2 2 2" xfId="45700"/>
    <cellStyle name="Total 2 2 3 7 2 2 3" xfId="45701"/>
    <cellStyle name="Total 2 2 3 7 2 2 4" xfId="45702"/>
    <cellStyle name="Total 2 2 3 7 2 2 5" xfId="45703"/>
    <cellStyle name="Total 2 2 3 7 2 2 6" xfId="45704"/>
    <cellStyle name="Total 2 2 3 7 2 2 7" xfId="45705"/>
    <cellStyle name="Total 2 2 3 7 2 3" xfId="45706"/>
    <cellStyle name="Total 2 2 3 7 2 4" xfId="45707"/>
    <cellStyle name="Total 2 2 3 7 2 5" xfId="45708"/>
    <cellStyle name="Total 2 2 3 7 2 6" xfId="45709"/>
    <cellStyle name="Total 2 2 3 7 2 7" xfId="45710"/>
    <cellStyle name="Total 2 2 3 7 2 8" xfId="45711"/>
    <cellStyle name="Total 2 2 3 7 3" xfId="45712"/>
    <cellStyle name="Total 2 2 3 7 3 2" xfId="45713"/>
    <cellStyle name="Total 2 2 3 7 3 3" xfId="45714"/>
    <cellStyle name="Total 2 2 3 7 3 4" xfId="45715"/>
    <cellStyle name="Total 2 2 3 7 3 5" xfId="45716"/>
    <cellStyle name="Total 2 2 3 7 3 6" xfId="45717"/>
    <cellStyle name="Total 2 2 3 7 3 7" xfId="45718"/>
    <cellStyle name="Total 2 2 3 7 4" xfId="45719"/>
    <cellStyle name="Total 2 2 3 7 4 2" xfId="45720"/>
    <cellStyle name="Total 2 2 3 7 4 3" xfId="45721"/>
    <cellStyle name="Total 2 2 3 7 4 4" xfId="45722"/>
    <cellStyle name="Total 2 2 3 7 4 5" xfId="45723"/>
    <cellStyle name="Total 2 2 3 7 4 6" xfId="45724"/>
    <cellStyle name="Total 2 2 3 7 4 7" xfId="45725"/>
    <cellStyle name="Total 2 2 3 7 5" xfId="45726"/>
    <cellStyle name="Total 2 2 3 7 5 2" xfId="45727"/>
    <cellStyle name="Total 2 2 3 7 5 3" xfId="45728"/>
    <cellStyle name="Total 2 2 3 7 5 4" xfId="45729"/>
    <cellStyle name="Total 2 2 3 7 5 5" xfId="45730"/>
    <cellStyle name="Total 2 2 3 7 5 6" xfId="45731"/>
    <cellStyle name="Total 2 2 3 7 5 7" xfId="45732"/>
    <cellStyle name="Total 2 2 3 7 6" xfId="45733"/>
    <cellStyle name="Total 2 2 3 7 6 2" xfId="45734"/>
    <cellStyle name="Total 2 2 3 7 6 3" xfId="45735"/>
    <cellStyle name="Total 2 2 3 7 6 4" xfId="45736"/>
    <cellStyle name="Total 2 2 3 7 6 5" xfId="45737"/>
    <cellStyle name="Total 2 2 3 7 6 6" xfId="45738"/>
    <cellStyle name="Total 2 2 3 7 6 7" xfId="45739"/>
    <cellStyle name="Total 2 2 3 7 7" xfId="45740"/>
    <cellStyle name="Total 2 2 3 7 7 2" xfId="45741"/>
    <cellStyle name="Total 2 2 3 7 7 3" xfId="45742"/>
    <cellStyle name="Total 2 2 3 7 7 4" xfId="45743"/>
    <cellStyle name="Total 2 2 3 7 7 5" xfId="45744"/>
    <cellStyle name="Total 2 2 3 7 7 6" xfId="45745"/>
    <cellStyle name="Total 2 2 3 7 8" xfId="45746"/>
    <cellStyle name="Total 2 2 3 7 9" xfId="45747"/>
    <cellStyle name="Total 2 2 3 8" xfId="45748"/>
    <cellStyle name="Total 2 2 3 8 10" xfId="45749"/>
    <cellStyle name="Total 2 2 3 8 11" xfId="45750"/>
    <cellStyle name="Total 2 2 3 8 12" xfId="45751"/>
    <cellStyle name="Total 2 2 3 8 2" xfId="45752"/>
    <cellStyle name="Total 2 2 3 8 2 2" xfId="45753"/>
    <cellStyle name="Total 2 2 3 8 2 2 2" xfId="45754"/>
    <cellStyle name="Total 2 2 3 8 2 2 3" xfId="45755"/>
    <cellStyle name="Total 2 2 3 8 2 2 4" xfId="45756"/>
    <cellStyle name="Total 2 2 3 8 2 2 5" xfId="45757"/>
    <cellStyle name="Total 2 2 3 8 2 2 6" xfId="45758"/>
    <cellStyle name="Total 2 2 3 8 2 2 7" xfId="45759"/>
    <cellStyle name="Total 2 2 3 8 2 3" xfId="45760"/>
    <cellStyle name="Total 2 2 3 8 2 4" xfId="45761"/>
    <cellStyle name="Total 2 2 3 8 2 5" xfId="45762"/>
    <cellStyle name="Total 2 2 3 8 2 6" xfId="45763"/>
    <cellStyle name="Total 2 2 3 8 2 7" xfId="45764"/>
    <cellStyle name="Total 2 2 3 8 2 8" xfId="45765"/>
    <cellStyle name="Total 2 2 3 8 3" xfId="45766"/>
    <cellStyle name="Total 2 2 3 8 3 2" xfId="45767"/>
    <cellStyle name="Total 2 2 3 8 3 3" xfId="45768"/>
    <cellStyle name="Total 2 2 3 8 3 4" xfId="45769"/>
    <cellStyle name="Total 2 2 3 8 3 5" xfId="45770"/>
    <cellStyle name="Total 2 2 3 8 3 6" xfId="45771"/>
    <cellStyle name="Total 2 2 3 8 3 7" xfId="45772"/>
    <cellStyle name="Total 2 2 3 8 4" xfId="45773"/>
    <cellStyle name="Total 2 2 3 8 4 2" xfId="45774"/>
    <cellStyle name="Total 2 2 3 8 4 3" xfId="45775"/>
    <cellStyle name="Total 2 2 3 8 4 4" xfId="45776"/>
    <cellStyle name="Total 2 2 3 8 4 5" xfId="45777"/>
    <cellStyle name="Total 2 2 3 8 4 6" xfId="45778"/>
    <cellStyle name="Total 2 2 3 8 4 7" xfId="45779"/>
    <cellStyle name="Total 2 2 3 8 5" xfId="45780"/>
    <cellStyle name="Total 2 2 3 8 5 2" xfId="45781"/>
    <cellStyle name="Total 2 2 3 8 5 3" xfId="45782"/>
    <cellStyle name="Total 2 2 3 8 5 4" xfId="45783"/>
    <cellStyle name="Total 2 2 3 8 5 5" xfId="45784"/>
    <cellStyle name="Total 2 2 3 8 5 6" xfId="45785"/>
    <cellStyle name="Total 2 2 3 8 5 7" xfId="45786"/>
    <cellStyle name="Total 2 2 3 8 6" xfId="45787"/>
    <cellStyle name="Total 2 2 3 8 6 2" xfId="45788"/>
    <cellStyle name="Total 2 2 3 8 6 3" xfId="45789"/>
    <cellStyle name="Total 2 2 3 8 6 4" xfId="45790"/>
    <cellStyle name="Total 2 2 3 8 6 5" xfId="45791"/>
    <cellStyle name="Total 2 2 3 8 6 6" xfId="45792"/>
    <cellStyle name="Total 2 2 3 8 6 7" xfId="45793"/>
    <cellStyle name="Total 2 2 3 8 7" xfId="45794"/>
    <cellStyle name="Total 2 2 3 8 7 2" xfId="45795"/>
    <cellStyle name="Total 2 2 3 8 7 3" xfId="45796"/>
    <cellStyle name="Total 2 2 3 8 7 4" xfId="45797"/>
    <cellStyle name="Total 2 2 3 8 7 5" xfId="45798"/>
    <cellStyle name="Total 2 2 3 8 7 6" xfId="45799"/>
    <cellStyle name="Total 2 2 3 8 8" xfId="45800"/>
    <cellStyle name="Total 2 2 3 8 9" xfId="45801"/>
    <cellStyle name="Total 2 2 3 9" xfId="45802"/>
    <cellStyle name="Total 2 2 3 9 10" xfId="45803"/>
    <cellStyle name="Total 2 2 3 9 11" xfId="45804"/>
    <cellStyle name="Total 2 2 3 9 12" xfId="45805"/>
    <cellStyle name="Total 2 2 3 9 2" xfId="45806"/>
    <cellStyle name="Total 2 2 3 9 2 2" xfId="45807"/>
    <cellStyle name="Total 2 2 3 9 2 2 2" xfId="45808"/>
    <cellStyle name="Total 2 2 3 9 2 2 3" xfId="45809"/>
    <cellStyle name="Total 2 2 3 9 2 2 4" xfId="45810"/>
    <cellStyle name="Total 2 2 3 9 2 2 5" xfId="45811"/>
    <cellStyle name="Total 2 2 3 9 2 2 6" xfId="45812"/>
    <cellStyle name="Total 2 2 3 9 2 2 7" xfId="45813"/>
    <cellStyle name="Total 2 2 3 9 2 3" xfId="45814"/>
    <cellStyle name="Total 2 2 3 9 2 4" xfId="45815"/>
    <cellStyle name="Total 2 2 3 9 2 5" xfId="45816"/>
    <cellStyle name="Total 2 2 3 9 2 6" xfId="45817"/>
    <cellStyle name="Total 2 2 3 9 2 7" xfId="45818"/>
    <cellStyle name="Total 2 2 3 9 2 8" xfId="45819"/>
    <cellStyle name="Total 2 2 3 9 3" xfId="45820"/>
    <cellStyle name="Total 2 2 3 9 3 2" xfId="45821"/>
    <cellStyle name="Total 2 2 3 9 3 3" xfId="45822"/>
    <cellStyle name="Total 2 2 3 9 3 4" xfId="45823"/>
    <cellStyle name="Total 2 2 3 9 3 5" xfId="45824"/>
    <cellStyle name="Total 2 2 3 9 3 6" xfId="45825"/>
    <cellStyle name="Total 2 2 3 9 3 7" xfId="45826"/>
    <cellStyle name="Total 2 2 3 9 4" xfId="45827"/>
    <cellStyle name="Total 2 2 3 9 4 2" xfId="45828"/>
    <cellStyle name="Total 2 2 3 9 4 3" xfId="45829"/>
    <cellStyle name="Total 2 2 3 9 4 4" xfId="45830"/>
    <cellStyle name="Total 2 2 3 9 4 5" xfId="45831"/>
    <cellStyle name="Total 2 2 3 9 4 6" xfId="45832"/>
    <cellStyle name="Total 2 2 3 9 4 7" xfId="45833"/>
    <cellStyle name="Total 2 2 3 9 5" xfId="45834"/>
    <cellStyle name="Total 2 2 3 9 5 2" xfId="45835"/>
    <cellStyle name="Total 2 2 3 9 5 3" xfId="45836"/>
    <cellStyle name="Total 2 2 3 9 5 4" xfId="45837"/>
    <cellStyle name="Total 2 2 3 9 5 5" xfId="45838"/>
    <cellStyle name="Total 2 2 3 9 5 6" xfId="45839"/>
    <cellStyle name="Total 2 2 3 9 5 7" xfId="45840"/>
    <cellStyle name="Total 2 2 3 9 6" xfId="45841"/>
    <cellStyle name="Total 2 2 3 9 6 2" xfId="45842"/>
    <cellStyle name="Total 2 2 3 9 6 3" xfId="45843"/>
    <cellStyle name="Total 2 2 3 9 6 4" xfId="45844"/>
    <cellStyle name="Total 2 2 3 9 6 5" xfId="45845"/>
    <cellStyle name="Total 2 2 3 9 6 6" xfId="45846"/>
    <cellStyle name="Total 2 2 3 9 6 7" xfId="45847"/>
    <cellStyle name="Total 2 2 3 9 7" xfId="45848"/>
    <cellStyle name="Total 2 2 3 9 7 2" xfId="45849"/>
    <cellStyle name="Total 2 2 3 9 7 3" xfId="45850"/>
    <cellStyle name="Total 2 2 3 9 7 4" xfId="45851"/>
    <cellStyle name="Total 2 2 3 9 7 5" xfId="45852"/>
    <cellStyle name="Total 2 2 3 9 7 6" xfId="45853"/>
    <cellStyle name="Total 2 2 3 9 8" xfId="45854"/>
    <cellStyle name="Total 2 2 3 9 9" xfId="45855"/>
    <cellStyle name="Total 2 2 4" xfId="45856"/>
    <cellStyle name="Total 2 2 4 10" xfId="45857"/>
    <cellStyle name="Total 2 2 4 10 10" xfId="45858"/>
    <cellStyle name="Total 2 2 4 10 11" xfId="45859"/>
    <cellStyle name="Total 2 2 4 10 12" xfId="45860"/>
    <cellStyle name="Total 2 2 4 10 2" xfId="45861"/>
    <cellStyle name="Total 2 2 4 10 2 2" xfId="45862"/>
    <cellStyle name="Total 2 2 4 10 2 2 2" xfId="45863"/>
    <cellStyle name="Total 2 2 4 10 2 2 3" xfId="45864"/>
    <cellStyle name="Total 2 2 4 10 2 2 4" xfId="45865"/>
    <cellStyle name="Total 2 2 4 10 2 2 5" xfId="45866"/>
    <cellStyle name="Total 2 2 4 10 2 2 6" xfId="45867"/>
    <cellStyle name="Total 2 2 4 10 2 2 7" xfId="45868"/>
    <cellStyle name="Total 2 2 4 10 2 3" xfId="45869"/>
    <cellStyle name="Total 2 2 4 10 2 4" xfId="45870"/>
    <cellStyle name="Total 2 2 4 10 2 5" xfId="45871"/>
    <cellStyle name="Total 2 2 4 10 2 6" xfId="45872"/>
    <cellStyle name="Total 2 2 4 10 2 7" xfId="45873"/>
    <cellStyle name="Total 2 2 4 10 2 8" xfId="45874"/>
    <cellStyle name="Total 2 2 4 10 3" xfId="45875"/>
    <cellStyle name="Total 2 2 4 10 3 2" xfId="45876"/>
    <cellStyle name="Total 2 2 4 10 3 3" xfId="45877"/>
    <cellStyle name="Total 2 2 4 10 3 4" xfId="45878"/>
    <cellStyle name="Total 2 2 4 10 3 5" xfId="45879"/>
    <cellStyle name="Total 2 2 4 10 3 6" xfId="45880"/>
    <cellStyle name="Total 2 2 4 10 3 7" xfId="45881"/>
    <cellStyle name="Total 2 2 4 10 4" xfId="45882"/>
    <cellStyle name="Total 2 2 4 10 4 2" xfId="45883"/>
    <cellStyle name="Total 2 2 4 10 4 3" xfId="45884"/>
    <cellStyle name="Total 2 2 4 10 4 4" xfId="45885"/>
    <cellStyle name="Total 2 2 4 10 4 5" xfId="45886"/>
    <cellStyle name="Total 2 2 4 10 4 6" xfId="45887"/>
    <cellStyle name="Total 2 2 4 10 4 7" xfId="45888"/>
    <cellStyle name="Total 2 2 4 10 5" xfId="45889"/>
    <cellStyle name="Total 2 2 4 10 5 2" xfId="45890"/>
    <cellStyle name="Total 2 2 4 10 5 3" xfId="45891"/>
    <cellStyle name="Total 2 2 4 10 5 4" xfId="45892"/>
    <cellStyle name="Total 2 2 4 10 5 5" xfId="45893"/>
    <cellStyle name="Total 2 2 4 10 5 6" xfId="45894"/>
    <cellStyle name="Total 2 2 4 10 5 7" xfId="45895"/>
    <cellStyle name="Total 2 2 4 10 6" xfId="45896"/>
    <cellStyle name="Total 2 2 4 10 6 2" xfId="45897"/>
    <cellStyle name="Total 2 2 4 10 6 3" xfId="45898"/>
    <cellStyle name="Total 2 2 4 10 6 4" xfId="45899"/>
    <cellStyle name="Total 2 2 4 10 6 5" xfId="45900"/>
    <cellStyle name="Total 2 2 4 10 6 6" xfId="45901"/>
    <cellStyle name="Total 2 2 4 10 6 7" xfId="45902"/>
    <cellStyle name="Total 2 2 4 10 7" xfId="45903"/>
    <cellStyle name="Total 2 2 4 10 7 2" xfId="45904"/>
    <cellStyle name="Total 2 2 4 10 7 3" xfId="45905"/>
    <cellStyle name="Total 2 2 4 10 7 4" xfId="45906"/>
    <cellStyle name="Total 2 2 4 10 7 5" xfId="45907"/>
    <cellStyle name="Total 2 2 4 10 7 6" xfId="45908"/>
    <cellStyle name="Total 2 2 4 10 8" xfId="45909"/>
    <cellStyle name="Total 2 2 4 10 9" xfId="45910"/>
    <cellStyle name="Total 2 2 4 11" xfId="45911"/>
    <cellStyle name="Total 2 2 4 11 10" xfId="45912"/>
    <cellStyle name="Total 2 2 4 11 11" xfId="45913"/>
    <cellStyle name="Total 2 2 4 11 12" xfId="45914"/>
    <cellStyle name="Total 2 2 4 11 2" xfId="45915"/>
    <cellStyle name="Total 2 2 4 11 2 2" xfId="45916"/>
    <cellStyle name="Total 2 2 4 11 2 2 2" xfId="45917"/>
    <cellStyle name="Total 2 2 4 11 2 2 3" xfId="45918"/>
    <cellStyle name="Total 2 2 4 11 2 2 4" xfId="45919"/>
    <cellStyle name="Total 2 2 4 11 2 2 5" xfId="45920"/>
    <cellStyle name="Total 2 2 4 11 2 2 6" xfId="45921"/>
    <cellStyle name="Total 2 2 4 11 2 2 7" xfId="45922"/>
    <cellStyle name="Total 2 2 4 11 2 3" xfId="45923"/>
    <cellStyle name="Total 2 2 4 11 2 4" xfId="45924"/>
    <cellStyle name="Total 2 2 4 11 2 5" xfId="45925"/>
    <cellStyle name="Total 2 2 4 11 2 6" xfId="45926"/>
    <cellStyle name="Total 2 2 4 11 2 7" xfId="45927"/>
    <cellStyle name="Total 2 2 4 11 2 8" xfId="45928"/>
    <cellStyle name="Total 2 2 4 11 3" xfId="45929"/>
    <cellStyle name="Total 2 2 4 11 3 2" xfId="45930"/>
    <cellStyle name="Total 2 2 4 11 3 3" xfId="45931"/>
    <cellStyle name="Total 2 2 4 11 3 4" xfId="45932"/>
    <cellStyle name="Total 2 2 4 11 3 5" xfId="45933"/>
    <cellStyle name="Total 2 2 4 11 3 6" xfId="45934"/>
    <cellStyle name="Total 2 2 4 11 3 7" xfId="45935"/>
    <cellStyle name="Total 2 2 4 11 4" xfId="45936"/>
    <cellStyle name="Total 2 2 4 11 4 2" xfId="45937"/>
    <cellStyle name="Total 2 2 4 11 4 3" xfId="45938"/>
    <cellStyle name="Total 2 2 4 11 4 4" xfId="45939"/>
    <cellStyle name="Total 2 2 4 11 4 5" xfId="45940"/>
    <cellStyle name="Total 2 2 4 11 4 6" xfId="45941"/>
    <cellStyle name="Total 2 2 4 11 4 7" xfId="45942"/>
    <cellStyle name="Total 2 2 4 11 5" xfId="45943"/>
    <cellStyle name="Total 2 2 4 11 5 2" xfId="45944"/>
    <cellStyle name="Total 2 2 4 11 5 3" xfId="45945"/>
    <cellStyle name="Total 2 2 4 11 5 4" xfId="45946"/>
    <cellStyle name="Total 2 2 4 11 5 5" xfId="45947"/>
    <cellStyle name="Total 2 2 4 11 5 6" xfId="45948"/>
    <cellStyle name="Total 2 2 4 11 5 7" xfId="45949"/>
    <cellStyle name="Total 2 2 4 11 6" xfId="45950"/>
    <cellStyle name="Total 2 2 4 11 6 2" xfId="45951"/>
    <cellStyle name="Total 2 2 4 11 6 3" xfId="45952"/>
    <cellStyle name="Total 2 2 4 11 6 4" xfId="45953"/>
    <cellStyle name="Total 2 2 4 11 6 5" xfId="45954"/>
    <cellStyle name="Total 2 2 4 11 6 6" xfId="45955"/>
    <cellStyle name="Total 2 2 4 11 6 7" xfId="45956"/>
    <cellStyle name="Total 2 2 4 11 7" xfId="45957"/>
    <cellStyle name="Total 2 2 4 11 7 2" xfId="45958"/>
    <cellStyle name="Total 2 2 4 11 7 3" xfId="45959"/>
    <cellStyle name="Total 2 2 4 11 7 4" xfId="45960"/>
    <cellStyle name="Total 2 2 4 11 7 5" xfId="45961"/>
    <cellStyle name="Total 2 2 4 11 7 6" xfId="45962"/>
    <cellStyle name="Total 2 2 4 11 8" xfId="45963"/>
    <cellStyle name="Total 2 2 4 11 9" xfId="45964"/>
    <cellStyle name="Total 2 2 4 12" xfId="45965"/>
    <cellStyle name="Total 2 2 4 12 10" xfId="45966"/>
    <cellStyle name="Total 2 2 4 12 11" xfId="45967"/>
    <cellStyle name="Total 2 2 4 12 12" xfId="45968"/>
    <cellStyle name="Total 2 2 4 12 2" xfId="45969"/>
    <cellStyle name="Total 2 2 4 12 2 2" xfId="45970"/>
    <cellStyle name="Total 2 2 4 12 2 2 2" xfId="45971"/>
    <cellStyle name="Total 2 2 4 12 2 2 3" xfId="45972"/>
    <cellStyle name="Total 2 2 4 12 2 2 4" xfId="45973"/>
    <cellStyle name="Total 2 2 4 12 2 2 5" xfId="45974"/>
    <cellStyle name="Total 2 2 4 12 2 2 6" xfId="45975"/>
    <cellStyle name="Total 2 2 4 12 2 2 7" xfId="45976"/>
    <cellStyle name="Total 2 2 4 12 2 3" xfId="45977"/>
    <cellStyle name="Total 2 2 4 12 2 4" xfId="45978"/>
    <cellStyle name="Total 2 2 4 12 2 5" xfId="45979"/>
    <cellStyle name="Total 2 2 4 12 2 6" xfId="45980"/>
    <cellStyle name="Total 2 2 4 12 2 7" xfId="45981"/>
    <cellStyle name="Total 2 2 4 12 2 8" xfId="45982"/>
    <cellStyle name="Total 2 2 4 12 3" xfId="45983"/>
    <cellStyle name="Total 2 2 4 12 3 2" xfId="45984"/>
    <cellStyle name="Total 2 2 4 12 3 3" xfId="45985"/>
    <cellStyle name="Total 2 2 4 12 3 4" xfId="45986"/>
    <cellStyle name="Total 2 2 4 12 3 5" xfId="45987"/>
    <cellStyle name="Total 2 2 4 12 3 6" xfId="45988"/>
    <cellStyle name="Total 2 2 4 12 3 7" xfId="45989"/>
    <cellStyle name="Total 2 2 4 12 4" xfId="45990"/>
    <cellStyle name="Total 2 2 4 12 4 2" xfId="45991"/>
    <cellStyle name="Total 2 2 4 12 4 3" xfId="45992"/>
    <cellStyle name="Total 2 2 4 12 4 4" xfId="45993"/>
    <cellStyle name="Total 2 2 4 12 4 5" xfId="45994"/>
    <cellStyle name="Total 2 2 4 12 4 6" xfId="45995"/>
    <cellStyle name="Total 2 2 4 12 4 7" xfId="45996"/>
    <cellStyle name="Total 2 2 4 12 5" xfId="45997"/>
    <cellStyle name="Total 2 2 4 12 5 2" xfId="45998"/>
    <cellStyle name="Total 2 2 4 12 5 3" xfId="45999"/>
    <cellStyle name="Total 2 2 4 12 5 4" xfId="46000"/>
    <cellStyle name="Total 2 2 4 12 5 5" xfId="46001"/>
    <cellStyle name="Total 2 2 4 12 5 6" xfId="46002"/>
    <cellStyle name="Total 2 2 4 12 5 7" xfId="46003"/>
    <cellStyle name="Total 2 2 4 12 6" xfId="46004"/>
    <cellStyle name="Total 2 2 4 12 6 2" xfId="46005"/>
    <cellStyle name="Total 2 2 4 12 6 3" xfId="46006"/>
    <cellStyle name="Total 2 2 4 12 6 4" xfId="46007"/>
    <cellStyle name="Total 2 2 4 12 6 5" xfId="46008"/>
    <cellStyle name="Total 2 2 4 12 6 6" xfId="46009"/>
    <cellStyle name="Total 2 2 4 12 6 7" xfId="46010"/>
    <cellStyle name="Total 2 2 4 12 7" xfId="46011"/>
    <cellStyle name="Total 2 2 4 12 7 2" xfId="46012"/>
    <cellStyle name="Total 2 2 4 12 7 3" xfId="46013"/>
    <cellStyle name="Total 2 2 4 12 7 4" xfId="46014"/>
    <cellStyle name="Total 2 2 4 12 7 5" xfId="46015"/>
    <cellStyle name="Total 2 2 4 12 7 6" xfId="46016"/>
    <cellStyle name="Total 2 2 4 12 8" xfId="46017"/>
    <cellStyle name="Total 2 2 4 12 9" xfId="46018"/>
    <cellStyle name="Total 2 2 4 13" xfId="46019"/>
    <cellStyle name="Total 2 2 4 13 10" xfId="46020"/>
    <cellStyle name="Total 2 2 4 13 11" xfId="46021"/>
    <cellStyle name="Total 2 2 4 13 12" xfId="46022"/>
    <cellStyle name="Total 2 2 4 13 2" xfId="46023"/>
    <cellStyle name="Total 2 2 4 13 2 2" xfId="46024"/>
    <cellStyle name="Total 2 2 4 13 2 2 2" xfId="46025"/>
    <cellStyle name="Total 2 2 4 13 2 2 3" xfId="46026"/>
    <cellStyle name="Total 2 2 4 13 2 2 4" xfId="46027"/>
    <cellStyle name="Total 2 2 4 13 2 2 5" xfId="46028"/>
    <cellStyle name="Total 2 2 4 13 2 2 6" xfId="46029"/>
    <cellStyle name="Total 2 2 4 13 2 2 7" xfId="46030"/>
    <cellStyle name="Total 2 2 4 13 2 3" xfId="46031"/>
    <cellStyle name="Total 2 2 4 13 2 4" xfId="46032"/>
    <cellStyle name="Total 2 2 4 13 2 5" xfId="46033"/>
    <cellStyle name="Total 2 2 4 13 2 6" xfId="46034"/>
    <cellStyle name="Total 2 2 4 13 2 7" xfId="46035"/>
    <cellStyle name="Total 2 2 4 13 2 8" xfId="46036"/>
    <cellStyle name="Total 2 2 4 13 3" xfId="46037"/>
    <cellStyle name="Total 2 2 4 13 3 2" xfId="46038"/>
    <cellStyle name="Total 2 2 4 13 3 3" xfId="46039"/>
    <cellStyle name="Total 2 2 4 13 3 4" xfId="46040"/>
    <cellStyle name="Total 2 2 4 13 3 5" xfId="46041"/>
    <cellStyle name="Total 2 2 4 13 3 6" xfId="46042"/>
    <cellStyle name="Total 2 2 4 13 3 7" xfId="46043"/>
    <cellStyle name="Total 2 2 4 13 4" xfId="46044"/>
    <cellStyle name="Total 2 2 4 13 4 2" xfId="46045"/>
    <cellStyle name="Total 2 2 4 13 4 3" xfId="46046"/>
    <cellStyle name="Total 2 2 4 13 4 4" xfId="46047"/>
    <cellStyle name="Total 2 2 4 13 4 5" xfId="46048"/>
    <cellStyle name="Total 2 2 4 13 4 6" xfId="46049"/>
    <cellStyle name="Total 2 2 4 13 4 7" xfId="46050"/>
    <cellStyle name="Total 2 2 4 13 5" xfId="46051"/>
    <cellStyle name="Total 2 2 4 13 5 2" xfId="46052"/>
    <cellStyle name="Total 2 2 4 13 5 3" xfId="46053"/>
    <cellStyle name="Total 2 2 4 13 5 4" xfId="46054"/>
    <cellStyle name="Total 2 2 4 13 5 5" xfId="46055"/>
    <cellStyle name="Total 2 2 4 13 5 6" xfId="46056"/>
    <cellStyle name="Total 2 2 4 13 5 7" xfId="46057"/>
    <cellStyle name="Total 2 2 4 13 6" xfId="46058"/>
    <cellStyle name="Total 2 2 4 13 6 2" xfId="46059"/>
    <cellStyle name="Total 2 2 4 13 6 3" xfId="46060"/>
    <cellStyle name="Total 2 2 4 13 6 4" xfId="46061"/>
    <cellStyle name="Total 2 2 4 13 6 5" xfId="46062"/>
    <cellStyle name="Total 2 2 4 13 6 6" xfId="46063"/>
    <cellStyle name="Total 2 2 4 13 6 7" xfId="46064"/>
    <cellStyle name="Total 2 2 4 13 7" xfId="46065"/>
    <cellStyle name="Total 2 2 4 13 7 2" xfId="46066"/>
    <cellStyle name="Total 2 2 4 13 7 3" xfId="46067"/>
    <cellStyle name="Total 2 2 4 13 7 4" xfId="46068"/>
    <cellStyle name="Total 2 2 4 13 7 5" xfId="46069"/>
    <cellStyle name="Total 2 2 4 13 7 6" xfId="46070"/>
    <cellStyle name="Total 2 2 4 13 8" xfId="46071"/>
    <cellStyle name="Total 2 2 4 13 9" xfId="46072"/>
    <cellStyle name="Total 2 2 4 14" xfId="46073"/>
    <cellStyle name="Total 2 2 4 14 2" xfId="46074"/>
    <cellStyle name="Total 2 2 4 14 2 2" xfId="46075"/>
    <cellStyle name="Total 2 2 4 14 2 3" xfId="46076"/>
    <cellStyle name="Total 2 2 4 14 2 4" xfId="46077"/>
    <cellStyle name="Total 2 2 4 14 2 5" xfId="46078"/>
    <cellStyle name="Total 2 2 4 14 2 6" xfId="46079"/>
    <cellStyle name="Total 2 2 4 14 2 7" xfId="46080"/>
    <cellStyle name="Total 2 2 4 14 3" xfId="46081"/>
    <cellStyle name="Total 2 2 4 14 4" xfId="46082"/>
    <cellStyle name="Total 2 2 4 14 5" xfId="46083"/>
    <cellStyle name="Total 2 2 4 14 6" xfId="46084"/>
    <cellStyle name="Total 2 2 4 14 7" xfId="46085"/>
    <cellStyle name="Total 2 2 4 14 8" xfId="46086"/>
    <cellStyle name="Total 2 2 4 15" xfId="46087"/>
    <cellStyle name="Total 2 2 4 15 2" xfId="46088"/>
    <cellStyle name="Total 2 2 4 15 3" xfId="46089"/>
    <cellStyle name="Total 2 2 4 15 4" xfId="46090"/>
    <cellStyle name="Total 2 2 4 15 5" xfId="46091"/>
    <cellStyle name="Total 2 2 4 15 6" xfId="46092"/>
    <cellStyle name="Total 2 2 4 15 7" xfId="46093"/>
    <cellStyle name="Total 2 2 4 16" xfId="46094"/>
    <cellStyle name="Total 2 2 4 16 2" xfId="46095"/>
    <cellStyle name="Total 2 2 4 16 3" xfId="46096"/>
    <cellStyle name="Total 2 2 4 16 4" xfId="46097"/>
    <cellStyle name="Total 2 2 4 16 5" xfId="46098"/>
    <cellStyle name="Total 2 2 4 16 6" xfId="46099"/>
    <cellStyle name="Total 2 2 4 16 7" xfId="46100"/>
    <cellStyle name="Total 2 2 4 17" xfId="46101"/>
    <cellStyle name="Total 2 2 4 17 2" xfId="46102"/>
    <cellStyle name="Total 2 2 4 17 3" xfId="46103"/>
    <cellStyle name="Total 2 2 4 17 4" xfId="46104"/>
    <cellStyle name="Total 2 2 4 17 5" xfId="46105"/>
    <cellStyle name="Total 2 2 4 17 6" xfId="46106"/>
    <cellStyle name="Total 2 2 4 17 7" xfId="46107"/>
    <cellStyle name="Total 2 2 4 18" xfId="46108"/>
    <cellStyle name="Total 2 2 4 18 2" xfId="46109"/>
    <cellStyle name="Total 2 2 4 18 3" xfId="46110"/>
    <cellStyle name="Total 2 2 4 18 4" xfId="46111"/>
    <cellStyle name="Total 2 2 4 18 5" xfId="46112"/>
    <cellStyle name="Total 2 2 4 18 6" xfId="46113"/>
    <cellStyle name="Total 2 2 4 18 7" xfId="46114"/>
    <cellStyle name="Total 2 2 4 19" xfId="46115"/>
    <cellStyle name="Total 2 2 4 2" xfId="46116"/>
    <cellStyle name="Total 2 2 4 2 10" xfId="46117"/>
    <cellStyle name="Total 2 2 4 2 11" xfId="46118"/>
    <cellStyle name="Total 2 2 4 2 12" xfId="46119"/>
    <cellStyle name="Total 2 2 4 2 13" xfId="46120"/>
    <cellStyle name="Total 2 2 4 2 2" xfId="46121"/>
    <cellStyle name="Total 2 2 4 2 2 2" xfId="46122"/>
    <cellStyle name="Total 2 2 4 2 2 2 2" xfId="46123"/>
    <cellStyle name="Total 2 2 4 2 2 2 3" xfId="46124"/>
    <cellStyle name="Total 2 2 4 2 2 2 4" xfId="46125"/>
    <cellStyle name="Total 2 2 4 2 2 2 5" xfId="46126"/>
    <cellStyle name="Total 2 2 4 2 2 2 6" xfId="46127"/>
    <cellStyle name="Total 2 2 4 2 2 2 7" xfId="46128"/>
    <cellStyle name="Total 2 2 4 2 2 3" xfId="46129"/>
    <cellStyle name="Total 2 2 4 2 2 4" xfId="46130"/>
    <cellStyle name="Total 2 2 4 2 2 5" xfId="46131"/>
    <cellStyle name="Total 2 2 4 2 2 6" xfId="46132"/>
    <cellStyle name="Total 2 2 4 2 2 7" xfId="46133"/>
    <cellStyle name="Total 2 2 4 2 2 8" xfId="46134"/>
    <cellStyle name="Total 2 2 4 2 3" xfId="46135"/>
    <cellStyle name="Total 2 2 4 2 3 2" xfId="46136"/>
    <cellStyle name="Total 2 2 4 2 3 3" xfId="46137"/>
    <cellStyle name="Total 2 2 4 2 3 4" xfId="46138"/>
    <cellStyle name="Total 2 2 4 2 3 5" xfId="46139"/>
    <cellStyle name="Total 2 2 4 2 3 6" xfId="46140"/>
    <cellStyle name="Total 2 2 4 2 3 7" xfId="46141"/>
    <cellStyle name="Total 2 2 4 2 4" xfId="46142"/>
    <cellStyle name="Total 2 2 4 2 4 2" xfId="46143"/>
    <cellStyle name="Total 2 2 4 2 4 3" xfId="46144"/>
    <cellStyle name="Total 2 2 4 2 4 4" xfId="46145"/>
    <cellStyle name="Total 2 2 4 2 4 5" xfId="46146"/>
    <cellStyle name="Total 2 2 4 2 4 6" xfId="46147"/>
    <cellStyle name="Total 2 2 4 2 4 7" xfId="46148"/>
    <cellStyle name="Total 2 2 4 2 5" xfId="46149"/>
    <cellStyle name="Total 2 2 4 2 5 2" xfId="46150"/>
    <cellStyle name="Total 2 2 4 2 5 3" xfId="46151"/>
    <cellStyle name="Total 2 2 4 2 5 4" xfId="46152"/>
    <cellStyle name="Total 2 2 4 2 5 5" xfId="46153"/>
    <cellStyle name="Total 2 2 4 2 5 6" xfId="46154"/>
    <cellStyle name="Total 2 2 4 2 5 7" xfId="46155"/>
    <cellStyle name="Total 2 2 4 2 6" xfId="46156"/>
    <cellStyle name="Total 2 2 4 2 6 2" xfId="46157"/>
    <cellStyle name="Total 2 2 4 2 6 3" xfId="46158"/>
    <cellStyle name="Total 2 2 4 2 6 4" xfId="46159"/>
    <cellStyle name="Total 2 2 4 2 6 5" xfId="46160"/>
    <cellStyle name="Total 2 2 4 2 6 6" xfId="46161"/>
    <cellStyle name="Total 2 2 4 2 6 7" xfId="46162"/>
    <cellStyle name="Total 2 2 4 2 7" xfId="46163"/>
    <cellStyle name="Total 2 2 4 2 7 2" xfId="46164"/>
    <cellStyle name="Total 2 2 4 2 7 3" xfId="46165"/>
    <cellStyle name="Total 2 2 4 2 7 4" xfId="46166"/>
    <cellStyle name="Total 2 2 4 2 7 5" xfId="46167"/>
    <cellStyle name="Total 2 2 4 2 7 6" xfId="46168"/>
    <cellStyle name="Total 2 2 4 2 7 7" xfId="46169"/>
    <cellStyle name="Total 2 2 4 2 8" xfId="46170"/>
    <cellStyle name="Total 2 2 4 2 9" xfId="46171"/>
    <cellStyle name="Total 2 2 4 20" xfId="46172"/>
    <cellStyle name="Total 2 2 4 21" xfId="46173"/>
    <cellStyle name="Total 2 2 4 22" xfId="46174"/>
    <cellStyle name="Total 2 2 4 23" xfId="46175"/>
    <cellStyle name="Total 2 2 4 3" xfId="46176"/>
    <cellStyle name="Total 2 2 4 3 10" xfId="46177"/>
    <cellStyle name="Total 2 2 4 3 11" xfId="46178"/>
    <cellStyle name="Total 2 2 4 3 12" xfId="46179"/>
    <cellStyle name="Total 2 2 4 3 13" xfId="46180"/>
    <cellStyle name="Total 2 2 4 3 2" xfId="46181"/>
    <cellStyle name="Total 2 2 4 3 2 2" xfId="46182"/>
    <cellStyle name="Total 2 2 4 3 2 2 2" xfId="46183"/>
    <cellStyle name="Total 2 2 4 3 2 2 3" xfId="46184"/>
    <cellStyle name="Total 2 2 4 3 2 2 4" xfId="46185"/>
    <cellStyle name="Total 2 2 4 3 2 2 5" xfId="46186"/>
    <cellStyle name="Total 2 2 4 3 2 2 6" xfId="46187"/>
    <cellStyle name="Total 2 2 4 3 2 2 7" xfId="46188"/>
    <cellStyle name="Total 2 2 4 3 2 3" xfId="46189"/>
    <cellStyle name="Total 2 2 4 3 2 4" xfId="46190"/>
    <cellStyle name="Total 2 2 4 3 2 5" xfId="46191"/>
    <cellStyle name="Total 2 2 4 3 2 6" xfId="46192"/>
    <cellStyle name="Total 2 2 4 3 2 7" xfId="46193"/>
    <cellStyle name="Total 2 2 4 3 2 8" xfId="46194"/>
    <cellStyle name="Total 2 2 4 3 3" xfId="46195"/>
    <cellStyle name="Total 2 2 4 3 3 2" xfId="46196"/>
    <cellStyle name="Total 2 2 4 3 3 3" xfId="46197"/>
    <cellStyle name="Total 2 2 4 3 3 4" xfId="46198"/>
    <cellStyle name="Total 2 2 4 3 3 5" xfId="46199"/>
    <cellStyle name="Total 2 2 4 3 3 6" xfId="46200"/>
    <cellStyle name="Total 2 2 4 3 3 7" xfId="46201"/>
    <cellStyle name="Total 2 2 4 3 4" xfId="46202"/>
    <cellStyle name="Total 2 2 4 3 4 2" xfId="46203"/>
    <cellStyle name="Total 2 2 4 3 4 3" xfId="46204"/>
    <cellStyle name="Total 2 2 4 3 4 4" xfId="46205"/>
    <cellStyle name="Total 2 2 4 3 4 5" xfId="46206"/>
    <cellStyle name="Total 2 2 4 3 4 6" xfId="46207"/>
    <cellStyle name="Total 2 2 4 3 4 7" xfId="46208"/>
    <cellStyle name="Total 2 2 4 3 5" xfId="46209"/>
    <cellStyle name="Total 2 2 4 3 5 2" xfId="46210"/>
    <cellStyle name="Total 2 2 4 3 5 3" xfId="46211"/>
    <cellStyle name="Total 2 2 4 3 5 4" xfId="46212"/>
    <cellStyle name="Total 2 2 4 3 5 5" xfId="46213"/>
    <cellStyle name="Total 2 2 4 3 5 6" xfId="46214"/>
    <cellStyle name="Total 2 2 4 3 5 7" xfId="46215"/>
    <cellStyle name="Total 2 2 4 3 6" xfId="46216"/>
    <cellStyle name="Total 2 2 4 3 6 2" xfId="46217"/>
    <cellStyle name="Total 2 2 4 3 6 3" xfId="46218"/>
    <cellStyle name="Total 2 2 4 3 6 4" xfId="46219"/>
    <cellStyle name="Total 2 2 4 3 6 5" xfId="46220"/>
    <cellStyle name="Total 2 2 4 3 6 6" xfId="46221"/>
    <cellStyle name="Total 2 2 4 3 6 7" xfId="46222"/>
    <cellStyle name="Total 2 2 4 3 7" xfId="46223"/>
    <cellStyle name="Total 2 2 4 3 7 2" xfId="46224"/>
    <cellStyle name="Total 2 2 4 3 7 3" xfId="46225"/>
    <cellStyle name="Total 2 2 4 3 7 4" xfId="46226"/>
    <cellStyle name="Total 2 2 4 3 7 5" xfId="46227"/>
    <cellStyle name="Total 2 2 4 3 7 6" xfId="46228"/>
    <cellStyle name="Total 2 2 4 3 7 7" xfId="46229"/>
    <cellStyle name="Total 2 2 4 3 8" xfId="46230"/>
    <cellStyle name="Total 2 2 4 3 9" xfId="46231"/>
    <cellStyle name="Total 2 2 4 4" xfId="46232"/>
    <cellStyle name="Total 2 2 4 4 10" xfId="46233"/>
    <cellStyle name="Total 2 2 4 4 11" xfId="46234"/>
    <cellStyle name="Total 2 2 4 4 12" xfId="46235"/>
    <cellStyle name="Total 2 2 4 4 13" xfId="46236"/>
    <cellStyle name="Total 2 2 4 4 2" xfId="46237"/>
    <cellStyle name="Total 2 2 4 4 2 2" xfId="46238"/>
    <cellStyle name="Total 2 2 4 4 2 2 2" xfId="46239"/>
    <cellStyle name="Total 2 2 4 4 2 2 3" xfId="46240"/>
    <cellStyle name="Total 2 2 4 4 2 2 4" xfId="46241"/>
    <cellStyle name="Total 2 2 4 4 2 2 5" xfId="46242"/>
    <cellStyle name="Total 2 2 4 4 2 2 6" xfId="46243"/>
    <cellStyle name="Total 2 2 4 4 2 2 7" xfId="46244"/>
    <cellStyle name="Total 2 2 4 4 2 3" xfId="46245"/>
    <cellStyle name="Total 2 2 4 4 2 4" xfId="46246"/>
    <cellStyle name="Total 2 2 4 4 2 5" xfId="46247"/>
    <cellStyle name="Total 2 2 4 4 2 6" xfId="46248"/>
    <cellStyle name="Total 2 2 4 4 2 7" xfId="46249"/>
    <cellStyle name="Total 2 2 4 4 2 8" xfId="46250"/>
    <cellStyle name="Total 2 2 4 4 3" xfId="46251"/>
    <cellStyle name="Total 2 2 4 4 3 2" xfId="46252"/>
    <cellStyle name="Total 2 2 4 4 3 3" xfId="46253"/>
    <cellStyle name="Total 2 2 4 4 3 4" xfId="46254"/>
    <cellStyle name="Total 2 2 4 4 3 5" xfId="46255"/>
    <cellStyle name="Total 2 2 4 4 3 6" xfId="46256"/>
    <cellStyle name="Total 2 2 4 4 3 7" xfId="46257"/>
    <cellStyle name="Total 2 2 4 4 4" xfId="46258"/>
    <cellStyle name="Total 2 2 4 4 4 2" xfId="46259"/>
    <cellStyle name="Total 2 2 4 4 4 3" xfId="46260"/>
    <cellStyle name="Total 2 2 4 4 4 4" xfId="46261"/>
    <cellStyle name="Total 2 2 4 4 4 5" xfId="46262"/>
    <cellStyle name="Total 2 2 4 4 4 6" xfId="46263"/>
    <cellStyle name="Total 2 2 4 4 4 7" xfId="46264"/>
    <cellStyle name="Total 2 2 4 4 5" xfId="46265"/>
    <cellStyle name="Total 2 2 4 4 5 2" xfId="46266"/>
    <cellStyle name="Total 2 2 4 4 5 3" xfId="46267"/>
    <cellStyle name="Total 2 2 4 4 5 4" xfId="46268"/>
    <cellStyle name="Total 2 2 4 4 5 5" xfId="46269"/>
    <cellStyle name="Total 2 2 4 4 5 6" xfId="46270"/>
    <cellStyle name="Total 2 2 4 4 5 7" xfId="46271"/>
    <cellStyle name="Total 2 2 4 4 6" xfId="46272"/>
    <cellStyle name="Total 2 2 4 4 6 2" xfId="46273"/>
    <cellStyle name="Total 2 2 4 4 6 3" xfId="46274"/>
    <cellStyle name="Total 2 2 4 4 6 4" xfId="46275"/>
    <cellStyle name="Total 2 2 4 4 6 5" xfId="46276"/>
    <cellStyle name="Total 2 2 4 4 6 6" xfId="46277"/>
    <cellStyle name="Total 2 2 4 4 6 7" xfId="46278"/>
    <cellStyle name="Total 2 2 4 4 7" xfId="46279"/>
    <cellStyle name="Total 2 2 4 4 7 2" xfId="46280"/>
    <cellStyle name="Total 2 2 4 4 7 3" xfId="46281"/>
    <cellStyle name="Total 2 2 4 4 7 4" xfId="46282"/>
    <cellStyle name="Total 2 2 4 4 7 5" xfId="46283"/>
    <cellStyle name="Total 2 2 4 4 7 6" xfId="46284"/>
    <cellStyle name="Total 2 2 4 4 7 7" xfId="46285"/>
    <cellStyle name="Total 2 2 4 4 8" xfId="46286"/>
    <cellStyle name="Total 2 2 4 4 9" xfId="46287"/>
    <cellStyle name="Total 2 2 4 5" xfId="46288"/>
    <cellStyle name="Total 2 2 4 5 10" xfId="46289"/>
    <cellStyle name="Total 2 2 4 5 11" xfId="46290"/>
    <cellStyle name="Total 2 2 4 5 12" xfId="46291"/>
    <cellStyle name="Total 2 2 4 5 2" xfId="46292"/>
    <cellStyle name="Total 2 2 4 5 2 2" xfId="46293"/>
    <cellStyle name="Total 2 2 4 5 2 2 2" xfId="46294"/>
    <cellStyle name="Total 2 2 4 5 2 2 3" xfId="46295"/>
    <cellStyle name="Total 2 2 4 5 2 2 4" xfId="46296"/>
    <cellStyle name="Total 2 2 4 5 2 2 5" xfId="46297"/>
    <cellStyle name="Total 2 2 4 5 2 2 6" xfId="46298"/>
    <cellStyle name="Total 2 2 4 5 2 2 7" xfId="46299"/>
    <cellStyle name="Total 2 2 4 5 2 3" xfId="46300"/>
    <cellStyle name="Total 2 2 4 5 2 4" xfId="46301"/>
    <cellStyle name="Total 2 2 4 5 2 5" xfId="46302"/>
    <cellStyle name="Total 2 2 4 5 2 6" xfId="46303"/>
    <cellStyle name="Total 2 2 4 5 2 7" xfId="46304"/>
    <cellStyle name="Total 2 2 4 5 2 8" xfId="46305"/>
    <cellStyle name="Total 2 2 4 5 3" xfId="46306"/>
    <cellStyle name="Total 2 2 4 5 3 2" xfId="46307"/>
    <cellStyle name="Total 2 2 4 5 3 3" xfId="46308"/>
    <cellStyle name="Total 2 2 4 5 3 4" xfId="46309"/>
    <cellStyle name="Total 2 2 4 5 3 5" xfId="46310"/>
    <cellStyle name="Total 2 2 4 5 3 6" xfId="46311"/>
    <cellStyle name="Total 2 2 4 5 3 7" xfId="46312"/>
    <cellStyle name="Total 2 2 4 5 4" xfId="46313"/>
    <cellStyle name="Total 2 2 4 5 4 2" xfId="46314"/>
    <cellStyle name="Total 2 2 4 5 4 3" xfId="46315"/>
    <cellStyle name="Total 2 2 4 5 4 4" xfId="46316"/>
    <cellStyle name="Total 2 2 4 5 4 5" xfId="46317"/>
    <cellStyle name="Total 2 2 4 5 4 6" xfId="46318"/>
    <cellStyle name="Total 2 2 4 5 4 7" xfId="46319"/>
    <cellStyle name="Total 2 2 4 5 5" xfId="46320"/>
    <cellStyle name="Total 2 2 4 5 5 2" xfId="46321"/>
    <cellStyle name="Total 2 2 4 5 5 3" xfId="46322"/>
    <cellStyle name="Total 2 2 4 5 5 4" xfId="46323"/>
    <cellStyle name="Total 2 2 4 5 5 5" xfId="46324"/>
    <cellStyle name="Total 2 2 4 5 5 6" xfId="46325"/>
    <cellStyle name="Total 2 2 4 5 5 7" xfId="46326"/>
    <cellStyle name="Total 2 2 4 5 6" xfId="46327"/>
    <cellStyle name="Total 2 2 4 5 6 2" xfId="46328"/>
    <cellStyle name="Total 2 2 4 5 6 3" xfId="46329"/>
    <cellStyle name="Total 2 2 4 5 6 4" xfId="46330"/>
    <cellStyle name="Total 2 2 4 5 6 5" xfId="46331"/>
    <cellStyle name="Total 2 2 4 5 6 6" xfId="46332"/>
    <cellStyle name="Total 2 2 4 5 6 7" xfId="46333"/>
    <cellStyle name="Total 2 2 4 5 7" xfId="46334"/>
    <cellStyle name="Total 2 2 4 5 7 2" xfId="46335"/>
    <cellStyle name="Total 2 2 4 5 7 3" xfId="46336"/>
    <cellStyle name="Total 2 2 4 5 7 4" xfId="46337"/>
    <cellStyle name="Total 2 2 4 5 7 5" xfId="46338"/>
    <cellStyle name="Total 2 2 4 5 7 6" xfId="46339"/>
    <cellStyle name="Total 2 2 4 5 8" xfId="46340"/>
    <cellStyle name="Total 2 2 4 5 9" xfId="46341"/>
    <cellStyle name="Total 2 2 4 6" xfId="46342"/>
    <cellStyle name="Total 2 2 4 6 10" xfId="46343"/>
    <cellStyle name="Total 2 2 4 6 11" xfId="46344"/>
    <cellStyle name="Total 2 2 4 6 12" xfId="46345"/>
    <cellStyle name="Total 2 2 4 6 2" xfId="46346"/>
    <cellStyle name="Total 2 2 4 6 2 2" xfId="46347"/>
    <cellStyle name="Total 2 2 4 6 2 2 2" xfId="46348"/>
    <cellStyle name="Total 2 2 4 6 2 2 3" xfId="46349"/>
    <cellStyle name="Total 2 2 4 6 2 2 4" xfId="46350"/>
    <cellStyle name="Total 2 2 4 6 2 2 5" xfId="46351"/>
    <cellStyle name="Total 2 2 4 6 2 2 6" xfId="46352"/>
    <cellStyle name="Total 2 2 4 6 2 2 7" xfId="46353"/>
    <cellStyle name="Total 2 2 4 6 2 3" xfId="46354"/>
    <cellStyle name="Total 2 2 4 6 2 4" xfId="46355"/>
    <cellStyle name="Total 2 2 4 6 2 5" xfId="46356"/>
    <cellStyle name="Total 2 2 4 6 2 6" xfId="46357"/>
    <cellStyle name="Total 2 2 4 6 2 7" xfId="46358"/>
    <cellStyle name="Total 2 2 4 6 2 8" xfId="46359"/>
    <cellStyle name="Total 2 2 4 6 3" xfId="46360"/>
    <cellStyle name="Total 2 2 4 6 3 2" xfId="46361"/>
    <cellStyle name="Total 2 2 4 6 3 3" xfId="46362"/>
    <cellStyle name="Total 2 2 4 6 3 4" xfId="46363"/>
    <cellStyle name="Total 2 2 4 6 3 5" xfId="46364"/>
    <cellStyle name="Total 2 2 4 6 3 6" xfId="46365"/>
    <cellStyle name="Total 2 2 4 6 3 7" xfId="46366"/>
    <cellStyle name="Total 2 2 4 6 4" xfId="46367"/>
    <cellStyle name="Total 2 2 4 6 4 2" xfId="46368"/>
    <cellStyle name="Total 2 2 4 6 4 3" xfId="46369"/>
    <cellStyle name="Total 2 2 4 6 4 4" xfId="46370"/>
    <cellStyle name="Total 2 2 4 6 4 5" xfId="46371"/>
    <cellStyle name="Total 2 2 4 6 4 6" xfId="46372"/>
    <cellStyle name="Total 2 2 4 6 4 7" xfId="46373"/>
    <cellStyle name="Total 2 2 4 6 5" xfId="46374"/>
    <cellStyle name="Total 2 2 4 6 5 2" xfId="46375"/>
    <cellStyle name="Total 2 2 4 6 5 3" xfId="46376"/>
    <cellStyle name="Total 2 2 4 6 5 4" xfId="46377"/>
    <cellStyle name="Total 2 2 4 6 5 5" xfId="46378"/>
    <cellStyle name="Total 2 2 4 6 5 6" xfId="46379"/>
    <cellStyle name="Total 2 2 4 6 5 7" xfId="46380"/>
    <cellStyle name="Total 2 2 4 6 6" xfId="46381"/>
    <cellStyle name="Total 2 2 4 6 6 2" xfId="46382"/>
    <cellStyle name="Total 2 2 4 6 6 3" xfId="46383"/>
    <cellStyle name="Total 2 2 4 6 6 4" xfId="46384"/>
    <cellStyle name="Total 2 2 4 6 6 5" xfId="46385"/>
    <cellStyle name="Total 2 2 4 6 6 6" xfId="46386"/>
    <cellStyle name="Total 2 2 4 6 6 7" xfId="46387"/>
    <cellStyle name="Total 2 2 4 6 7" xfId="46388"/>
    <cellStyle name="Total 2 2 4 6 7 2" xfId="46389"/>
    <cellStyle name="Total 2 2 4 6 7 3" xfId="46390"/>
    <cellStyle name="Total 2 2 4 6 7 4" xfId="46391"/>
    <cellStyle name="Total 2 2 4 6 7 5" xfId="46392"/>
    <cellStyle name="Total 2 2 4 6 7 6" xfId="46393"/>
    <cellStyle name="Total 2 2 4 6 8" xfId="46394"/>
    <cellStyle name="Total 2 2 4 6 9" xfId="46395"/>
    <cellStyle name="Total 2 2 4 7" xfId="46396"/>
    <cellStyle name="Total 2 2 4 7 10" xfId="46397"/>
    <cellStyle name="Total 2 2 4 7 11" xfId="46398"/>
    <cellStyle name="Total 2 2 4 7 12" xfId="46399"/>
    <cellStyle name="Total 2 2 4 7 2" xfId="46400"/>
    <cellStyle name="Total 2 2 4 7 2 2" xfId="46401"/>
    <cellStyle name="Total 2 2 4 7 2 2 2" xfId="46402"/>
    <cellStyle name="Total 2 2 4 7 2 2 3" xfId="46403"/>
    <cellStyle name="Total 2 2 4 7 2 2 4" xfId="46404"/>
    <cellStyle name="Total 2 2 4 7 2 2 5" xfId="46405"/>
    <cellStyle name="Total 2 2 4 7 2 2 6" xfId="46406"/>
    <cellStyle name="Total 2 2 4 7 2 2 7" xfId="46407"/>
    <cellStyle name="Total 2 2 4 7 2 3" xfId="46408"/>
    <cellStyle name="Total 2 2 4 7 2 4" xfId="46409"/>
    <cellStyle name="Total 2 2 4 7 2 5" xfId="46410"/>
    <cellStyle name="Total 2 2 4 7 2 6" xfId="46411"/>
    <cellStyle name="Total 2 2 4 7 2 7" xfId="46412"/>
    <cellStyle name="Total 2 2 4 7 2 8" xfId="46413"/>
    <cellStyle name="Total 2 2 4 7 3" xfId="46414"/>
    <cellStyle name="Total 2 2 4 7 3 2" xfId="46415"/>
    <cellStyle name="Total 2 2 4 7 3 3" xfId="46416"/>
    <cellStyle name="Total 2 2 4 7 3 4" xfId="46417"/>
    <cellStyle name="Total 2 2 4 7 3 5" xfId="46418"/>
    <cellStyle name="Total 2 2 4 7 3 6" xfId="46419"/>
    <cellStyle name="Total 2 2 4 7 3 7" xfId="46420"/>
    <cellStyle name="Total 2 2 4 7 4" xfId="46421"/>
    <cellStyle name="Total 2 2 4 7 4 2" xfId="46422"/>
    <cellStyle name="Total 2 2 4 7 4 3" xfId="46423"/>
    <cellStyle name="Total 2 2 4 7 4 4" xfId="46424"/>
    <cellStyle name="Total 2 2 4 7 4 5" xfId="46425"/>
    <cellStyle name="Total 2 2 4 7 4 6" xfId="46426"/>
    <cellStyle name="Total 2 2 4 7 4 7" xfId="46427"/>
    <cellStyle name="Total 2 2 4 7 5" xfId="46428"/>
    <cellStyle name="Total 2 2 4 7 5 2" xfId="46429"/>
    <cellStyle name="Total 2 2 4 7 5 3" xfId="46430"/>
    <cellStyle name="Total 2 2 4 7 5 4" xfId="46431"/>
    <cellStyle name="Total 2 2 4 7 5 5" xfId="46432"/>
    <cellStyle name="Total 2 2 4 7 5 6" xfId="46433"/>
    <cellStyle name="Total 2 2 4 7 5 7" xfId="46434"/>
    <cellStyle name="Total 2 2 4 7 6" xfId="46435"/>
    <cellStyle name="Total 2 2 4 7 6 2" xfId="46436"/>
    <cellStyle name="Total 2 2 4 7 6 3" xfId="46437"/>
    <cellStyle name="Total 2 2 4 7 6 4" xfId="46438"/>
    <cellStyle name="Total 2 2 4 7 6 5" xfId="46439"/>
    <cellStyle name="Total 2 2 4 7 6 6" xfId="46440"/>
    <cellStyle name="Total 2 2 4 7 6 7" xfId="46441"/>
    <cellStyle name="Total 2 2 4 7 7" xfId="46442"/>
    <cellStyle name="Total 2 2 4 7 7 2" xfId="46443"/>
    <cellStyle name="Total 2 2 4 7 7 3" xfId="46444"/>
    <cellStyle name="Total 2 2 4 7 7 4" xfId="46445"/>
    <cellStyle name="Total 2 2 4 7 7 5" xfId="46446"/>
    <cellStyle name="Total 2 2 4 7 7 6" xfId="46447"/>
    <cellStyle name="Total 2 2 4 7 8" xfId="46448"/>
    <cellStyle name="Total 2 2 4 7 9" xfId="46449"/>
    <cellStyle name="Total 2 2 4 8" xfId="46450"/>
    <cellStyle name="Total 2 2 4 8 10" xfId="46451"/>
    <cellStyle name="Total 2 2 4 8 11" xfId="46452"/>
    <cellStyle name="Total 2 2 4 8 12" xfId="46453"/>
    <cellStyle name="Total 2 2 4 8 2" xfId="46454"/>
    <cellStyle name="Total 2 2 4 8 2 2" xfId="46455"/>
    <cellStyle name="Total 2 2 4 8 2 2 2" xfId="46456"/>
    <cellStyle name="Total 2 2 4 8 2 2 3" xfId="46457"/>
    <cellStyle name="Total 2 2 4 8 2 2 4" xfId="46458"/>
    <cellStyle name="Total 2 2 4 8 2 2 5" xfId="46459"/>
    <cellStyle name="Total 2 2 4 8 2 2 6" xfId="46460"/>
    <cellStyle name="Total 2 2 4 8 2 2 7" xfId="46461"/>
    <cellStyle name="Total 2 2 4 8 2 3" xfId="46462"/>
    <cellStyle name="Total 2 2 4 8 2 4" xfId="46463"/>
    <cellStyle name="Total 2 2 4 8 2 5" xfId="46464"/>
    <cellStyle name="Total 2 2 4 8 2 6" xfId="46465"/>
    <cellStyle name="Total 2 2 4 8 2 7" xfId="46466"/>
    <cellStyle name="Total 2 2 4 8 2 8" xfId="46467"/>
    <cellStyle name="Total 2 2 4 8 3" xfId="46468"/>
    <cellStyle name="Total 2 2 4 8 3 2" xfId="46469"/>
    <cellStyle name="Total 2 2 4 8 3 3" xfId="46470"/>
    <cellStyle name="Total 2 2 4 8 3 4" xfId="46471"/>
    <cellStyle name="Total 2 2 4 8 3 5" xfId="46472"/>
    <cellStyle name="Total 2 2 4 8 3 6" xfId="46473"/>
    <cellStyle name="Total 2 2 4 8 3 7" xfId="46474"/>
    <cellStyle name="Total 2 2 4 8 4" xfId="46475"/>
    <cellStyle name="Total 2 2 4 8 4 2" xfId="46476"/>
    <cellStyle name="Total 2 2 4 8 4 3" xfId="46477"/>
    <cellStyle name="Total 2 2 4 8 4 4" xfId="46478"/>
    <cellStyle name="Total 2 2 4 8 4 5" xfId="46479"/>
    <cellStyle name="Total 2 2 4 8 4 6" xfId="46480"/>
    <cellStyle name="Total 2 2 4 8 4 7" xfId="46481"/>
    <cellStyle name="Total 2 2 4 8 5" xfId="46482"/>
    <cellStyle name="Total 2 2 4 8 5 2" xfId="46483"/>
    <cellStyle name="Total 2 2 4 8 5 3" xfId="46484"/>
    <cellStyle name="Total 2 2 4 8 5 4" xfId="46485"/>
    <cellStyle name="Total 2 2 4 8 5 5" xfId="46486"/>
    <cellStyle name="Total 2 2 4 8 5 6" xfId="46487"/>
    <cellStyle name="Total 2 2 4 8 5 7" xfId="46488"/>
    <cellStyle name="Total 2 2 4 8 6" xfId="46489"/>
    <cellStyle name="Total 2 2 4 8 6 2" xfId="46490"/>
    <cellStyle name="Total 2 2 4 8 6 3" xfId="46491"/>
    <cellStyle name="Total 2 2 4 8 6 4" xfId="46492"/>
    <cellStyle name="Total 2 2 4 8 6 5" xfId="46493"/>
    <cellStyle name="Total 2 2 4 8 6 6" xfId="46494"/>
    <cellStyle name="Total 2 2 4 8 6 7" xfId="46495"/>
    <cellStyle name="Total 2 2 4 8 7" xfId="46496"/>
    <cellStyle name="Total 2 2 4 8 7 2" xfId="46497"/>
    <cellStyle name="Total 2 2 4 8 7 3" xfId="46498"/>
    <cellStyle name="Total 2 2 4 8 7 4" xfId="46499"/>
    <cellStyle name="Total 2 2 4 8 7 5" xfId="46500"/>
    <cellStyle name="Total 2 2 4 8 7 6" xfId="46501"/>
    <cellStyle name="Total 2 2 4 8 8" xfId="46502"/>
    <cellStyle name="Total 2 2 4 8 9" xfId="46503"/>
    <cellStyle name="Total 2 2 4 9" xfId="46504"/>
    <cellStyle name="Total 2 2 4 9 10" xfId="46505"/>
    <cellStyle name="Total 2 2 4 9 11" xfId="46506"/>
    <cellStyle name="Total 2 2 4 9 12" xfId="46507"/>
    <cellStyle name="Total 2 2 4 9 2" xfId="46508"/>
    <cellStyle name="Total 2 2 4 9 2 2" xfId="46509"/>
    <cellStyle name="Total 2 2 4 9 2 2 2" xfId="46510"/>
    <cellStyle name="Total 2 2 4 9 2 2 3" xfId="46511"/>
    <cellStyle name="Total 2 2 4 9 2 2 4" xfId="46512"/>
    <cellStyle name="Total 2 2 4 9 2 2 5" xfId="46513"/>
    <cellStyle name="Total 2 2 4 9 2 2 6" xfId="46514"/>
    <cellStyle name="Total 2 2 4 9 2 2 7" xfId="46515"/>
    <cellStyle name="Total 2 2 4 9 2 3" xfId="46516"/>
    <cellStyle name="Total 2 2 4 9 2 4" xfId="46517"/>
    <cellStyle name="Total 2 2 4 9 2 5" xfId="46518"/>
    <cellStyle name="Total 2 2 4 9 2 6" xfId="46519"/>
    <cellStyle name="Total 2 2 4 9 2 7" xfId="46520"/>
    <cellStyle name="Total 2 2 4 9 2 8" xfId="46521"/>
    <cellStyle name="Total 2 2 4 9 3" xfId="46522"/>
    <cellStyle name="Total 2 2 4 9 3 2" xfId="46523"/>
    <cellStyle name="Total 2 2 4 9 3 3" xfId="46524"/>
    <cellStyle name="Total 2 2 4 9 3 4" xfId="46525"/>
    <cellStyle name="Total 2 2 4 9 3 5" xfId="46526"/>
    <cellStyle name="Total 2 2 4 9 3 6" xfId="46527"/>
    <cellStyle name="Total 2 2 4 9 3 7" xfId="46528"/>
    <cellStyle name="Total 2 2 4 9 4" xfId="46529"/>
    <cellStyle name="Total 2 2 4 9 4 2" xfId="46530"/>
    <cellStyle name="Total 2 2 4 9 4 3" xfId="46531"/>
    <cellStyle name="Total 2 2 4 9 4 4" xfId="46532"/>
    <cellStyle name="Total 2 2 4 9 4 5" xfId="46533"/>
    <cellStyle name="Total 2 2 4 9 4 6" xfId="46534"/>
    <cellStyle name="Total 2 2 4 9 4 7" xfId="46535"/>
    <cellStyle name="Total 2 2 4 9 5" xfId="46536"/>
    <cellStyle name="Total 2 2 4 9 5 2" xfId="46537"/>
    <cellStyle name="Total 2 2 4 9 5 3" xfId="46538"/>
    <cellStyle name="Total 2 2 4 9 5 4" xfId="46539"/>
    <cellStyle name="Total 2 2 4 9 5 5" xfId="46540"/>
    <cellStyle name="Total 2 2 4 9 5 6" xfId="46541"/>
    <cellStyle name="Total 2 2 4 9 5 7" xfId="46542"/>
    <cellStyle name="Total 2 2 4 9 6" xfId="46543"/>
    <cellStyle name="Total 2 2 4 9 6 2" xfId="46544"/>
    <cellStyle name="Total 2 2 4 9 6 3" xfId="46545"/>
    <cellStyle name="Total 2 2 4 9 6 4" xfId="46546"/>
    <cellStyle name="Total 2 2 4 9 6 5" xfId="46547"/>
    <cellStyle name="Total 2 2 4 9 6 6" xfId="46548"/>
    <cellStyle name="Total 2 2 4 9 6 7" xfId="46549"/>
    <cellStyle name="Total 2 2 4 9 7" xfId="46550"/>
    <cellStyle name="Total 2 2 4 9 7 2" xfId="46551"/>
    <cellStyle name="Total 2 2 4 9 7 3" xfId="46552"/>
    <cellStyle name="Total 2 2 4 9 7 4" xfId="46553"/>
    <cellStyle name="Total 2 2 4 9 7 5" xfId="46554"/>
    <cellStyle name="Total 2 2 4 9 7 6" xfId="46555"/>
    <cellStyle name="Total 2 2 4 9 8" xfId="46556"/>
    <cellStyle name="Total 2 2 4 9 9" xfId="46557"/>
    <cellStyle name="Total 2 2 5" xfId="46558"/>
    <cellStyle name="Total 2 2 5 10" xfId="46559"/>
    <cellStyle name="Total 2 2 5 10 10" xfId="46560"/>
    <cellStyle name="Total 2 2 5 10 11" xfId="46561"/>
    <cellStyle name="Total 2 2 5 10 12" xfId="46562"/>
    <cellStyle name="Total 2 2 5 10 2" xfId="46563"/>
    <cellStyle name="Total 2 2 5 10 2 2" xfId="46564"/>
    <cellStyle name="Total 2 2 5 10 2 2 2" xfId="46565"/>
    <cellStyle name="Total 2 2 5 10 2 2 3" xfId="46566"/>
    <cellStyle name="Total 2 2 5 10 2 2 4" xfId="46567"/>
    <cellStyle name="Total 2 2 5 10 2 2 5" xfId="46568"/>
    <cellStyle name="Total 2 2 5 10 2 2 6" xfId="46569"/>
    <cellStyle name="Total 2 2 5 10 2 2 7" xfId="46570"/>
    <cellStyle name="Total 2 2 5 10 2 3" xfId="46571"/>
    <cellStyle name="Total 2 2 5 10 2 4" xfId="46572"/>
    <cellStyle name="Total 2 2 5 10 2 5" xfId="46573"/>
    <cellStyle name="Total 2 2 5 10 2 6" xfId="46574"/>
    <cellStyle name="Total 2 2 5 10 2 7" xfId="46575"/>
    <cellStyle name="Total 2 2 5 10 2 8" xfId="46576"/>
    <cellStyle name="Total 2 2 5 10 3" xfId="46577"/>
    <cellStyle name="Total 2 2 5 10 3 2" xfId="46578"/>
    <cellStyle name="Total 2 2 5 10 3 3" xfId="46579"/>
    <cellStyle name="Total 2 2 5 10 3 4" xfId="46580"/>
    <cellStyle name="Total 2 2 5 10 3 5" xfId="46581"/>
    <cellStyle name="Total 2 2 5 10 3 6" xfId="46582"/>
    <cellStyle name="Total 2 2 5 10 3 7" xfId="46583"/>
    <cellStyle name="Total 2 2 5 10 4" xfId="46584"/>
    <cellStyle name="Total 2 2 5 10 4 2" xfId="46585"/>
    <cellStyle name="Total 2 2 5 10 4 3" xfId="46586"/>
    <cellStyle name="Total 2 2 5 10 4 4" xfId="46587"/>
    <cellStyle name="Total 2 2 5 10 4 5" xfId="46588"/>
    <cellStyle name="Total 2 2 5 10 4 6" xfId="46589"/>
    <cellStyle name="Total 2 2 5 10 4 7" xfId="46590"/>
    <cellStyle name="Total 2 2 5 10 5" xfId="46591"/>
    <cellStyle name="Total 2 2 5 10 5 2" xfId="46592"/>
    <cellStyle name="Total 2 2 5 10 5 3" xfId="46593"/>
    <cellStyle name="Total 2 2 5 10 5 4" xfId="46594"/>
    <cellStyle name="Total 2 2 5 10 5 5" xfId="46595"/>
    <cellStyle name="Total 2 2 5 10 5 6" xfId="46596"/>
    <cellStyle name="Total 2 2 5 10 5 7" xfId="46597"/>
    <cellStyle name="Total 2 2 5 10 6" xfId="46598"/>
    <cellStyle name="Total 2 2 5 10 6 2" xfId="46599"/>
    <cellStyle name="Total 2 2 5 10 6 3" xfId="46600"/>
    <cellStyle name="Total 2 2 5 10 6 4" xfId="46601"/>
    <cellStyle name="Total 2 2 5 10 6 5" xfId="46602"/>
    <cellStyle name="Total 2 2 5 10 6 6" xfId="46603"/>
    <cellStyle name="Total 2 2 5 10 6 7" xfId="46604"/>
    <cellStyle name="Total 2 2 5 10 7" xfId="46605"/>
    <cellStyle name="Total 2 2 5 10 7 2" xfId="46606"/>
    <cellStyle name="Total 2 2 5 10 7 3" xfId="46607"/>
    <cellStyle name="Total 2 2 5 10 7 4" xfId="46608"/>
    <cellStyle name="Total 2 2 5 10 7 5" xfId="46609"/>
    <cellStyle name="Total 2 2 5 10 7 6" xfId="46610"/>
    <cellStyle name="Total 2 2 5 10 8" xfId="46611"/>
    <cellStyle name="Total 2 2 5 10 9" xfId="46612"/>
    <cellStyle name="Total 2 2 5 11" xfId="46613"/>
    <cellStyle name="Total 2 2 5 11 10" xfId="46614"/>
    <cellStyle name="Total 2 2 5 11 11" xfId="46615"/>
    <cellStyle name="Total 2 2 5 11 12" xfId="46616"/>
    <cellStyle name="Total 2 2 5 11 2" xfId="46617"/>
    <cellStyle name="Total 2 2 5 11 2 2" xfId="46618"/>
    <cellStyle name="Total 2 2 5 11 2 2 2" xfId="46619"/>
    <cellStyle name="Total 2 2 5 11 2 2 3" xfId="46620"/>
    <cellStyle name="Total 2 2 5 11 2 2 4" xfId="46621"/>
    <cellStyle name="Total 2 2 5 11 2 2 5" xfId="46622"/>
    <cellStyle name="Total 2 2 5 11 2 2 6" xfId="46623"/>
    <cellStyle name="Total 2 2 5 11 2 2 7" xfId="46624"/>
    <cellStyle name="Total 2 2 5 11 2 3" xfId="46625"/>
    <cellStyle name="Total 2 2 5 11 2 4" xfId="46626"/>
    <cellStyle name="Total 2 2 5 11 2 5" xfId="46627"/>
    <cellStyle name="Total 2 2 5 11 2 6" xfId="46628"/>
    <cellStyle name="Total 2 2 5 11 2 7" xfId="46629"/>
    <cellStyle name="Total 2 2 5 11 2 8" xfId="46630"/>
    <cellStyle name="Total 2 2 5 11 3" xfId="46631"/>
    <cellStyle name="Total 2 2 5 11 3 2" xfId="46632"/>
    <cellStyle name="Total 2 2 5 11 3 3" xfId="46633"/>
    <cellStyle name="Total 2 2 5 11 3 4" xfId="46634"/>
    <cellStyle name="Total 2 2 5 11 3 5" xfId="46635"/>
    <cellStyle name="Total 2 2 5 11 3 6" xfId="46636"/>
    <cellStyle name="Total 2 2 5 11 3 7" xfId="46637"/>
    <cellStyle name="Total 2 2 5 11 4" xfId="46638"/>
    <cellStyle name="Total 2 2 5 11 4 2" xfId="46639"/>
    <cellStyle name="Total 2 2 5 11 4 3" xfId="46640"/>
    <cellStyle name="Total 2 2 5 11 4 4" xfId="46641"/>
    <cellStyle name="Total 2 2 5 11 4 5" xfId="46642"/>
    <cellStyle name="Total 2 2 5 11 4 6" xfId="46643"/>
    <cellStyle name="Total 2 2 5 11 4 7" xfId="46644"/>
    <cellStyle name="Total 2 2 5 11 5" xfId="46645"/>
    <cellStyle name="Total 2 2 5 11 5 2" xfId="46646"/>
    <cellStyle name="Total 2 2 5 11 5 3" xfId="46647"/>
    <cellStyle name="Total 2 2 5 11 5 4" xfId="46648"/>
    <cellStyle name="Total 2 2 5 11 5 5" xfId="46649"/>
    <cellStyle name="Total 2 2 5 11 5 6" xfId="46650"/>
    <cellStyle name="Total 2 2 5 11 5 7" xfId="46651"/>
    <cellStyle name="Total 2 2 5 11 6" xfId="46652"/>
    <cellStyle name="Total 2 2 5 11 6 2" xfId="46653"/>
    <cellStyle name="Total 2 2 5 11 6 3" xfId="46654"/>
    <cellStyle name="Total 2 2 5 11 6 4" xfId="46655"/>
    <cellStyle name="Total 2 2 5 11 6 5" xfId="46656"/>
    <cellStyle name="Total 2 2 5 11 6 6" xfId="46657"/>
    <cellStyle name="Total 2 2 5 11 6 7" xfId="46658"/>
    <cellStyle name="Total 2 2 5 11 7" xfId="46659"/>
    <cellStyle name="Total 2 2 5 11 7 2" xfId="46660"/>
    <cellStyle name="Total 2 2 5 11 7 3" xfId="46661"/>
    <cellStyle name="Total 2 2 5 11 7 4" xfId="46662"/>
    <cellStyle name="Total 2 2 5 11 7 5" xfId="46663"/>
    <cellStyle name="Total 2 2 5 11 7 6" xfId="46664"/>
    <cellStyle name="Total 2 2 5 11 8" xfId="46665"/>
    <cellStyle name="Total 2 2 5 11 9" xfId="46666"/>
    <cellStyle name="Total 2 2 5 12" xfId="46667"/>
    <cellStyle name="Total 2 2 5 12 10" xfId="46668"/>
    <cellStyle name="Total 2 2 5 12 11" xfId="46669"/>
    <cellStyle name="Total 2 2 5 12 12" xfId="46670"/>
    <cellStyle name="Total 2 2 5 12 2" xfId="46671"/>
    <cellStyle name="Total 2 2 5 12 2 2" xfId="46672"/>
    <cellStyle name="Total 2 2 5 12 2 2 2" xfId="46673"/>
    <cellStyle name="Total 2 2 5 12 2 2 3" xfId="46674"/>
    <cellStyle name="Total 2 2 5 12 2 2 4" xfId="46675"/>
    <cellStyle name="Total 2 2 5 12 2 2 5" xfId="46676"/>
    <cellStyle name="Total 2 2 5 12 2 2 6" xfId="46677"/>
    <cellStyle name="Total 2 2 5 12 2 2 7" xfId="46678"/>
    <cellStyle name="Total 2 2 5 12 2 3" xfId="46679"/>
    <cellStyle name="Total 2 2 5 12 2 4" xfId="46680"/>
    <cellStyle name="Total 2 2 5 12 2 5" xfId="46681"/>
    <cellStyle name="Total 2 2 5 12 2 6" xfId="46682"/>
    <cellStyle name="Total 2 2 5 12 2 7" xfId="46683"/>
    <cellStyle name="Total 2 2 5 12 2 8" xfId="46684"/>
    <cellStyle name="Total 2 2 5 12 3" xfId="46685"/>
    <cellStyle name="Total 2 2 5 12 3 2" xfId="46686"/>
    <cellStyle name="Total 2 2 5 12 3 3" xfId="46687"/>
    <cellStyle name="Total 2 2 5 12 3 4" xfId="46688"/>
    <cellStyle name="Total 2 2 5 12 3 5" xfId="46689"/>
    <cellStyle name="Total 2 2 5 12 3 6" xfId="46690"/>
    <cellStyle name="Total 2 2 5 12 3 7" xfId="46691"/>
    <cellStyle name="Total 2 2 5 12 4" xfId="46692"/>
    <cellStyle name="Total 2 2 5 12 4 2" xfId="46693"/>
    <cellStyle name="Total 2 2 5 12 4 3" xfId="46694"/>
    <cellStyle name="Total 2 2 5 12 4 4" xfId="46695"/>
    <cellStyle name="Total 2 2 5 12 4 5" xfId="46696"/>
    <cellStyle name="Total 2 2 5 12 4 6" xfId="46697"/>
    <cellStyle name="Total 2 2 5 12 4 7" xfId="46698"/>
    <cellStyle name="Total 2 2 5 12 5" xfId="46699"/>
    <cellStyle name="Total 2 2 5 12 5 2" xfId="46700"/>
    <cellStyle name="Total 2 2 5 12 5 3" xfId="46701"/>
    <cellStyle name="Total 2 2 5 12 5 4" xfId="46702"/>
    <cellStyle name="Total 2 2 5 12 5 5" xfId="46703"/>
    <cellStyle name="Total 2 2 5 12 5 6" xfId="46704"/>
    <cellStyle name="Total 2 2 5 12 5 7" xfId="46705"/>
    <cellStyle name="Total 2 2 5 12 6" xfId="46706"/>
    <cellStyle name="Total 2 2 5 12 6 2" xfId="46707"/>
    <cellStyle name="Total 2 2 5 12 6 3" xfId="46708"/>
    <cellStyle name="Total 2 2 5 12 6 4" xfId="46709"/>
    <cellStyle name="Total 2 2 5 12 6 5" xfId="46710"/>
    <cellStyle name="Total 2 2 5 12 6 6" xfId="46711"/>
    <cellStyle name="Total 2 2 5 12 6 7" xfId="46712"/>
    <cellStyle name="Total 2 2 5 12 7" xfId="46713"/>
    <cellStyle name="Total 2 2 5 12 7 2" xfId="46714"/>
    <cellStyle name="Total 2 2 5 12 7 3" xfId="46715"/>
    <cellStyle name="Total 2 2 5 12 7 4" xfId="46716"/>
    <cellStyle name="Total 2 2 5 12 7 5" xfId="46717"/>
    <cellStyle name="Total 2 2 5 12 7 6" xfId="46718"/>
    <cellStyle name="Total 2 2 5 12 8" xfId="46719"/>
    <cellStyle name="Total 2 2 5 12 9" xfId="46720"/>
    <cellStyle name="Total 2 2 5 13" xfId="46721"/>
    <cellStyle name="Total 2 2 5 13 2" xfId="46722"/>
    <cellStyle name="Total 2 2 5 13 2 2" xfId="46723"/>
    <cellStyle name="Total 2 2 5 13 2 3" xfId="46724"/>
    <cellStyle name="Total 2 2 5 13 2 4" xfId="46725"/>
    <cellStyle name="Total 2 2 5 13 2 5" xfId="46726"/>
    <cellStyle name="Total 2 2 5 13 2 6" xfId="46727"/>
    <cellStyle name="Total 2 2 5 13 2 7" xfId="46728"/>
    <cellStyle name="Total 2 2 5 13 3" xfId="46729"/>
    <cellStyle name="Total 2 2 5 13 4" xfId="46730"/>
    <cellStyle name="Total 2 2 5 13 5" xfId="46731"/>
    <cellStyle name="Total 2 2 5 13 6" xfId="46732"/>
    <cellStyle name="Total 2 2 5 13 7" xfId="46733"/>
    <cellStyle name="Total 2 2 5 13 8" xfId="46734"/>
    <cellStyle name="Total 2 2 5 14" xfId="46735"/>
    <cellStyle name="Total 2 2 5 14 2" xfId="46736"/>
    <cellStyle name="Total 2 2 5 14 3" xfId="46737"/>
    <cellStyle name="Total 2 2 5 14 4" xfId="46738"/>
    <cellStyle name="Total 2 2 5 14 5" xfId="46739"/>
    <cellStyle name="Total 2 2 5 14 6" xfId="46740"/>
    <cellStyle name="Total 2 2 5 14 7" xfId="46741"/>
    <cellStyle name="Total 2 2 5 15" xfId="46742"/>
    <cellStyle name="Total 2 2 5 15 2" xfId="46743"/>
    <cellStyle name="Total 2 2 5 15 3" xfId="46744"/>
    <cellStyle name="Total 2 2 5 15 4" xfId="46745"/>
    <cellStyle name="Total 2 2 5 15 5" xfId="46746"/>
    <cellStyle name="Total 2 2 5 15 6" xfId="46747"/>
    <cellStyle name="Total 2 2 5 15 7" xfId="46748"/>
    <cellStyle name="Total 2 2 5 16" xfId="46749"/>
    <cellStyle name="Total 2 2 5 16 2" xfId="46750"/>
    <cellStyle name="Total 2 2 5 16 3" xfId="46751"/>
    <cellStyle name="Total 2 2 5 16 4" xfId="46752"/>
    <cellStyle name="Total 2 2 5 16 5" xfId="46753"/>
    <cellStyle name="Total 2 2 5 16 6" xfId="46754"/>
    <cellStyle name="Total 2 2 5 16 7" xfId="46755"/>
    <cellStyle name="Total 2 2 5 17" xfId="46756"/>
    <cellStyle name="Total 2 2 5 17 2" xfId="46757"/>
    <cellStyle name="Total 2 2 5 17 3" xfId="46758"/>
    <cellStyle name="Total 2 2 5 17 4" xfId="46759"/>
    <cellStyle name="Total 2 2 5 17 5" xfId="46760"/>
    <cellStyle name="Total 2 2 5 17 6" xfId="46761"/>
    <cellStyle name="Total 2 2 5 17 7" xfId="46762"/>
    <cellStyle name="Total 2 2 5 18" xfId="46763"/>
    <cellStyle name="Total 2 2 5 18 2" xfId="46764"/>
    <cellStyle name="Total 2 2 5 18 3" xfId="46765"/>
    <cellStyle name="Total 2 2 5 18 4" xfId="46766"/>
    <cellStyle name="Total 2 2 5 18 5" xfId="46767"/>
    <cellStyle name="Total 2 2 5 18 6" xfId="46768"/>
    <cellStyle name="Total 2 2 5 18 7" xfId="46769"/>
    <cellStyle name="Total 2 2 5 19" xfId="46770"/>
    <cellStyle name="Total 2 2 5 2" xfId="46771"/>
    <cellStyle name="Total 2 2 5 2 10" xfId="46772"/>
    <cellStyle name="Total 2 2 5 2 11" xfId="46773"/>
    <cellStyle name="Total 2 2 5 2 12" xfId="46774"/>
    <cellStyle name="Total 2 2 5 2 13" xfId="46775"/>
    <cellStyle name="Total 2 2 5 2 2" xfId="46776"/>
    <cellStyle name="Total 2 2 5 2 2 2" xfId="46777"/>
    <cellStyle name="Total 2 2 5 2 2 2 2" xfId="46778"/>
    <cellStyle name="Total 2 2 5 2 2 2 3" xfId="46779"/>
    <cellStyle name="Total 2 2 5 2 2 2 4" xfId="46780"/>
    <cellStyle name="Total 2 2 5 2 2 2 5" xfId="46781"/>
    <cellStyle name="Total 2 2 5 2 2 2 6" xfId="46782"/>
    <cellStyle name="Total 2 2 5 2 2 2 7" xfId="46783"/>
    <cellStyle name="Total 2 2 5 2 2 3" xfId="46784"/>
    <cellStyle name="Total 2 2 5 2 2 4" xfId="46785"/>
    <cellStyle name="Total 2 2 5 2 2 5" xfId="46786"/>
    <cellStyle name="Total 2 2 5 2 2 6" xfId="46787"/>
    <cellStyle name="Total 2 2 5 2 2 7" xfId="46788"/>
    <cellStyle name="Total 2 2 5 2 2 8" xfId="46789"/>
    <cellStyle name="Total 2 2 5 2 3" xfId="46790"/>
    <cellStyle name="Total 2 2 5 2 3 2" xfId="46791"/>
    <cellStyle name="Total 2 2 5 2 3 3" xfId="46792"/>
    <cellStyle name="Total 2 2 5 2 3 4" xfId="46793"/>
    <cellStyle name="Total 2 2 5 2 3 5" xfId="46794"/>
    <cellStyle name="Total 2 2 5 2 3 6" xfId="46795"/>
    <cellStyle name="Total 2 2 5 2 3 7" xfId="46796"/>
    <cellStyle name="Total 2 2 5 2 4" xfId="46797"/>
    <cellStyle name="Total 2 2 5 2 4 2" xfId="46798"/>
    <cellStyle name="Total 2 2 5 2 4 3" xfId="46799"/>
    <cellStyle name="Total 2 2 5 2 4 4" xfId="46800"/>
    <cellStyle name="Total 2 2 5 2 4 5" xfId="46801"/>
    <cellStyle name="Total 2 2 5 2 4 6" xfId="46802"/>
    <cellStyle name="Total 2 2 5 2 4 7" xfId="46803"/>
    <cellStyle name="Total 2 2 5 2 5" xfId="46804"/>
    <cellStyle name="Total 2 2 5 2 5 2" xfId="46805"/>
    <cellStyle name="Total 2 2 5 2 5 3" xfId="46806"/>
    <cellStyle name="Total 2 2 5 2 5 4" xfId="46807"/>
    <cellStyle name="Total 2 2 5 2 5 5" xfId="46808"/>
    <cellStyle name="Total 2 2 5 2 5 6" xfId="46809"/>
    <cellStyle name="Total 2 2 5 2 5 7" xfId="46810"/>
    <cellStyle name="Total 2 2 5 2 6" xfId="46811"/>
    <cellStyle name="Total 2 2 5 2 6 2" xfId="46812"/>
    <cellStyle name="Total 2 2 5 2 6 3" xfId="46813"/>
    <cellStyle name="Total 2 2 5 2 6 4" xfId="46814"/>
    <cellStyle name="Total 2 2 5 2 6 5" xfId="46815"/>
    <cellStyle name="Total 2 2 5 2 6 6" xfId="46816"/>
    <cellStyle name="Total 2 2 5 2 6 7" xfId="46817"/>
    <cellStyle name="Total 2 2 5 2 7" xfId="46818"/>
    <cellStyle name="Total 2 2 5 2 7 2" xfId="46819"/>
    <cellStyle name="Total 2 2 5 2 7 3" xfId="46820"/>
    <cellStyle name="Total 2 2 5 2 7 4" xfId="46821"/>
    <cellStyle name="Total 2 2 5 2 7 5" xfId="46822"/>
    <cellStyle name="Total 2 2 5 2 7 6" xfId="46823"/>
    <cellStyle name="Total 2 2 5 2 7 7" xfId="46824"/>
    <cellStyle name="Total 2 2 5 2 8" xfId="46825"/>
    <cellStyle name="Total 2 2 5 2 9" xfId="46826"/>
    <cellStyle name="Total 2 2 5 20" xfId="46827"/>
    <cellStyle name="Total 2 2 5 21" xfId="46828"/>
    <cellStyle name="Total 2 2 5 22" xfId="46829"/>
    <cellStyle name="Total 2 2 5 23" xfId="46830"/>
    <cellStyle name="Total 2 2 5 3" xfId="46831"/>
    <cellStyle name="Total 2 2 5 3 10" xfId="46832"/>
    <cellStyle name="Total 2 2 5 3 11" xfId="46833"/>
    <cellStyle name="Total 2 2 5 3 12" xfId="46834"/>
    <cellStyle name="Total 2 2 5 3 13" xfId="46835"/>
    <cellStyle name="Total 2 2 5 3 2" xfId="46836"/>
    <cellStyle name="Total 2 2 5 3 2 2" xfId="46837"/>
    <cellStyle name="Total 2 2 5 3 2 2 2" xfId="46838"/>
    <cellStyle name="Total 2 2 5 3 2 2 3" xfId="46839"/>
    <cellStyle name="Total 2 2 5 3 2 2 4" xfId="46840"/>
    <cellStyle name="Total 2 2 5 3 2 2 5" xfId="46841"/>
    <cellStyle name="Total 2 2 5 3 2 2 6" xfId="46842"/>
    <cellStyle name="Total 2 2 5 3 2 2 7" xfId="46843"/>
    <cellStyle name="Total 2 2 5 3 2 3" xfId="46844"/>
    <cellStyle name="Total 2 2 5 3 2 4" xfId="46845"/>
    <cellStyle name="Total 2 2 5 3 2 5" xfId="46846"/>
    <cellStyle name="Total 2 2 5 3 2 6" xfId="46847"/>
    <cellStyle name="Total 2 2 5 3 2 7" xfId="46848"/>
    <cellStyle name="Total 2 2 5 3 2 8" xfId="46849"/>
    <cellStyle name="Total 2 2 5 3 3" xfId="46850"/>
    <cellStyle name="Total 2 2 5 3 3 2" xfId="46851"/>
    <cellStyle name="Total 2 2 5 3 3 3" xfId="46852"/>
    <cellStyle name="Total 2 2 5 3 3 4" xfId="46853"/>
    <cellStyle name="Total 2 2 5 3 3 5" xfId="46854"/>
    <cellStyle name="Total 2 2 5 3 3 6" xfId="46855"/>
    <cellStyle name="Total 2 2 5 3 3 7" xfId="46856"/>
    <cellStyle name="Total 2 2 5 3 4" xfId="46857"/>
    <cellStyle name="Total 2 2 5 3 4 2" xfId="46858"/>
    <cellStyle name="Total 2 2 5 3 4 3" xfId="46859"/>
    <cellStyle name="Total 2 2 5 3 4 4" xfId="46860"/>
    <cellStyle name="Total 2 2 5 3 4 5" xfId="46861"/>
    <cellStyle name="Total 2 2 5 3 4 6" xfId="46862"/>
    <cellStyle name="Total 2 2 5 3 4 7" xfId="46863"/>
    <cellStyle name="Total 2 2 5 3 5" xfId="46864"/>
    <cellStyle name="Total 2 2 5 3 5 2" xfId="46865"/>
    <cellStyle name="Total 2 2 5 3 5 3" xfId="46866"/>
    <cellStyle name="Total 2 2 5 3 5 4" xfId="46867"/>
    <cellStyle name="Total 2 2 5 3 5 5" xfId="46868"/>
    <cellStyle name="Total 2 2 5 3 5 6" xfId="46869"/>
    <cellStyle name="Total 2 2 5 3 5 7" xfId="46870"/>
    <cellStyle name="Total 2 2 5 3 6" xfId="46871"/>
    <cellStyle name="Total 2 2 5 3 6 2" xfId="46872"/>
    <cellStyle name="Total 2 2 5 3 6 3" xfId="46873"/>
    <cellStyle name="Total 2 2 5 3 6 4" xfId="46874"/>
    <cellStyle name="Total 2 2 5 3 6 5" xfId="46875"/>
    <cellStyle name="Total 2 2 5 3 6 6" xfId="46876"/>
    <cellStyle name="Total 2 2 5 3 6 7" xfId="46877"/>
    <cellStyle name="Total 2 2 5 3 7" xfId="46878"/>
    <cellStyle name="Total 2 2 5 3 7 2" xfId="46879"/>
    <cellStyle name="Total 2 2 5 3 7 3" xfId="46880"/>
    <cellStyle name="Total 2 2 5 3 7 4" xfId="46881"/>
    <cellStyle name="Total 2 2 5 3 7 5" xfId="46882"/>
    <cellStyle name="Total 2 2 5 3 7 6" xfId="46883"/>
    <cellStyle name="Total 2 2 5 3 7 7" xfId="46884"/>
    <cellStyle name="Total 2 2 5 3 8" xfId="46885"/>
    <cellStyle name="Total 2 2 5 3 9" xfId="46886"/>
    <cellStyle name="Total 2 2 5 4" xfId="46887"/>
    <cellStyle name="Total 2 2 5 4 10" xfId="46888"/>
    <cellStyle name="Total 2 2 5 4 11" xfId="46889"/>
    <cellStyle name="Total 2 2 5 4 12" xfId="46890"/>
    <cellStyle name="Total 2 2 5 4 2" xfId="46891"/>
    <cellStyle name="Total 2 2 5 4 2 2" xfId="46892"/>
    <cellStyle name="Total 2 2 5 4 2 2 2" xfId="46893"/>
    <cellStyle name="Total 2 2 5 4 2 2 3" xfId="46894"/>
    <cellStyle name="Total 2 2 5 4 2 2 4" xfId="46895"/>
    <cellStyle name="Total 2 2 5 4 2 2 5" xfId="46896"/>
    <cellStyle name="Total 2 2 5 4 2 2 6" xfId="46897"/>
    <cellStyle name="Total 2 2 5 4 2 2 7" xfId="46898"/>
    <cellStyle name="Total 2 2 5 4 2 3" xfId="46899"/>
    <cellStyle name="Total 2 2 5 4 2 4" xfId="46900"/>
    <cellStyle name="Total 2 2 5 4 2 5" xfId="46901"/>
    <cellStyle name="Total 2 2 5 4 2 6" xfId="46902"/>
    <cellStyle name="Total 2 2 5 4 2 7" xfId="46903"/>
    <cellStyle name="Total 2 2 5 4 2 8" xfId="46904"/>
    <cellStyle name="Total 2 2 5 4 3" xfId="46905"/>
    <cellStyle name="Total 2 2 5 4 3 2" xfId="46906"/>
    <cellStyle name="Total 2 2 5 4 3 3" xfId="46907"/>
    <cellStyle name="Total 2 2 5 4 3 4" xfId="46908"/>
    <cellStyle name="Total 2 2 5 4 3 5" xfId="46909"/>
    <cellStyle name="Total 2 2 5 4 3 6" xfId="46910"/>
    <cellStyle name="Total 2 2 5 4 3 7" xfId="46911"/>
    <cellStyle name="Total 2 2 5 4 4" xfId="46912"/>
    <cellStyle name="Total 2 2 5 4 4 2" xfId="46913"/>
    <cellStyle name="Total 2 2 5 4 4 3" xfId="46914"/>
    <cellStyle name="Total 2 2 5 4 4 4" xfId="46915"/>
    <cellStyle name="Total 2 2 5 4 4 5" xfId="46916"/>
    <cellStyle name="Total 2 2 5 4 4 6" xfId="46917"/>
    <cellStyle name="Total 2 2 5 4 4 7" xfId="46918"/>
    <cellStyle name="Total 2 2 5 4 5" xfId="46919"/>
    <cellStyle name="Total 2 2 5 4 5 2" xfId="46920"/>
    <cellStyle name="Total 2 2 5 4 5 3" xfId="46921"/>
    <cellStyle name="Total 2 2 5 4 5 4" xfId="46922"/>
    <cellStyle name="Total 2 2 5 4 5 5" xfId="46923"/>
    <cellStyle name="Total 2 2 5 4 5 6" xfId="46924"/>
    <cellStyle name="Total 2 2 5 4 5 7" xfId="46925"/>
    <cellStyle name="Total 2 2 5 4 6" xfId="46926"/>
    <cellStyle name="Total 2 2 5 4 6 2" xfId="46927"/>
    <cellStyle name="Total 2 2 5 4 6 3" xfId="46928"/>
    <cellStyle name="Total 2 2 5 4 6 4" xfId="46929"/>
    <cellStyle name="Total 2 2 5 4 6 5" xfId="46930"/>
    <cellStyle name="Total 2 2 5 4 6 6" xfId="46931"/>
    <cellStyle name="Total 2 2 5 4 6 7" xfId="46932"/>
    <cellStyle name="Total 2 2 5 4 7" xfId="46933"/>
    <cellStyle name="Total 2 2 5 4 7 2" xfId="46934"/>
    <cellStyle name="Total 2 2 5 4 7 3" xfId="46935"/>
    <cellStyle name="Total 2 2 5 4 7 4" xfId="46936"/>
    <cellStyle name="Total 2 2 5 4 7 5" xfId="46937"/>
    <cellStyle name="Total 2 2 5 4 7 6" xfId="46938"/>
    <cellStyle name="Total 2 2 5 4 8" xfId="46939"/>
    <cellStyle name="Total 2 2 5 4 9" xfId="46940"/>
    <cellStyle name="Total 2 2 5 5" xfId="46941"/>
    <cellStyle name="Total 2 2 5 5 10" xfId="46942"/>
    <cellStyle name="Total 2 2 5 5 11" xfId="46943"/>
    <cellStyle name="Total 2 2 5 5 12" xfId="46944"/>
    <cellStyle name="Total 2 2 5 5 2" xfId="46945"/>
    <cellStyle name="Total 2 2 5 5 2 2" xfId="46946"/>
    <cellStyle name="Total 2 2 5 5 2 2 2" xfId="46947"/>
    <cellStyle name="Total 2 2 5 5 2 2 3" xfId="46948"/>
    <cellStyle name="Total 2 2 5 5 2 2 4" xfId="46949"/>
    <cellStyle name="Total 2 2 5 5 2 2 5" xfId="46950"/>
    <cellStyle name="Total 2 2 5 5 2 2 6" xfId="46951"/>
    <cellStyle name="Total 2 2 5 5 2 2 7" xfId="46952"/>
    <cellStyle name="Total 2 2 5 5 2 3" xfId="46953"/>
    <cellStyle name="Total 2 2 5 5 2 4" xfId="46954"/>
    <cellStyle name="Total 2 2 5 5 2 5" xfId="46955"/>
    <cellStyle name="Total 2 2 5 5 2 6" xfId="46956"/>
    <cellStyle name="Total 2 2 5 5 2 7" xfId="46957"/>
    <cellStyle name="Total 2 2 5 5 2 8" xfId="46958"/>
    <cellStyle name="Total 2 2 5 5 3" xfId="46959"/>
    <cellStyle name="Total 2 2 5 5 3 2" xfId="46960"/>
    <cellStyle name="Total 2 2 5 5 3 3" xfId="46961"/>
    <cellStyle name="Total 2 2 5 5 3 4" xfId="46962"/>
    <cellStyle name="Total 2 2 5 5 3 5" xfId="46963"/>
    <cellStyle name="Total 2 2 5 5 3 6" xfId="46964"/>
    <cellStyle name="Total 2 2 5 5 3 7" xfId="46965"/>
    <cellStyle name="Total 2 2 5 5 4" xfId="46966"/>
    <cellStyle name="Total 2 2 5 5 4 2" xfId="46967"/>
    <cellStyle name="Total 2 2 5 5 4 3" xfId="46968"/>
    <cellStyle name="Total 2 2 5 5 4 4" xfId="46969"/>
    <cellStyle name="Total 2 2 5 5 4 5" xfId="46970"/>
    <cellStyle name="Total 2 2 5 5 4 6" xfId="46971"/>
    <cellStyle name="Total 2 2 5 5 4 7" xfId="46972"/>
    <cellStyle name="Total 2 2 5 5 5" xfId="46973"/>
    <cellStyle name="Total 2 2 5 5 5 2" xfId="46974"/>
    <cellStyle name="Total 2 2 5 5 5 3" xfId="46975"/>
    <cellStyle name="Total 2 2 5 5 5 4" xfId="46976"/>
    <cellStyle name="Total 2 2 5 5 5 5" xfId="46977"/>
    <cellStyle name="Total 2 2 5 5 5 6" xfId="46978"/>
    <cellStyle name="Total 2 2 5 5 5 7" xfId="46979"/>
    <cellStyle name="Total 2 2 5 5 6" xfId="46980"/>
    <cellStyle name="Total 2 2 5 5 6 2" xfId="46981"/>
    <cellStyle name="Total 2 2 5 5 6 3" xfId="46982"/>
    <cellStyle name="Total 2 2 5 5 6 4" xfId="46983"/>
    <cellStyle name="Total 2 2 5 5 6 5" xfId="46984"/>
    <cellStyle name="Total 2 2 5 5 6 6" xfId="46985"/>
    <cellStyle name="Total 2 2 5 5 6 7" xfId="46986"/>
    <cellStyle name="Total 2 2 5 5 7" xfId="46987"/>
    <cellStyle name="Total 2 2 5 5 7 2" xfId="46988"/>
    <cellStyle name="Total 2 2 5 5 7 3" xfId="46989"/>
    <cellStyle name="Total 2 2 5 5 7 4" xfId="46990"/>
    <cellStyle name="Total 2 2 5 5 7 5" xfId="46991"/>
    <cellStyle name="Total 2 2 5 5 7 6" xfId="46992"/>
    <cellStyle name="Total 2 2 5 5 8" xfId="46993"/>
    <cellStyle name="Total 2 2 5 5 9" xfId="46994"/>
    <cellStyle name="Total 2 2 5 6" xfId="46995"/>
    <cellStyle name="Total 2 2 5 6 10" xfId="46996"/>
    <cellStyle name="Total 2 2 5 6 11" xfId="46997"/>
    <cellStyle name="Total 2 2 5 6 12" xfId="46998"/>
    <cellStyle name="Total 2 2 5 6 2" xfId="46999"/>
    <cellStyle name="Total 2 2 5 6 2 2" xfId="47000"/>
    <cellStyle name="Total 2 2 5 6 2 2 2" xfId="47001"/>
    <cellStyle name="Total 2 2 5 6 2 2 3" xfId="47002"/>
    <cellStyle name="Total 2 2 5 6 2 2 4" xfId="47003"/>
    <cellStyle name="Total 2 2 5 6 2 2 5" xfId="47004"/>
    <cellStyle name="Total 2 2 5 6 2 2 6" xfId="47005"/>
    <cellStyle name="Total 2 2 5 6 2 2 7" xfId="47006"/>
    <cellStyle name="Total 2 2 5 6 2 3" xfId="47007"/>
    <cellStyle name="Total 2 2 5 6 2 4" xfId="47008"/>
    <cellStyle name="Total 2 2 5 6 2 5" xfId="47009"/>
    <cellStyle name="Total 2 2 5 6 2 6" xfId="47010"/>
    <cellStyle name="Total 2 2 5 6 2 7" xfId="47011"/>
    <cellStyle name="Total 2 2 5 6 2 8" xfId="47012"/>
    <cellStyle name="Total 2 2 5 6 3" xfId="47013"/>
    <cellStyle name="Total 2 2 5 6 3 2" xfId="47014"/>
    <cellStyle name="Total 2 2 5 6 3 3" xfId="47015"/>
    <cellStyle name="Total 2 2 5 6 3 4" xfId="47016"/>
    <cellStyle name="Total 2 2 5 6 3 5" xfId="47017"/>
    <cellStyle name="Total 2 2 5 6 3 6" xfId="47018"/>
    <cellStyle name="Total 2 2 5 6 3 7" xfId="47019"/>
    <cellStyle name="Total 2 2 5 6 4" xfId="47020"/>
    <cellStyle name="Total 2 2 5 6 4 2" xfId="47021"/>
    <cellStyle name="Total 2 2 5 6 4 3" xfId="47022"/>
    <cellStyle name="Total 2 2 5 6 4 4" xfId="47023"/>
    <cellStyle name="Total 2 2 5 6 4 5" xfId="47024"/>
    <cellStyle name="Total 2 2 5 6 4 6" xfId="47025"/>
    <cellStyle name="Total 2 2 5 6 4 7" xfId="47026"/>
    <cellStyle name="Total 2 2 5 6 5" xfId="47027"/>
    <cellStyle name="Total 2 2 5 6 5 2" xfId="47028"/>
    <cellStyle name="Total 2 2 5 6 5 3" xfId="47029"/>
    <cellStyle name="Total 2 2 5 6 5 4" xfId="47030"/>
    <cellStyle name="Total 2 2 5 6 5 5" xfId="47031"/>
    <cellStyle name="Total 2 2 5 6 5 6" xfId="47032"/>
    <cellStyle name="Total 2 2 5 6 5 7" xfId="47033"/>
    <cellStyle name="Total 2 2 5 6 6" xfId="47034"/>
    <cellStyle name="Total 2 2 5 6 6 2" xfId="47035"/>
    <cellStyle name="Total 2 2 5 6 6 3" xfId="47036"/>
    <cellStyle name="Total 2 2 5 6 6 4" xfId="47037"/>
    <cellStyle name="Total 2 2 5 6 6 5" xfId="47038"/>
    <cellStyle name="Total 2 2 5 6 6 6" xfId="47039"/>
    <cellStyle name="Total 2 2 5 6 6 7" xfId="47040"/>
    <cellStyle name="Total 2 2 5 6 7" xfId="47041"/>
    <cellStyle name="Total 2 2 5 6 7 2" xfId="47042"/>
    <cellStyle name="Total 2 2 5 6 7 3" xfId="47043"/>
    <cellStyle name="Total 2 2 5 6 7 4" xfId="47044"/>
    <cellStyle name="Total 2 2 5 6 7 5" xfId="47045"/>
    <cellStyle name="Total 2 2 5 6 7 6" xfId="47046"/>
    <cellStyle name="Total 2 2 5 6 8" xfId="47047"/>
    <cellStyle name="Total 2 2 5 6 9" xfId="47048"/>
    <cellStyle name="Total 2 2 5 7" xfId="47049"/>
    <cellStyle name="Total 2 2 5 7 10" xfId="47050"/>
    <cellStyle name="Total 2 2 5 7 11" xfId="47051"/>
    <cellStyle name="Total 2 2 5 7 12" xfId="47052"/>
    <cellStyle name="Total 2 2 5 7 2" xfId="47053"/>
    <cellStyle name="Total 2 2 5 7 2 2" xfId="47054"/>
    <cellStyle name="Total 2 2 5 7 2 2 2" xfId="47055"/>
    <cellStyle name="Total 2 2 5 7 2 2 3" xfId="47056"/>
    <cellStyle name="Total 2 2 5 7 2 2 4" xfId="47057"/>
    <cellStyle name="Total 2 2 5 7 2 2 5" xfId="47058"/>
    <cellStyle name="Total 2 2 5 7 2 2 6" xfId="47059"/>
    <cellStyle name="Total 2 2 5 7 2 2 7" xfId="47060"/>
    <cellStyle name="Total 2 2 5 7 2 3" xfId="47061"/>
    <cellStyle name="Total 2 2 5 7 2 4" xfId="47062"/>
    <cellStyle name="Total 2 2 5 7 2 5" xfId="47063"/>
    <cellStyle name="Total 2 2 5 7 2 6" xfId="47064"/>
    <cellStyle name="Total 2 2 5 7 2 7" xfId="47065"/>
    <cellStyle name="Total 2 2 5 7 2 8" xfId="47066"/>
    <cellStyle name="Total 2 2 5 7 3" xfId="47067"/>
    <cellStyle name="Total 2 2 5 7 3 2" xfId="47068"/>
    <cellStyle name="Total 2 2 5 7 3 3" xfId="47069"/>
    <cellStyle name="Total 2 2 5 7 3 4" xfId="47070"/>
    <cellStyle name="Total 2 2 5 7 3 5" xfId="47071"/>
    <cellStyle name="Total 2 2 5 7 3 6" xfId="47072"/>
    <cellStyle name="Total 2 2 5 7 3 7" xfId="47073"/>
    <cellStyle name="Total 2 2 5 7 4" xfId="47074"/>
    <cellStyle name="Total 2 2 5 7 4 2" xfId="47075"/>
    <cellStyle name="Total 2 2 5 7 4 3" xfId="47076"/>
    <cellStyle name="Total 2 2 5 7 4 4" xfId="47077"/>
    <cellStyle name="Total 2 2 5 7 4 5" xfId="47078"/>
    <cellStyle name="Total 2 2 5 7 4 6" xfId="47079"/>
    <cellStyle name="Total 2 2 5 7 4 7" xfId="47080"/>
    <cellStyle name="Total 2 2 5 7 5" xfId="47081"/>
    <cellStyle name="Total 2 2 5 7 5 2" xfId="47082"/>
    <cellStyle name="Total 2 2 5 7 5 3" xfId="47083"/>
    <cellStyle name="Total 2 2 5 7 5 4" xfId="47084"/>
    <cellStyle name="Total 2 2 5 7 5 5" xfId="47085"/>
    <cellStyle name="Total 2 2 5 7 5 6" xfId="47086"/>
    <cellStyle name="Total 2 2 5 7 5 7" xfId="47087"/>
    <cellStyle name="Total 2 2 5 7 6" xfId="47088"/>
    <cellStyle name="Total 2 2 5 7 6 2" xfId="47089"/>
    <cellStyle name="Total 2 2 5 7 6 3" xfId="47090"/>
    <cellStyle name="Total 2 2 5 7 6 4" xfId="47091"/>
    <cellStyle name="Total 2 2 5 7 6 5" xfId="47092"/>
    <cellStyle name="Total 2 2 5 7 6 6" xfId="47093"/>
    <cellStyle name="Total 2 2 5 7 6 7" xfId="47094"/>
    <cellStyle name="Total 2 2 5 7 7" xfId="47095"/>
    <cellStyle name="Total 2 2 5 7 7 2" xfId="47096"/>
    <cellStyle name="Total 2 2 5 7 7 3" xfId="47097"/>
    <cellStyle name="Total 2 2 5 7 7 4" xfId="47098"/>
    <cellStyle name="Total 2 2 5 7 7 5" xfId="47099"/>
    <cellStyle name="Total 2 2 5 7 7 6" xfId="47100"/>
    <cellStyle name="Total 2 2 5 7 8" xfId="47101"/>
    <cellStyle name="Total 2 2 5 7 9" xfId="47102"/>
    <cellStyle name="Total 2 2 5 8" xfId="47103"/>
    <cellStyle name="Total 2 2 5 8 10" xfId="47104"/>
    <cellStyle name="Total 2 2 5 8 11" xfId="47105"/>
    <cellStyle name="Total 2 2 5 8 12" xfId="47106"/>
    <cellStyle name="Total 2 2 5 8 2" xfId="47107"/>
    <cellStyle name="Total 2 2 5 8 2 2" xfId="47108"/>
    <cellStyle name="Total 2 2 5 8 2 2 2" xfId="47109"/>
    <cellStyle name="Total 2 2 5 8 2 2 3" xfId="47110"/>
    <cellStyle name="Total 2 2 5 8 2 2 4" xfId="47111"/>
    <cellStyle name="Total 2 2 5 8 2 2 5" xfId="47112"/>
    <cellStyle name="Total 2 2 5 8 2 2 6" xfId="47113"/>
    <cellStyle name="Total 2 2 5 8 2 2 7" xfId="47114"/>
    <cellStyle name="Total 2 2 5 8 2 3" xfId="47115"/>
    <cellStyle name="Total 2 2 5 8 2 4" xfId="47116"/>
    <cellStyle name="Total 2 2 5 8 2 5" xfId="47117"/>
    <cellStyle name="Total 2 2 5 8 2 6" xfId="47118"/>
    <cellStyle name="Total 2 2 5 8 2 7" xfId="47119"/>
    <cellStyle name="Total 2 2 5 8 2 8" xfId="47120"/>
    <cellStyle name="Total 2 2 5 8 3" xfId="47121"/>
    <cellStyle name="Total 2 2 5 8 3 2" xfId="47122"/>
    <cellStyle name="Total 2 2 5 8 3 3" xfId="47123"/>
    <cellStyle name="Total 2 2 5 8 3 4" xfId="47124"/>
    <cellStyle name="Total 2 2 5 8 3 5" xfId="47125"/>
    <cellStyle name="Total 2 2 5 8 3 6" xfId="47126"/>
    <cellStyle name="Total 2 2 5 8 3 7" xfId="47127"/>
    <cellStyle name="Total 2 2 5 8 4" xfId="47128"/>
    <cellStyle name="Total 2 2 5 8 4 2" xfId="47129"/>
    <cellStyle name="Total 2 2 5 8 4 3" xfId="47130"/>
    <cellStyle name="Total 2 2 5 8 4 4" xfId="47131"/>
    <cellStyle name="Total 2 2 5 8 4 5" xfId="47132"/>
    <cellStyle name="Total 2 2 5 8 4 6" xfId="47133"/>
    <cellStyle name="Total 2 2 5 8 4 7" xfId="47134"/>
    <cellStyle name="Total 2 2 5 8 5" xfId="47135"/>
    <cellStyle name="Total 2 2 5 8 5 2" xfId="47136"/>
    <cellStyle name="Total 2 2 5 8 5 3" xfId="47137"/>
    <cellStyle name="Total 2 2 5 8 5 4" xfId="47138"/>
    <cellStyle name="Total 2 2 5 8 5 5" xfId="47139"/>
    <cellStyle name="Total 2 2 5 8 5 6" xfId="47140"/>
    <cellStyle name="Total 2 2 5 8 5 7" xfId="47141"/>
    <cellStyle name="Total 2 2 5 8 6" xfId="47142"/>
    <cellStyle name="Total 2 2 5 8 6 2" xfId="47143"/>
    <cellStyle name="Total 2 2 5 8 6 3" xfId="47144"/>
    <cellStyle name="Total 2 2 5 8 6 4" xfId="47145"/>
    <cellStyle name="Total 2 2 5 8 6 5" xfId="47146"/>
    <cellStyle name="Total 2 2 5 8 6 6" xfId="47147"/>
    <cellStyle name="Total 2 2 5 8 6 7" xfId="47148"/>
    <cellStyle name="Total 2 2 5 8 7" xfId="47149"/>
    <cellStyle name="Total 2 2 5 8 7 2" xfId="47150"/>
    <cellStyle name="Total 2 2 5 8 7 3" xfId="47151"/>
    <cellStyle name="Total 2 2 5 8 7 4" xfId="47152"/>
    <cellStyle name="Total 2 2 5 8 7 5" xfId="47153"/>
    <cellStyle name="Total 2 2 5 8 7 6" xfId="47154"/>
    <cellStyle name="Total 2 2 5 8 8" xfId="47155"/>
    <cellStyle name="Total 2 2 5 8 9" xfId="47156"/>
    <cellStyle name="Total 2 2 5 9" xfId="47157"/>
    <cellStyle name="Total 2 2 5 9 10" xfId="47158"/>
    <cellStyle name="Total 2 2 5 9 11" xfId="47159"/>
    <cellStyle name="Total 2 2 5 9 12" xfId="47160"/>
    <cellStyle name="Total 2 2 5 9 2" xfId="47161"/>
    <cellStyle name="Total 2 2 5 9 2 2" xfId="47162"/>
    <cellStyle name="Total 2 2 5 9 2 2 2" xfId="47163"/>
    <cellStyle name="Total 2 2 5 9 2 2 3" xfId="47164"/>
    <cellStyle name="Total 2 2 5 9 2 2 4" xfId="47165"/>
    <cellStyle name="Total 2 2 5 9 2 2 5" xfId="47166"/>
    <cellStyle name="Total 2 2 5 9 2 2 6" xfId="47167"/>
    <cellStyle name="Total 2 2 5 9 2 2 7" xfId="47168"/>
    <cellStyle name="Total 2 2 5 9 2 3" xfId="47169"/>
    <cellStyle name="Total 2 2 5 9 2 4" xfId="47170"/>
    <cellStyle name="Total 2 2 5 9 2 5" xfId="47171"/>
    <cellStyle name="Total 2 2 5 9 2 6" xfId="47172"/>
    <cellStyle name="Total 2 2 5 9 2 7" xfId="47173"/>
    <cellStyle name="Total 2 2 5 9 2 8" xfId="47174"/>
    <cellStyle name="Total 2 2 5 9 3" xfId="47175"/>
    <cellStyle name="Total 2 2 5 9 3 2" xfId="47176"/>
    <cellStyle name="Total 2 2 5 9 3 3" xfId="47177"/>
    <cellStyle name="Total 2 2 5 9 3 4" xfId="47178"/>
    <cellStyle name="Total 2 2 5 9 3 5" xfId="47179"/>
    <cellStyle name="Total 2 2 5 9 3 6" xfId="47180"/>
    <cellStyle name="Total 2 2 5 9 3 7" xfId="47181"/>
    <cellStyle name="Total 2 2 5 9 4" xfId="47182"/>
    <cellStyle name="Total 2 2 5 9 4 2" xfId="47183"/>
    <cellStyle name="Total 2 2 5 9 4 3" xfId="47184"/>
    <cellStyle name="Total 2 2 5 9 4 4" xfId="47185"/>
    <cellStyle name="Total 2 2 5 9 4 5" xfId="47186"/>
    <cellStyle name="Total 2 2 5 9 4 6" xfId="47187"/>
    <cellStyle name="Total 2 2 5 9 4 7" xfId="47188"/>
    <cellStyle name="Total 2 2 5 9 5" xfId="47189"/>
    <cellStyle name="Total 2 2 5 9 5 2" xfId="47190"/>
    <cellStyle name="Total 2 2 5 9 5 3" xfId="47191"/>
    <cellStyle name="Total 2 2 5 9 5 4" xfId="47192"/>
    <cellStyle name="Total 2 2 5 9 5 5" xfId="47193"/>
    <cellStyle name="Total 2 2 5 9 5 6" xfId="47194"/>
    <cellStyle name="Total 2 2 5 9 5 7" xfId="47195"/>
    <cellStyle name="Total 2 2 5 9 6" xfId="47196"/>
    <cellStyle name="Total 2 2 5 9 6 2" xfId="47197"/>
    <cellStyle name="Total 2 2 5 9 6 3" xfId="47198"/>
    <cellStyle name="Total 2 2 5 9 6 4" xfId="47199"/>
    <cellStyle name="Total 2 2 5 9 6 5" xfId="47200"/>
    <cellStyle name="Total 2 2 5 9 6 6" xfId="47201"/>
    <cellStyle name="Total 2 2 5 9 6 7" xfId="47202"/>
    <cellStyle name="Total 2 2 5 9 7" xfId="47203"/>
    <cellStyle name="Total 2 2 5 9 7 2" xfId="47204"/>
    <cellStyle name="Total 2 2 5 9 7 3" xfId="47205"/>
    <cellStyle name="Total 2 2 5 9 7 4" xfId="47206"/>
    <cellStyle name="Total 2 2 5 9 7 5" xfId="47207"/>
    <cellStyle name="Total 2 2 5 9 7 6" xfId="47208"/>
    <cellStyle name="Total 2 2 5 9 8" xfId="47209"/>
    <cellStyle name="Total 2 2 5 9 9" xfId="47210"/>
    <cellStyle name="Total 2 2 6" xfId="47211"/>
    <cellStyle name="Total 2 2 6 10" xfId="47212"/>
    <cellStyle name="Total 2 2 6 11" xfId="47213"/>
    <cellStyle name="Total 2 2 6 12" xfId="47214"/>
    <cellStyle name="Total 2 2 6 13" xfId="47215"/>
    <cellStyle name="Total 2 2 6 2" xfId="47216"/>
    <cellStyle name="Total 2 2 6 2 2" xfId="47217"/>
    <cellStyle name="Total 2 2 6 2 2 2" xfId="47218"/>
    <cellStyle name="Total 2 2 6 2 2 3" xfId="47219"/>
    <cellStyle name="Total 2 2 6 2 2 4" xfId="47220"/>
    <cellStyle name="Total 2 2 6 2 2 5" xfId="47221"/>
    <cellStyle name="Total 2 2 6 2 2 6" xfId="47222"/>
    <cellStyle name="Total 2 2 6 2 2 7" xfId="47223"/>
    <cellStyle name="Total 2 2 6 2 3" xfId="47224"/>
    <cellStyle name="Total 2 2 6 2 4" xfId="47225"/>
    <cellStyle name="Total 2 2 6 2 5" xfId="47226"/>
    <cellStyle name="Total 2 2 6 2 6" xfId="47227"/>
    <cellStyle name="Total 2 2 6 2 7" xfId="47228"/>
    <cellStyle name="Total 2 2 6 2 8" xfId="47229"/>
    <cellStyle name="Total 2 2 6 3" xfId="47230"/>
    <cellStyle name="Total 2 2 6 3 2" xfId="47231"/>
    <cellStyle name="Total 2 2 6 3 3" xfId="47232"/>
    <cellStyle name="Total 2 2 6 3 4" xfId="47233"/>
    <cellStyle name="Total 2 2 6 3 5" xfId="47234"/>
    <cellStyle name="Total 2 2 6 3 6" xfId="47235"/>
    <cellStyle name="Total 2 2 6 3 7" xfId="47236"/>
    <cellStyle name="Total 2 2 6 4" xfId="47237"/>
    <cellStyle name="Total 2 2 6 4 2" xfId="47238"/>
    <cellStyle name="Total 2 2 6 4 3" xfId="47239"/>
    <cellStyle name="Total 2 2 6 4 4" xfId="47240"/>
    <cellStyle name="Total 2 2 6 4 5" xfId="47241"/>
    <cellStyle name="Total 2 2 6 4 6" xfId="47242"/>
    <cellStyle name="Total 2 2 6 4 7" xfId="47243"/>
    <cellStyle name="Total 2 2 6 5" xfId="47244"/>
    <cellStyle name="Total 2 2 6 5 2" xfId="47245"/>
    <cellStyle name="Total 2 2 6 5 3" xfId="47246"/>
    <cellStyle name="Total 2 2 6 5 4" xfId="47247"/>
    <cellStyle name="Total 2 2 6 5 5" xfId="47248"/>
    <cellStyle name="Total 2 2 6 5 6" xfId="47249"/>
    <cellStyle name="Total 2 2 6 5 7" xfId="47250"/>
    <cellStyle name="Total 2 2 6 6" xfId="47251"/>
    <cellStyle name="Total 2 2 6 6 2" xfId="47252"/>
    <cellStyle name="Total 2 2 6 6 3" xfId="47253"/>
    <cellStyle name="Total 2 2 6 6 4" xfId="47254"/>
    <cellStyle name="Total 2 2 6 6 5" xfId="47255"/>
    <cellStyle name="Total 2 2 6 6 6" xfId="47256"/>
    <cellStyle name="Total 2 2 6 6 7" xfId="47257"/>
    <cellStyle name="Total 2 2 6 7" xfId="47258"/>
    <cellStyle name="Total 2 2 6 7 2" xfId="47259"/>
    <cellStyle name="Total 2 2 6 7 3" xfId="47260"/>
    <cellStyle name="Total 2 2 6 7 4" xfId="47261"/>
    <cellStyle name="Total 2 2 6 7 5" xfId="47262"/>
    <cellStyle name="Total 2 2 6 7 6" xfId="47263"/>
    <cellStyle name="Total 2 2 6 7 7" xfId="47264"/>
    <cellStyle name="Total 2 2 6 8" xfId="47265"/>
    <cellStyle name="Total 2 2 6 9" xfId="47266"/>
    <cellStyle name="Total 2 2 7" xfId="47267"/>
    <cellStyle name="Total 2 2 7 10" xfId="47268"/>
    <cellStyle name="Total 2 2 7 11" xfId="47269"/>
    <cellStyle name="Total 2 2 7 12" xfId="47270"/>
    <cellStyle name="Total 2 2 7 13" xfId="47271"/>
    <cellStyle name="Total 2 2 7 2" xfId="47272"/>
    <cellStyle name="Total 2 2 7 2 2" xfId="47273"/>
    <cellStyle name="Total 2 2 7 2 2 2" xfId="47274"/>
    <cellStyle name="Total 2 2 7 2 2 3" xfId="47275"/>
    <cellStyle name="Total 2 2 7 2 2 4" xfId="47276"/>
    <cellStyle name="Total 2 2 7 2 2 5" xfId="47277"/>
    <cellStyle name="Total 2 2 7 2 2 6" xfId="47278"/>
    <cellStyle name="Total 2 2 7 2 2 7" xfId="47279"/>
    <cellStyle name="Total 2 2 7 2 3" xfId="47280"/>
    <cellStyle name="Total 2 2 7 2 4" xfId="47281"/>
    <cellStyle name="Total 2 2 7 2 5" xfId="47282"/>
    <cellStyle name="Total 2 2 7 2 6" xfId="47283"/>
    <cellStyle name="Total 2 2 7 2 7" xfId="47284"/>
    <cellStyle name="Total 2 2 7 2 8" xfId="47285"/>
    <cellStyle name="Total 2 2 7 3" xfId="47286"/>
    <cellStyle name="Total 2 2 7 3 2" xfId="47287"/>
    <cellStyle name="Total 2 2 7 3 3" xfId="47288"/>
    <cellStyle name="Total 2 2 7 3 4" xfId="47289"/>
    <cellStyle name="Total 2 2 7 3 5" xfId="47290"/>
    <cellStyle name="Total 2 2 7 3 6" xfId="47291"/>
    <cellStyle name="Total 2 2 7 3 7" xfId="47292"/>
    <cellStyle name="Total 2 2 7 4" xfId="47293"/>
    <cellStyle name="Total 2 2 7 4 2" xfId="47294"/>
    <cellStyle name="Total 2 2 7 4 3" xfId="47295"/>
    <cellStyle name="Total 2 2 7 4 4" xfId="47296"/>
    <cellStyle name="Total 2 2 7 4 5" xfId="47297"/>
    <cellStyle name="Total 2 2 7 4 6" xfId="47298"/>
    <cellStyle name="Total 2 2 7 4 7" xfId="47299"/>
    <cellStyle name="Total 2 2 7 5" xfId="47300"/>
    <cellStyle name="Total 2 2 7 5 2" xfId="47301"/>
    <cellStyle name="Total 2 2 7 5 3" xfId="47302"/>
    <cellStyle name="Total 2 2 7 5 4" xfId="47303"/>
    <cellStyle name="Total 2 2 7 5 5" xfId="47304"/>
    <cellStyle name="Total 2 2 7 5 6" xfId="47305"/>
    <cellStyle name="Total 2 2 7 5 7" xfId="47306"/>
    <cellStyle name="Total 2 2 7 6" xfId="47307"/>
    <cellStyle name="Total 2 2 7 6 2" xfId="47308"/>
    <cellStyle name="Total 2 2 7 6 3" xfId="47309"/>
    <cellStyle name="Total 2 2 7 6 4" xfId="47310"/>
    <cellStyle name="Total 2 2 7 6 5" xfId="47311"/>
    <cellStyle name="Total 2 2 7 6 6" xfId="47312"/>
    <cellStyle name="Total 2 2 7 6 7" xfId="47313"/>
    <cellStyle name="Total 2 2 7 7" xfId="47314"/>
    <cellStyle name="Total 2 2 7 7 2" xfId="47315"/>
    <cellStyle name="Total 2 2 7 7 3" xfId="47316"/>
    <cellStyle name="Total 2 2 7 7 4" xfId="47317"/>
    <cellStyle name="Total 2 2 7 7 5" xfId="47318"/>
    <cellStyle name="Total 2 2 7 7 6" xfId="47319"/>
    <cellStyle name="Total 2 2 7 7 7" xfId="47320"/>
    <cellStyle name="Total 2 2 7 8" xfId="47321"/>
    <cellStyle name="Total 2 2 7 9" xfId="47322"/>
    <cellStyle name="Total 2 2 8" xfId="47323"/>
    <cellStyle name="Total 2 2 8 10" xfId="47324"/>
    <cellStyle name="Total 2 2 8 11" xfId="47325"/>
    <cellStyle name="Total 2 2 8 12" xfId="47326"/>
    <cellStyle name="Total 2 2 8 2" xfId="47327"/>
    <cellStyle name="Total 2 2 8 2 2" xfId="47328"/>
    <cellStyle name="Total 2 2 8 2 2 2" xfId="47329"/>
    <cellStyle name="Total 2 2 8 2 2 3" xfId="47330"/>
    <cellStyle name="Total 2 2 8 2 2 4" xfId="47331"/>
    <cellStyle name="Total 2 2 8 2 2 5" xfId="47332"/>
    <cellStyle name="Total 2 2 8 2 2 6" xfId="47333"/>
    <cellStyle name="Total 2 2 8 2 2 7" xfId="47334"/>
    <cellStyle name="Total 2 2 8 2 3" xfId="47335"/>
    <cellStyle name="Total 2 2 8 2 4" xfId="47336"/>
    <cellStyle name="Total 2 2 8 2 5" xfId="47337"/>
    <cellStyle name="Total 2 2 8 2 6" xfId="47338"/>
    <cellStyle name="Total 2 2 8 2 7" xfId="47339"/>
    <cellStyle name="Total 2 2 8 2 8" xfId="47340"/>
    <cellStyle name="Total 2 2 8 3" xfId="47341"/>
    <cellStyle name="Total 2 2 8 3 2" xfId="47342"/>
    <cellStyle name="Total 2 2 8 3 3" xfId="47343"/>
    <cellStyle name="Total 2 2 8 3 4" xfId="47344"/>
    <cellStyle name="Total 2 2 8 3 5" xfId="47345"/>
    <cellStyle name="Total 2 2 8 3 6" xfId="47346"/>
    <cellStyle name="Total 2 2 8 3 7" xfId="47347"/>
    <cellStyle name="Total 2 2 8 4" xfId="47348"/>
    <cellStyle name="Total 2 2 8 4 2" xfId="47349"/>
    <cellStyle name="Total 2 2 8 4 3" xfId="47350"/>
    <cellStyle name="Total 2 2 8 4 4" xfId="47351"/>
    <cellStyle name="Total 2 2 8 4 5" xfId="47352"/>
    <cellStyle name="Total 2 2 8 4 6" xfId="47353"/>
    <cellStyle name="Total 2 2 8 4 7" xfId="47354"/>
    <cellStyle name="Total 2 2 8 5" xfId="47355"/>
    <cellStyle name="Total 2 2 8 5 2" xfId="47356"/>
    <cellStyle name="Total 2 2 8 5 3" xfId="47357"/>
    <cellStyle name="Total 2 2 8 5 4" xfId="47358"/>
    <cellStyle name="Total 2 2 8 5 5" xfId="47359"/>
    <cellStyle name="Total 2 2 8 5 6" xfId="47360"/>
    <cellStyle name="Total 2 2 8 5 7" xfId="47361"/>
    <cellStyle name="Total 2 2 8 6" xfId="47362"/>
    <cellStyle name="Total 2 2 8 6 2" xfId="47363"/>
    <cellStyle name="Total 2 2 8 6 3" xfId="47364"/>
    <cellStyle name="Total 2 2 8 6 4" xfId="47365"/>
    <cellStyle name="Total 2 2 8 6 5" xfId="47366"/>
    <cellStyle name="Total 2 2 8 6 6" xfId="47367"/>
    <cellStyle name="Total 2 2 8 6 7" xfId="47368"/>
    <cellStyle name="Total 2 2 8 7" xfId="47369"/>
    <cellStyle name="Total 2 2 8 7 2" xfId="47370"/>
    <cellStyle name="Total 2 2 8 7 3" xfId="47371"/>
    <cellStyle name="Total 2 2 8 7 4" xfId="47372"/>
    <cellStyle name="Total 2 2 8 7 5" xfId="47373"/>
    <cellStyle name="Total 2 2 8 7 6" xfId="47374"/>
    <cellStyle name="Total 2 2 8 8" xfId="47375"/>
    <cellStyle name="Total 2 2 8 9" xfId="47376"/>
    <cellStyle name="Total 2 2 9" xfId="47377"/>
    <cellStyle name="Total 2 2 9 10" xfId="47378"/>
    <cellStyle name="Total 2 2 9 11" xfId="47379"/>
    <cellStyle name="Total 2 2 9 12" xfId="47380"/>
    <cellStyle name="Total 2 2 9 2" xfId="47381"/>
    <cellStyle name="Total 2 2 9 2 2" xfId="47382"/>
    <cellStyle name="Total 2 2 9 2 2 2" xfId="47383"/>
    <cellStyle name="Total 2 2 9 2 2 3" xfId="47384"/>
    <cellStyle name="Total 2 2 9 2 2 4" xfId="47385"/>
    <cellStyle name="Total 2 2 9 2 2 5" xfId="47386"/>
    <cellStyle name="Total 2 2 9 2 2 6" xfId="47387"/>
    <cellStyle name="Total 2 2 9 2 2 7" xfId="47388"/>
    <cellStyle name="Total 2 2 9 2 3" xfId="47389"/>
    <cellStyle name="Total 2 2 9 2 4" xfId="47390"/>
    <cellStyle name="Total 2 2 9 2 5" xfId="47391"/>
    <cellStyle name="Total 2 2 9 2 6" xfId="47392"/>
    <cellStyle name="Total 2 2 9 2 7" xfId="47393"/>
    <cellStyle name="Total 2 2 9 2 8" xfId="47394"/>
    <cellStyle name="Total 2 2 9 3" xfId="47395"/>
    <cellStyle name="Total 2 2 9 3 2" xfId="47396"/>
    <cellStyle name="Total 2 2 9 3 3" xfId="47397"/>
    <cellStyle name="Total 2 2 9 3 4" xfId="47398"/>
    <cellStyle name="Total 2 2 9 3 5" xfId="47399"/>
    <cellStyle name="Total 2 2 9 3 6" xfId="47400"/>
    <cellStyle name="Total 2 2 9 3 7" xfId="47401"/>
    <cellStyle name="Total 2 2 9 4" xfId="47402"/>
    <cellStyle name="Total 2 2 9 4 2" xfId="47403"/>
    <cellStyle name="Total 2 2 9 4 3" xfId="47404"/>
    <cellStyle name="Total 2 2 9 4 4" xfId="47405"/>
    <cellStyle name="Total 2 2 9 4 5" xfId="47406"/>
    <cellStyle name="Total 2 2 9 4 6" xfId="47407"/>
    <cellStyle name="Total 2 2 9 4 7" xfId="47408"/>
    <cellStyle name="Total 2 2 9 5" xfId="47409"/>
    <cellStyle name="Total 2 2 9 5 2" xfId="47410"/>
    <cellStyle name="Total 2 2 9 5 3" xfId="47411"/>
    <cellStyle name="Total 2 2 9 5 4" xfId="47412"/>
    <cellStyle name="Total 2 2 9 5 5" xfId="47413"/>
    <cellStyle name="Total 2 2 9 5 6" xfId="47414"/>
    <cellStyle name="Total 2 2 9 5 7" xfId="47415"/>
    <cellStyle name="Total 2 2 9 6" xfId="47416"/>
    <cellStyle name="Total 2 2 9 6 2" xfId="47417"/>
    <cellStyle name="Total 2 2 9 6 3" xfId="47418"/>
    <cellStyle name="Total 2 2 9 6 4" xfId="47419"/>
    <cellStyle name="Total 2 2 9 6 5" xfId="47420"/>
    <cellStyle name="Total 2 2 9 6 6" xfId="47421"/>
    <cellStyle name="Total 2 2 9 6 7" xfId="47422"/>
    <cellStyle name="Total 2 2 9 7" xfId="47423"/>
    <cellStyle name="Total 2 2 9 7 2" xfId="47424"/>
    <cellStyle name="Total 2 2 9 7 3" xfId="47425"/>
    <cellStyle name="Total 2 2 9 7 4" xfId="47426"/>
    <cellStyle name="Total 2 2 9 7 5" xfId="47427"/>
    <cellStyle name="Total 2 2 9 7 6" xfId="47428"/>
    <cellStyle name="Total 2 2 9 8" xfId="47429"/>
    <cellStyle name="Total 2 2 9 9" xfId="47430"/>
    <cellStyle name="Total 2 20" xfId="47431"/>
    <cellStyle name="Total 2 20 2" xfId="47432"/>
    <cellStyle name="Total 2 20 3" xfId="47433"/>
    <cellStyle name="Total 2 20 4" xfId="47434"/>
    <cellStyle name="Total 2 20 5" xfId="47435"/>
    <cellStyle name="Total 2 20 6" xfId="47436"/>
    <cellStyle name="Total 2 20 7" xfId="47437"/>
    <cellStyle name="Total 2 21" xfId="47438"/>
    <cellStyle name="Total 2 21 2" xfId="47439"/>
    <cellStyle name="Total 2 21 3" xfId="47440"/>
    <cellStyle name="Total 2 21 4" xfId="47441"/>
    <cellStyle name="Total 2 21 5" xfId="47442"/>
    <cellStyle name="Total 2 21 6" xfId="47443"/>
    <cellStyle name="Total 2 21 7" xfId="47444"/>
    <cellStyle name="Total 2 22" xfId="47445"/>
    <cellStyle name="Total 2 22 2" xfId="47446"/>
    <cellStyle name="Total 2 22 3" xfId="47447"/>
    <cellStyle name="Total 2 22 4" xfId="47448"/>
    <cellStyle name="Total 2 22 5" xfId="47449"/>
    <cellStyle name="Total 2 22 6" xfId="47450"/>
    <cellStyle name="Total 2 22 7" xfId="47451"/>
    <cellStyle name="Total 2 23" xfId="47452"/>
    <cellStyle name="Total 2 23 2" xfId="47453"/>
    <cellStyle name="Total 2 23 3" xfId="47454"/>
    <cellStyle name="Total 2 23 4" xfId="47455"/>
    <cellStyle name="Total 2 23 5" xfId="47456"/>
    <cellStyle name="Total 2 23 6" xfId="47457"/>
    <cellStyle name="Total 2 23 7" xfId="47458"/>
    <cellStyle name="Total 2 24" xfId="47459"/>
    <cellStyle name="Total 2 25" xfId="47460"/>
    <cellStyle name="Total 2 26" xfId="47461"/>
    <cellStyle name="Total 2 27" xfId="47462"/>
    <cellStyle name="Total 2 28" xfId="47463"/>
    <cellStyle name="Total 2 3" xfId="47464"/>
    <cellStyle name="Total 2 3 10" xfId="47465"/>
    <cellStyle name="Total 2 3 10 10" xfId="47466"/>
    <cellStyle name="Total 2 3 10 11" xfId="47467"/>
    <cellStyle name="Total 2 3 10 12" xfId="47468"/>
    <cellStyle name="Total 2 3 10 2" xfId="47469"/>
    <cellStyle name="Total 2 3 10 2 2" xfId="47470"/>
    <cellStyle name="Total 2 3 10 2 2 2" xfId="47471"/>
    <cellStyle name="Total 2 3 10 2 2 3" xfId="47472"/>
    <cellStyle name="Total 2 3 10 2 2 4" xfId="47473"/>
    <cellStyle name="Total 2 3 10 2 2 5" xfId="47474"/>
    <cellStyle name="Total 2 3 10 2 2 6" xfId="47475"/>
    <cellStyle name="Total 2 3 10 2 2 7" xfId="47476"/>
    <cellStyle name="Total 2 3 10 2 3" xfId="47477"/>
    <cellStyle name="Total 2 3 10 2 4" xfId="47478"/>
    <cellStyle name="Total 2 3 10 2 5" xfId="47479"/>
    <cellStyle name="Total 2 3 10 2 6" xfId="47480"/>
    <cellStyle name="Total 2 3 10 2 7" xfId="47481"/>
    <cellStyle name="Total 2 3 10 2 8" xfId="47482"/>
    <cellStyle name="Total 2 3 10 3" xfId="47483"/>
    <cellStyle name="Total 2 3 10 3 2" xfId="47484"/>
    <cellStyle name="Total 2 3 10 3 3" xfId="47485"/>
    <cellStyle name="Total 2 3 10 3 4" xfId="47486"/>
    <cellStyle name="Total 2 3 10 3 5" xfId="47487"/>
    <cellStyle name="Total 2 3 10 3 6" xfId="47488"/>
    <cellStyle name="Total 2 3 10 3 7" xfId="47489"/>
    <cellStyle name="Total 2 3 10 4" xfId="47490"/>
    <cellStyle name="Total 2 3 10 4 2" xfId="47491"/>
    <cellStyle name="Total 2 3 10 4 3" xfId="47492"/>
    <cellStyle name="Total 2 3 10 4 4" xfId="47493"/>
    <cellStyle name="Total 2 3 10 4 5" xfId="47494"/>
    <cellStyle name="Total 2 3 10 4 6" xfId="47495"/>
    <cellStyle name="Total 2 3 10 4 7" xfId="47496"/>
    <cellStyle name="Total 2 3 10 5" xfId="47497"/>
    <cellStyle name="Total 2 3 10 5 2" xfId="47498"/>
    <cellStyle name="Total 2 3 10 5 3" xfId="47499"/>
    <cellStyle name="Total 2 3 10 5 4" xfId="47500"/>
    <cellStyle name="Total 2 3 10 5 5" xfId="47501"/>
    <cellStyle name="Total 2 3 10 5 6" xfId="47502"/>
    <cellStyle name="Total 2 3 10 5 7" xfId="47503"/>
    <cellStyle name="Total 2 3 10 6" xfId="47504"/>
    <cellStyle name="Total 2 3 10 6 2" xfId="47505"/>
    <cellStyle name="Total 2 3 10 6 3" xfId="47506"/>
    <cellStyle name="Total 2 3 10 6 4" xfId="47507"/>
    <cellStyle name="Total 2 3 10 6 5" xfId="47508"/>
    <cellStyle name="Total 2 3 10 6 6" xfId="47509"/>
    <cellStyle name="Total 2 3 10 6 7" xfId="47510"/>
    <cellStyle name="Total 2 3 10 7" xfId="47511"/>
    <cellStyle name="Total 2 3 10 7 2" xfId="47512"/>
    <cellStyle name="Total 2 3 10 7 3" xfId="47513"/>
    <cellStyle name="Total 2 3 10 7 4" xfId="47514"/>
    <cellStyle name="Total 2 3 10 7 5" xfId="47515"/>
    <cellStyle name="Total 2 3 10 7 6" xfId="47516"/>
    <cellStyle name="Total 2 3 10 8" xfId="47517"/>
    <cellStyle name="Total 2 3 10 9" xfId="47518"/>
    <cellStyle name="Total 2 3 11" xfId="47519"/>
    <cellStyle name="Total 2 3 11 10" xfId="47520"/>
    <cellStyle name="Total 2 3 11 11" xfId="47521"/>
    <cellStyle name="Total 2 3 11 12" xfId="47522"/>
    <cellStyle name="Total 2 3 11 2" xfId="47523"/>
    <cellStyle name="Total 2 3 11 2 2" xfId="47524"/>
    <cellStyle name="Total 2 3 11 2 2 2" xfId="47525"/>
    <cellStyle name="Total 2 3 11 2 2 3" xfId="47526"/>
    <cellStyle name="Total 2 3 11 2 2 4" xfId="47527"/>
    <cellStyle name="Total 2 3 11 2 2 5" xfId="47528"/>
    <cellStyle name="Total 2 3 11 2 2 6" xfId="47529"/>
    <cellStyle name="Total 2 3 11 2 2 7" xfId="47530"/>
    <cellStyle name="Total 2 3 11 2 3" xfId="47531"/>
    <cellStyle name="Total 2 3 11 2 4" xfId="47532"/>
    <cellStyle name="Total 2 3 11 2 5" xfId="47533"/>
    <cellStyle name="Total 2 3 11 2 6" xfId="47534"/>
    <cellStyle name="Total 2 3 11 2 7" xfId="47535"/>
    <cellStyle name="Total 2 3 11 2 8" xfId="47536"/>
    <cellStyle name="Total 2 3 11 3" xfId="47537"/>
    <cellStyle name="Total 2 3 11 3 2" xfId="47538"/>
    <cellStyle name="Total 2 3 11 3 3" xfId="47539"/>
    <cellStyle name="Total 2 3 11 3 4" xfId="47540"/>
    <cellStyle name="Total 2 3 11 3 5" xfId="47541"/>
    <cellStyle name="Total 2 3 11 3 6" xfId="47542"/>
    <cellStyle name="Total 2 3 11 3 7" xfId="47543"/>
    <cellStyle name="Total 2 3 11 4" xfId="47544"/>
    <cellStyle name="Total 2 3 11 4 2" xfId="47545"/>
    <cellStyle name="Total 2 3 11 4 3" xfId="47546"/>
    <cellStyle name="Total 2 3 11 4 4" xfId="47547"/>
    <cellStyle name="Total 2 3 11 4 5" xfId="47548"/>
    <cellStyle name="Total 2 3 11 4 6" xfId="47549"/>
    <cellStyle name="Total 2 3 11 4 7" xfId="47550"/>
    <cellStyle name="Total 2 3 11 5" xfId="47551"/>
    <cellStyle name="Total 2 3 11 5 2" xfId="47552"/>
    <cellStyle name="Total 2 3 11 5 3" xfId="47553"/>
    <cellStyle name="Total 2 3 11 5 4" xfId="47554"/>
    <cellStyle name="Total 2 3 11 5 5" xfId="47555"/>
    <cellStyle name="Total 2 3 11 5 6" xfId="47556"/>
    <cellStyle name="Total 2 3 11 5 7" xfId="47557"/>
    <cellStyle name="Total 2 3 11 6" xfId="47558"/>
    <cellStyle name="Total 2 3 11 6 2" xfId="47559"/>
    <cellStyle name="Total 2 3 11 6 3" xfId="47560"/>
    <cellStyle name="Total 2 3 11 6 4" xfId="47561"/>
    <cellStyle name="Total 2 3 11 6 5" xfId="47562"/>
    <cellStyle name="Total 2 3 11 6 6" xfId="47563"/>
    <cellStyle name="Total 2 3 11 6 7" xfId="47564"/>
    <cellStyle name="Total 2 3 11 7" xfId="47565"/>
    <cellStyle name="Total 2 3 11 7 2" xfId="47566"/>
    <cellStyle name="Total 2 3 11 7 3" xfId="47567"/>
    <cellStyle name="Total 2 3 11 7 4" xfId="47568"/>
    <cellStyle name="Total 2 3 11 7 5" xfId="47569"/>
    <cellStyle name="Total 2 3 11 7 6" xfId="47570"/>
    <cellStyle name="Total 2 3 11 8" xfId="47571"/>
    <cellStyle name="Total 2 3 11 9" xfId="47572"/>
    <cellStyle name="Total 2 3 12" xfId="47573"/>
    <cellStyle name="Total 2 3 12 10" xfId="47574"/>
    <cellStyle name="Total 2 3 12 11" xfId="47575"/>
    <cellStyle name="Total 2 3 12 12" xfId="47576"/>
    <cellStyle name="Total 2 3 12 2" xfId="47577"/>
    <cellStyle name="Total 2 3 12 2 2" xfId="47578"/>
    <cellStyle name="Total 2 3 12 2 2 2" xfId="47579"/>
    <cellStyle name="Total 2 3 12 2 2 3" xfId="47580"/>
    <cellStyle name="Total 2 3 12 2 2 4" xfId="47581"/>
    <cellStyle name="Total 2 3 12 2 2 5" xfId="47582"/>
    <cellStyle name="Total 2 3 12 2 2 6" xfId="47583"/>
    <cellStyle name="Total 2 3 12 2 2 7" xfId="47584"/>
    <cellStyle name="Total 2 3 12 2 3" xfId="47585"/>
    <cellStyle name="Total 2 3 12 2 4" xfId="47586"/>
    <cellStyle name="Total 2 3 12 2 5" xfId="47587"/>
    <cellStyle name="Total 2 3 12 2 6" xfId="47588"/>
    <cellStyle name="Total 2 3 12 2 7" xfId="47589"/>
    <cellStyle name="Total 2 3 12 2 8" xfId="47590"/>
    <cellStyle name="Total 2 3 12 3" xfId="47591"/>
    <cellStyle name="Total 2 3 12 3 2" xfId="47592"/>
    <cellStyle name="Total 2 3 12 3 3" xfId="47593"/>
    <cellStyle name="Total 2 3 12 3 4" xfId="47594"/>
    <cellStyle name="Total 2 3 12 3 5" xfId="47595"/>
    <cellStyle name="Total 2 3 12 3 6" xfId="47596"/>
    <cellStyle name="Total 2 3 12 3 7" xfId="47597"/>
    <cellStyle name="Total 2 3 12 4" xfId="47598"/>
    <cellStyle name="Total 2 3 12 4 2" xfId="47599"/>
    <cellStyle name="Total 2 3 12 4 3" xfId="47600"/>
    <cellStyle name="Total 2 3 12 4 4" xfId="47601"/>
    <cellStyle name="Total 2 3 12 4 5" xfId="47602"/>
    <cellStyle name="Total 2 3 12 4 6" xfId="47603"/>
    <cellStyle name="Total 2 3 12 4 7" xfId="47604"/>
    <cellStyle name="Total 2 3 12 5" xfId="47605"/>
    <cellStyle name="Total 2 3 12 5 2" xfId="47606"/>
    <cellStyle name="Total 2 3 12 5 3" xfId="47607"/>
    <cellStyle name="Total 2 3 12 5 4" xfId="47608"/>
    <cellStyle name="Total 2 3 12 5 5" xfId="47609"/>
    <cellStyle name="Total 2 3 12 5 6" xfId="47610"/>
    <cellStyle name="Total 2 3 12 5 7" xfId="47611"/>
    <cellStyle name="Total 2 3 12 6" xfId="47612"/>
    <cellStyle name="Total 2 3 12 6 2" xfId="47613"/>
    <cellStyle name="Total 2 3 12 6 3" xfId="47614"/>
    <cellStyle name="Total 2 3 12 6 4" xfId="47615"/>
    <cellStyle name="Total 2 3 12 6 5" xfId="47616"/>
    <cellStyle name="Total 2 3 12 6 6" xfId="47617"/>
    <cellStyle name="Total 2 3 12 6 7" xfId="47618"/>
    <cellStyle name="Total 2 3 12 7" xfId="47619"/>
    <cellStyle name="Total 2 3 12 7 2" xfId="47620"/>
    <cellStyle name="Total 2 3 12 7 3" xfId="47621"/>
    <cellStyle name="Total 2 3 12 7 4" xfId="47622"/>
    <cellStyle name="Total 2 3 12 7 5" xfId="47623"/>
    <cellStyle name="Total 2 3 12 7 6" xfId="47624"/>
    <cellStyle name="Total 2 3 12 8" xfId="47625"/>
    <cellStyle name="Total 2 3 12 9" xfId="47626"/>
    <cellStyle name="Total 2 3 13" xfId="47627"/>
    <cellStyle name="Total 2 3 13 10" xfId="47628"/>
    <cellStyle name="Total 2 3 13 11" xfId="47629"/>
    <cellStyle name="Total 2 3 13 12" xfId="47630"/>
    <cellStyle name="Total 2 3 13 2" xfId="47631"/>
    <cellStyle name="Total 2 3 13 2 2" xfId="47632"/>
    <cellStyle name="Total 2 3 13 2 2 2" xfId="47633"/>
    <cellStyle name="Total 2 3 13 2 2 3" xfId="47634"/>
    <cellStyle name="Total 2 3 13 2 2 4" xfId="47635"/>
    <cellStyle name="Total 2 3 13 2 2 5" xfId="47636"/>
    <cellStyle name="Total 2 3 13 2 2 6" xfId="47637"/>
    <cellStyle name="Total 2 3 13 2 2 7" xfId="47638"/>
    <cellStyle name="Total 2 3 13 2 3" xfId="47639"/>
    <cellStyle name="Total 2 3 13 2 4" xfId="47640"/>
    <cellStyle name="Total 2 3 13 2 5" xfId="47641"/>
    <cellStyle name="Total 2 3 13 2 6" xfId="47642"/>
    <cellStyle name="Total 2 3 13 2 7" xfId="47643"/>
    <cellStyle name="Total 2 3 13 2 8" xfId="47644"/>
    <cellStyle name="Total 2 3 13 3" xfId="47645"/>
    <cellStyle name="Total 2 3 13 3 2" xfId="47646"/>
    <cellStyle name="Total 2 3 13 3 3" xfId="47647"/>
    <cellStyle name="Total 2 3 13 3 4" xfId="47648"/>
    <cellStyle name="Total 2 3 13 3 5" xfId="47649"/>
    <cellStyle name="Total 2 3 13 3 6" xfId="47650"/>
    <cellStyle name="Total 2 3 13 3 7" xfId="47651"/>
    <cellStyle name="Total 2 3 13 4" xfId="47652"/>
    <cellStyle name="Total 2 3 13 4 2" xfId="47653"/>
    <cellStyle name="Total 2 3 13 4 3" xfId="47654"/>
    <cellStyle name="Total 2 3 13 4 4" xfId="47655"/>
    <cellStyle name="Total 2 3 13 4 5" xfId="47656"/>
    <cellStyle name="Total 2 3 13 4 6" xfId="47657"/>
    <cellStyle name="Total 2 3 13 4 7" xfId="47658"/>
    <cellStyle name="Total 2 3 13 5" xfId="47659"/>
    <cellStyle name="Total 2 3 13 5 2" xfId="47660"/>
    <cellStyle name="Total 2 3 13 5 3" xfId="47661"/>
    <cellStyle name="Total 2 3 13 5 4" xfId="47662"/>
    <cellStyle name="Total 2 3 13 5 5" xfId="47663"/>
    <cellStyle name="Total 2 3 13 5 6" xfId="47664"/>
    <cellStyle name="Total 2 3 13 5 7" xfId="47665"/>
    <cellStyle name="Total 2 3 13 6" xfId="47666"/>
    <cellStyle name="Total 2 3 13 6 2" xfId="47667"/>
    <cellStyle name="Total 2 3 13 6 3" xfId="47668"/>
    <cellStyle name="Total 2 3 13 6 4" xfId="47669"/>
    <cellStyle name="Total 2 3 13 6 5" xfId="47670"/>
    <cellStyle name="Total 2 3 13 6 6" xfId="47671"/>
    <cellStyle name="Total 2 3 13 6 7" xfId="47672"/>
    <cellStyle name="Total 2 3 13 7" xfId="47673"/>
    <cellStyle name="Total 2 3 13 7 2" xfId="47674"/>
    <cellStyle name="Total 2 3 13 7 3" xfId="47675"/>
    <cellStyle name="Total 2 3 13 7 4" xfId="47676"/>
    <cellStyle name="Total 2 3 13 7 5" xfId="47677"/>
    <cellStyle name="Total 2 3 13 7 6" xfId="47678"/>
    <cellStyle name="Total 2 3 13 8" xfId="47679"/>
    <cellStyle name="Total 2 3 13 9" xfId="47680"/>
    <cellStyle name="Total 2 3 14" xfId="47681"/>
    <cellStyle name="Total 2 3 14 10" xfId="47682"/>
    <cellStyle name="Total 2 3 14 11" xfId="47683"/>
    <cellStyle name="Total 2 3 14 12" xfId="47684"/>
    <cellStyle name="Total 2 3 14 2" xfId="47685"/>
    <cellStyle name="Total 2 3 14 2 2" xfId="47686"/>
    <cellStyle name="Total 2 3 14 2 2 2" xfId="47687"/>
    <cellStyle name="Total 2 3 14 2 2 3" xfId="47688"/>
    <cellStyle name="Total 2 3 14 2 2 4" xfId="47689"/>
    <cellStyle name="Total 2 3 14 2 2 5" xfId="47690"/>
    <cellStyle name="Total 2 3 14 2 2 6" xfId="47691"/>
    <cellStyle name="Total 2 3 14 2 2 7" xfId="47692"/>
    <cellStyle name="Total 2 3 14 2 3" xfId="47693"/>
    <cellStyle name="Total 2 3 14 2 4" xfId="47694"/>
    <cellStyle name="Total 2 3 14 2 5" xfId="47695"/>
    <cellStyle name="Total 2 3 14 2 6" xfId="47696"/>
    <cellStyle name="Total 2 3 14 2 7" xfId="47697"/>
    <cellStyle name="Total 2 3 14 2 8" xfId="47698"/>
    <cellStyle name="Total 2 3 14 3" xfId="47699"/>
    <cellStyle name="Total 2 3 14 3 2" xfId="47700"/>
    <cellStyle name="Total 2 3 14 3 3" xfId="47701"/>
    <cellStyle name="Total 2 3 14 3 4" xfId="47702"/>
    <cellStyle name="Total 2 3 14 3 5" xfId="47703"/>
    <cellStyle name="Total 2 3 14 3 6" xfId="47704"/>
    <cellStyle name="Total 2 3 14 3 7" xfId="47705"/>
    <cellStyle name="Total 2 3 14 4" xfId="47706"/>
    <cellStyle name="Total 2 3 14 4 2" xfId="47707"/>
    <cellStyle name="Total 2 3 14 4 3" xfId="47708"/>
    <cellStyle name="Total 2 3 14 4 4" xfId="47709"/>
    <cellStyle name="Total 2 3 14 4 5" xfId="47710"/>
    <cellStyle name="Total 2 3 14 4 6" xfId="47711"/>
    <cellStyle name="Total 2 3 14 4 7" xfId="47712"/>
    <cellStyle name="Total 2 3 14 5" xfId="47713"/>
    <cellStyle name="Total 2 3 14 5 2" xfId="47714"/>
    <cellStyle name="Total 2 3 14 5 3" xfId="47715"/>
    <cellStyle name="Total 2 3 14 5 4" xfId="47716"/>
    <cellStyle name="Total 2 3 14 5 5" xfId="47717"/>
    <cellStyle name="Total 2 3 14 5 6" xfId="47718"/>
    <cellStyle name="Total 2 3 14 5 7" xfId="47719"/>
    <cellStyle name="Total 2 3 14 6" xfId="47720"/>
    <cellStyle name="Total 2 3 14 6 2" xfId="47721"/>
    <cellStyle name="Total 2 3 14 6 3" xfId="47722"/>
    <cellStyle name="Total 2 3 14 6 4" xfId="47723"/>
    <cellStyle name="Total 2 3 14 6 5" xfId="47724"/>
    <cellStyle name="Total 2 3 14 6 6" xfId="47725"/>
    <cellStyle name="Total 2 3 14 6 7" xfId="47726"/>
    <cellStyle name="Total 2 3 14 7" xfId="47727"/>
    <cellStyle name="Total 2 3 14 7 2" xfId="47728"/>
    <cellStyle name="Total 2 3 14 7 3" xfId="47729"/>
    <cellStyle name="Total 2 3 14 7 4" xfId="47730"/>
    <cellStyle name="Total 2 3 14 7 5" xfId="47731"/>
    <cellStyle name="Total 2 3 14 7 6" xfId="47732"/>
    <cellStyle name="Total 2 3 14 8" xfId="47733"/>
    <cellStyle name="Total 2 3 14 9" xfId="47734"/>
    <cellStyle name="Total 2 3 15" xfId="47735"/>
    <cellStyle name="Total 2 3 15 2" xfId="47736"/>
    <cellStyle name="Total 2 3 15 2 2" xfId="47737"/>
    <cellStyle name="Total 2 3 15 2 3" xfId="47738"/>
    <cellStyle name="Total 2 3 15 2 4" xfId="47739"/>
    <cellStyle name="Total 2 3 15 2 5" xfId="47740"/>
    <cellStyle name="Total 2 3 15 2 6" xfId="47741"/>
    <cellStyle name="Total 2 3 15 2 7" xfId="47742"/>
    <cellStyle name="Total 2 3 15 3" xfId="47743"/>
    <cellStyle name="Total 2 3 15 4" xfId="47744"/>
    <cellStyle name="Total 2 3 15 5" xfId="47745"/>
    <cellStyle name="Total 2 3 15 6" xfId="47746"/>
    <cellStyle name="Total 2 3 15 7" xfId="47747"/>
    <cellStyle name="Total 2 3 15 8" xfId="47748"/>
    <cellStyle name="Total 2 3 16" xfId="47749"/>
    <cellStyle name="Total 2 3 16 2" xfId="47750"/>
    <cellStyle name="Total 2 3 16 3" xfId="47751"/>
    <cellStyle name="Total 2 3 16 4" xfId="47752"/>
    <cellStyle name="Total 2 3 16 5" xfId="47753"/>
    <cellStyle name="Total 2 3 16 6" xfId="47754"/>
    <cellStyle name="Total 2 3 16 7" xfId="47755"/>
    <cellStyle name="Total 2 3 17" xfId="47756"/>
    <cellStyle name="Total 2 3 17 2" xfId="47757"/>
    <cellStyle name="Total 2 3 17 3" xfId="47758"/>
    <cellStyle name="Total 2 3 17 4" xfId="47759"/>
    <cellStyle name="Total 2 3 17 5" xfId="47760"/>
    <cellStyle name="Total 2 3 17 6" xfId="47761"/>
    <cellStyle name="Total 2 3 17 7" xfId="47762"/>
    <cellStyle name="Total 2 3 18" xfId="47763"/>
    <cellStyle name="Total 2 3 18 2" xfId="47764"/>
    <cellStyle name="Total 2 3 18 3" xfId="47765"/>
    <cellStyle name="Total 2 3 18 4" xfId="47766"/>
    <cellStyle name="Total 2 3 18 5" xfId="47767"/>
    <cellStyle name="Total 2 3 18 6" xfId="47768"/>
    <cellStyle name="Total 2 3 18 7" xfId="47769"/>
    <cellStyle name="Total 2 3 19" xfId="47770"/>
    <cellStyle name="Total 2 3 19 2" xfId="47771"/>
    <cellStyle name="Total 2 3 19 3" xfId="47772"/>
    <cellStyle name="Total 2 3 19 4" xfId="47773"/>
    <cellStyle name="Total 2 3 19 5" xfId="47774"/>
    <cellStyle name="Total 2 3 19 6" xfId="47775"/>
    <cellStyle name="Total 2 3 19 7" xfId="47776"/>
    <cellStyle name="Total 2 3 2" xfId="47777"/>
    <cellStyle name="Total 2 3 2 10" xfId="47778"/>
    <cellStyle name="Total 2 3 2 10 10" xfId="47779"/>
    <cellStyle name="Total 2 3 2 10 11" xfId="47780"/>
    <cellStyle name="Total 2 3 2 10 12" xfId="47781"/>
    <cellStyle name="Total 2 3 2 10 2" xfId="47782"/>
    <cellStyle name="Total 2 3 2 10 2 2" xfId="47783"/>
    <cellStyle name="Total 2 3 2 10 2 2 2" xfId="47784"/>
    <cellStyle name="Total 2 3 2 10 2 2 3" xfId="47785"/>
    <cellStyle name="Total 2 3 2 10 2 2 4" xfId="47786"/>
    <cellStyle name="Total 2 3 2 10 2 2 5" xfId="47787"/>
    <cellStyle name="Total 2 3 2 10 2 2 6" xfId="47788"/>
    <cellStyle name="Total 2 3 2 10 2 2 7" xfId="47789"/>
    <cellStyle name="Total 2 3 2 10 2 3" xfId="47790"/>
    <cellStyle name="Total 2 3 2 10 2 4" xfId="47791"/>
    <cellStyle name="Total 2 3 2 10 2 5" xfId="47792"/>
    <cellStyle name="Total 2 3 2 10 2 6" xfId="47793"/>
    <cellStyle name="Total 2 3 2 10 2 7" xfId="47794"/>
    <cellStyle name="Total 2 3 2 10 2 8" xfId="47795"/>
    <cellStyle name="Total 2 3 2 10 3" xfId="47796"/>
    <cellStyle name="Total 2 3 2 10 3 2" xfId="47797"/>
    <cellStyle name="Total 2 3 2 10 3 3" xfId="47798"/>
    <cellStyle name="Total 2 3 2 10 3 4" xfId="47799"/>
    <cellStyle name="Total 2 3 2 10 3 5" xfId="47800"/>
    <cellStyle name="Total 2 3 2 10 3 6" xfId="47801"/>
    <cellStyle name="Total 2 3 2 10 3 7" xfId="47802"/>
    <cellStyle name="Total 2 3 2 10 4" xfId="47803"/>
    <cellStyle name="Total 2 3 2 10 4 2" xfId="47804"/>
    <cellStyle name="Total 2 3 2 10 4 3" xfId="47805"/>
    <cellStyle name="Total 2 3 2 10 4 4" xfId="47806"/>
    <cellStyle name="Total 2 3 2 10 4 5" xfId="47807"/>
    <cellStyle name="Total 2 3 2 10 4 6" xfId="47808"/>
    <cellStyle name="Total 2 3 2 10 4 7" xfId="47809"/>
    <cellStyle name="Total 2 3 2 10 5" xfId="47810"/>
    <cellStyle name="Total 2 3 2 10 5 2" xfId="47811"/>
    <cellStyle name="Total 2 3 2 10 5 3" xfId="47812"/>
    <cellStyle name="Total 2 3 2 10 5 4" xfId="47813"/>
    <cellStyle name="Total 2 3 2 10 5 5" xfId="47814"/>
    <cellStyle name="Total 2 3 2 10 5 6" xfId="47815"/>
    <cellStyle name="Total 2 3 2 10 5 7" xfId="47816"/>
    <cellStyle name="Total 2 3 2 10 6" xfId="47817"/>
    <cellStyle name="Total 2 3 2 10 6 2" xfId="47818"/>
    <cellStyle name="Total 2 3 2 10 6 3" xfId="47819"/>
    <cellStyle name="Total 2 3 2 10 6 4" xfId="47820"/>
    <cellStyle name="Total 2 3 2 10 6 5" xfId="47821"/>
    <cellStyle name="Total 2 3 2 10 6 6" xfId="47822"/>
    <cellStyle name="Total 2 3 2 10 6 7" xfId="47823"/>
    <cellStyle name="Total 2 3 2 10 7" xfId="47824"/>
    <cellStyle name="Total 2 3 2 10 7 2" xfId="47825"/>
    <cellStyle name="Total 2 3 2 10 7 3" xfId="47826"/>
    <cellStyle name="Total 2 3 2 10 7 4" xfId="47827"/>
    <cellStyle name="Total 2 3 2 10 7 5" xfId="47828"/>
    <cellStyle name="Total 2 3 2 10 7 6" xfId="47829"/>
    <cellStyle name="Total 2 3 2 10 8" xfId="47830"/>
    <cellStyle name="Total 2 3 2 10 9" xfId="47831"/>
    <cellStyle name="Total 2 3 2 11" xfId="47832"/>
    <cellStyle name="Total 2 3 2 11 10" xfId="47833"/>
    <cellStyle name="Total 2 3 2 11 11" xfId="47834"/>
    <cellStyle name="Total 2 3 2 11 12" xfId="47835"/>
    <cellStyle name="Total 2 3 2 11 2" xfId="47836"/>
    <cellStyle name="Total 2 3 2 11 2 2" xfId="47837"/>
    <cellStyle name="Total 2 3 2 11 2 2 2" xfId="47838"/>
    <cellStyle name="Total 2 3 2 11 2 2 3" xfId="47839"/>
    <cellStyle name="Total 2 3 2 11 2 2 4" xfId="47840"/>
    <cellStyle name="Total 2 3 2 11 2 2 5" xfId="47841"/>
    <cellStyle name="Total 2 3 2 11 2 2 6" xfId="47842"/>
    <cellStyle name="Total 2 3 2 11 2 2 7" xfId="47843"/>
    <cellStyle name="Total 2 3 2 11 2 3" xfId="47844"/>
    <cellStyle name="Total 2 3 2 11 2 4" xfId="47845"/>
    <cellStyle name="Total 2 3 2 11 2 5" xfId="47846"/>
    <cellStyle name="Total 2 3 2 11 2 6" xfId="47847"/>
    <cellStyle name="Total 2 3 2 11 2 7" xfId="47848"/>
    <cellStyle name="Total 2 3 2 11 2 8" xfId="47849"/>
    <cellStyle name="Total 2 3 2 11 3" xfId="47850"/>
    <cellStyle name="Total 2 3 2 11 3 2" xfId="47851"/>
    <cellStyle name="Total 2 3 2 11 3 3" xfId="47852"/>
    <cellStyle name="Total 2 3 2 11 3 4" xfId="47853"/>
    <cellStyle name="Total 2 3 2 11 3 5" xfId="47854"/>
    <cellStyle name="Total 2 3 2 11 3 6" xfId="47855"/>
    <cellStyle name="Total 2 3 2 11 3 7" xfId="47856"/>
    <cellStyle name="Total 2 3 2 11 4" xfId="47857"/>
    <cellStyle name="Total 2 3 2 11 4 2" xfId="47858"/>
    <cellStyle name="Total 2 3 2 11 4 3" xfId="47859"/>
    <cellStyle name="Total 2 3 2 11 4 4" xfId="47860"/>
    <cellStyle name="Total 2 3 2 11 4 5" xfId="47861"/>
    <cellStyle name="Total 2 3 2 11 4 6" xfId="47862"/>
    <cellStyle name="Total 2 3 2 11 4 7" xfId="47863"/>
    <cellStyle name="Total 2 3 2 11 5" xfId="47864"/>
    <cellStyle name="Total 2 3 2 11 5 2" xfId="47865"/>
    <cellStyle name="Total 2 3 2 11 5 3" xfId="47866"/>
    <cellStyle name="Total 2 3 2 11 5 4" xfId="47867"/>
    <cellStyle name="Total 2 3 2 11 5 5" xfId="47868"/>
    <cellStyle name="Total 2 3 2 11 5 6" xfId="47869"/>
    <cellStyle name="Total 2 3 2 11 5 7" xfId="47870"/>
    <cellStyle name="Total 2 3 2 11 6" xfId="47871"/>
    <cellStyle name="Total 2 3 2 11 6 2" xfId="47872"/>
    <cellStyle name="Total 2 3 2 11 6 3" xfId="47873"/>
    <cellStyle name="Total 2 3 2 11 6 4" xfId="47874"/>
    <cellStyle name="Total 2 3 2 11 6 5" xfId="47875"/>
    <cellStyle name="Total 2 3 2 11 6 6" xfId="47876"/>
    <cellStyle name="Total 2 3 2 11 6 7" xfId="47877"/>
    <cellStyle name="Total 2 3 2 11 7" xfId="47878"/>
    <cellStyle name="Total 2 3 2 11 7 2" xfId="47879"/>
    <cellStyle name="Total 2 3 2 11 7 3" xfId="47880"/>
    <cellStyle name="Total 2 3 2 11 7 4" xfId="47881"/>
    <cellStyle name="Total 2 3 2 11 7 5" xfId="47882"/>
    <cellStyle name="Total 2 3 2 11 7 6" xfId="47883"/>
    <cellStyle name="Total 2 3 2 11 8" xfId="47884"/>
    <cellStyle name="Total 2 3 2 11 9" xfId="47885"/>
    <cellStyle name="Total 2 3 2 12" xfId="47886"/>
    <cellStyle name="Total 2 3 2 12 10" xfId="47887"/>
    <cellStyle name="Total 2 3 2 12 11" xfId="47888"/>
    <cellStyle name="Total 2 3 2 12 12" xfId="47889"/>
    <cellStyle name="Total 2 3 2 12 2" xfId="47890"/>
    <cellStyle name="Total 2 3 2 12 2 2" xfId="47891"/>
    <cellStyle name="Total 2 3 2 12 2 2 2" xfId="47892"/>
    <cellStyle name="Total 2 3 2 12 2 2 3" xfId="47893"/>
    <cellStyle name="Total 2 3 2 12 2 2 4" xfId="47894"/>
    <cellStyle name="Total 2 3 2 12 2 2 5" xfId="47895"/>
    <cellStyle name="Total 2 3 2 12 2 2 6" xfId="47896"/>
    <cellStyle name="Total 2 3 2 12 2 2 7" xfId="47897"/>
    <cellStyle name="Total 2 3 2 12 2 3" xfId="47898"/>
    <cellStyle name="Total 2 3 2 12 2 4" xfId="47899"/>
    <cellStyle name="Total 2 3 2 12 2 5" xfId="47900"/>
    <cellStyle name="Total 2 3 2 12 2 6" xfId="47901"/>
    <cellStyle name="Total 2 3 2 12 2 7" xfId="47902"/>
    <cellStyle name="Total 2 3 2 12 2 8" xfId="47903"/>
    <cellStyle name="Total 2 3 2 12 3" xfId="47904"/>
    <cellStyle name="Total 2 3 2 12 3 2" xfId="47905"/>
    <cellStyle name="Total 2 3 2 12 3 3" xfId="47906"/>
    <cellStyle name="Total 2 3 2 12 3 4" xfId="47907"/>
    <cellStyle name="Total 2 3 2 12 3 5" xfId="47908"/>
    <cellStyle name="Total 2 3 2 12 3 6" xfId="47909"/>
    <cellStyle name="Total 2 3 2 12 3 7" xfId="47910"/>
    <cellStyle name="Total 2 3 2 12 4" xfId="47911"/>
    <cellStyle name="Total 2 3 2 12 4 2" xfId="47912"/>
    <cellStyle name="Total 2 3 2 12 4 3" xfId="47913"/>
    <cellStyle name="Total 2 3 2 12 4 4" xfId="47914"/>
    <cellStyle name="Total 2 3 2 12 4 5" xfId="47915"/>
    <cellStyle name="Total 2 3 2 12 4 6" xfId="47916"/>
    <cellStyle name="Total 2 3 2 12 4 7" xfId="47917"/>
    <cellStyle name="Total 2 3 2 12 5" xfId="47918"/>
    <cellStyle name="Total 2 3 2 12 5 2" xfId="47919"/>
    <cellStyle name="Total 2 3 2 12 5 3" xfId="47920"/>
    <cellStyle name="Total 2 3 2 12 5 4" xfId="47921"/>
    <cellStyle name="Total 2 3 2 12 5 5" xfId="47922"/>
    <cellStyle name="Total 2 3 2 12 5 6" xfId="47923"/>
    <cellStyle name="Total 2 3 2 12 5 7" xfId="47924"/>
    <cellStyle name="Total 2 3 2 12 6" xfId="47925"/>
    <cellStyle name="Total 2 3 2 12 6 2" xfId="47926"/>
    <cellStyle name="Total 2 3 2 12 6 3" xfId="47927"/>
    <cellStyle name="Total 2 3 2 12 6 4" xfId="47928"/>
    <cellStyle name="Total 2 3 2 12 6 5" xfId="47929"/>
    <cellStyle name="Total 2 3 2 12 6 6" xfId="47930"/>
    <cellStyle name="Total 2 3 2 12 6 7" xfId="47931"/>
    <cellStyle name="Total 2 3 2 12 7" xfId="47932"/>
    <cellStyle name="Total 2 3 2 12 7 2" xfId="47933"/>
    <cellStyle name="Total 2 3 2 12 7 3" xfId="47934"/>
    <cellStyle name="Total 2 3 2 12 7 4" xfId="47935"/>
    <cellStyle name="Total 2 3 2 12 7 5" xfId="47936"/>
    <cellStyle name="Total 2 3 2 12 7 6" xfId="47937"/>
    <cellStyle name="Total 2 3 2 12 8" xfId="47938"/>
    <cellStyle name="Total 2 3 2 12 9" xfId="47939"/>
    <cellStyle name="Total 2 3 2 13" xfId="47940"/>
    <cellStyle name="Total 2 3 2 13 10" xfId="47941"/>
    <cellStyle name="Total 2 3 2 13 11" xfId="47942"/>
    <cellStyle name="Total 2 3 2 13 12" xfId="47943"/>
    <cellStyle name="Total 2 3 2 13 2" xfId="47944"/>
    <cellStyle name="Total 2 3 2 13 2 2" xfId="47945"/>
    <cellStyle name="Total 2 3 2 13 2 2 2" xfId="47946"/>
    <cellStyle name="Total 2 3 2 13 2 2 3" xfId="47947"/>
    <cellStyle name="Total 2 3 2 13 2 2 4" xfId="47948"/>
    <cellStyle name="Total 2 3 2 13 2 2 5" xfId="47949"/>
    <cellStyle name="Total 2 3 2 13 2 2 6" xfId="47950"/>
    <cellStyle name="Total 2 3 2 13 2 2 7" xfId="47951"/>
    <cellStyle name="Total 2 3 2 13 2 3" xfId="47952"/>
    <cellStyle name="Total 2 3 2 13 2 4" xfId="47953"/>
    <cellStyle name="Total 2 3 2 13 2 5" xfId="47954"/>
    <cellStyle name="Total 2 3 2 13 2 6" xfId="47955"/>
    <cellStyle name="Total 2 3 2 13 2 7" xfId="47956"/>
    <cellStyle name="Total 2 3 2 13 2 8" xfId="47957"/>
    <cellStyle name="Total 2 3 2 13 3" xfId="47958"/>
    <cellStyle name="Total 2 3 2 13 3 2" xfId="47959"/>
    <cellStyle name="Total 2 3 2 13 3 3" xfId="47960"/>
    <cellStyle name="Total 2 3 2 13 3 4" xfId="47961"/>
    <cellStyle name="Total 2 3 2 13 3 5" xfId="47962"/>
    <cellStyle name="Total 2 3 2 13 3 6" xfId="47963"/>
    <cellStyle name="Total 2 3 2 13 3 7" xfId="47964"/>
    <cellStyle name="Total 2 3 2 13 4" xfId="47965"/>
    <cellStyle name="Total 2 3 2 13 4 2" xfId="47966"/>
    <cellStyle name="Total 2 3 2 13 4 3" xfId="47967"/>
    <cellStyle name="Total 2 3 2 13 4 4" xfId="47968"/>
    <cellStyle name="Total 2 3 2 13 4 5" xfId="47969"/>
    <cellStyle name="Total 2 3 2 13 4 6" xfId="47970"/>
    <cellStyle name="Total 2 3 2 13 4 7" xfId="47971"/>
    <cellStyle name="Total 2 3 2 13 5" xfId="47972"/>
    <cellStyle name="Total 2 3 2 13 5 2" xfId="47973"/>
    <cellStyle name="Total 2 3 2 13 5 3" xfId="47974"/>
    <cellStyle name="Total 2 3 2 13 5 4" xfId="47975"/>
    <cellStyle name="Total 2 3 2 13 5 5" xfId="47976"/>
    <cellStyle name="Total 2 3 2 13 5 6" xfId="47977"/>
    <cellStyle name="Total 2 3 2 13 5 7" xfId="47978"/>
    <cellStyle name="Total 2 3 2 13 6" xfId="47979"/>
    <cellStyle name="Total 2 3 2 13 6 2" xfId="47980"/>
    <cellStyle name="Total 2 3 2 13 6 3" xfId="47981"/>
    <cellStyle name="Total 2 3 2 13 6 4" xfId="47982"/>
    <cellStyle name="Total 2 3 2 13 6 5" xfId="47983"/>
    <cellStyle name="Total 2 3 2 13 6 6" xfId="47984"/>
    <cellStyle name="Total 2 3 2 13 6 7" xfId="47985"/>
    <cellStyle name="Total 2 3 2 13 7" xfId="47986"/>
    <cellStyle name="Total 2 3 2 13 7 2" xfId="47987"/>
    <cellStyle name="Total 2 3 2 13 7 3" xfId="47988"/>
    <cellStyle name="Total 2 3 2 13 7 4" xfId="47989"/>
    <cellStyle name="Total 2 3 2 13 7 5" xfId="47990"/>
    <cellStyle name="Total 2 3 2 13 7 6" xfId="47991"/>
    <cellStyle name="Total 2 3 2 13 8" xfId="47992"/>
    <cellStyle name="Total 2 3 2 13 9" xfId="47993"/>
    <cellStyle name="Total 2 3 2 14" xfId="47994"/>
    <cellStyle name="Total 2 3 2 14 2" xfId="47995"/>
    <cellStyle name="Total 2 3 2 14 2 2" xfId="47996"/>
    <cellStyle name="Total 2 3 2 14 2 3" xfId="47997"/>
    <cellStyle name="Total 2 3 2 14 2 4" xfId="47998"/>
    <cellStyle name="Total 2 3 2 14 2 5" xfId="47999"/>
    <cellStyle name="Total 2 3 2 14 2 6" xfId="48000"/>
    <cellStyle name="Total 2 3 2 14 2 7" xfId="48001"/>
    <cellStyle name="Total 2 3 2 14 3" xfId="48002"/>
    <cellStyle name="Total 2 3 2 14 4" xfId="48003"/>
    <cellStyle name="Total 2 3 2 14 5" xfId="48004"/>
    <cellStyle name="Total 2 3 2 14 6" xfId="48005"/>
    <cellStyle name="Total 2 3 2 14 7" xfId="48006"/>
    <cellStyle name="Total 2 3 2 14 8" xfId="48007"/>
    <cellStyle name="Total 2 3 2 15" xfId="48008"/>
    <cellStyle name="Total 2 3 2 15 2" xfId="48009"/>
    <cellStyle name="Total 2 3 2 15 3" xfId="48010"/>
    <cellStyle name="Total 2 3 2 15 4" xfId="48011"/>
    <cellStyle name="Total 2 3 2 15 5" xfId="48012"/>
    <cellStyle name="Total 2 3 2 15 6" xfId="48013"/>
    <cellStyle name="Total 2 3 2 15 7" xfId="48014"/>
    <cellStyle name="Total 2 3 2 16" xfId="48015"/>
    <cellStyle name="Total 2 3 2 16 2" xfId="48016"/>
    <cellStyle name="Total 2 3 2 16 3" xfId="48017"/>
    <cellStyle name="Total 2 3 2 16 4" xfId="48018"/>
    <cellStyle name="Total 2 3 2 16 5" xfId="48019"/>
    <cellStyle name="Total 2 3 2 16 6" xfId="48020"/>
    <cellStyle name="Total 2 3 2 16 7" xfId="48021"/>
    <cellStyle name="Total 2 3 2 17" xfId="48022"/>
    <cellStyle name="Total 2 3 2 17 2" xfId="48023"/>
    <cellStyle name="Total 2 3 2 17 3" xfId="48024"/>
    <cellStyle name="Total 2 3 2 17 4" xfId="48025"/>
    <cellStyle name="Total 2 3 2 17 5" xfId="48026"/>
    <cellStyle name="Total 2 3 2 17 6" xfId="48027"/>
    <cellStyle name="Total 2 3 2 17 7" xfId="48028"/>
    <cellStyle name="Total 2 3 2 18" xfId="48029"/>
    <cellStyle name="Total 2 3 2 18 2" xfId="48030"/>
    <cellStyle name="Total 2 3 2 18 3" xfId="48031"/>
    <cellStyle name="Total 2 3 2 18 4" xfId="48032"/>
    <cellStyle name="Total 2 3 2 18 5" xfId="48033"/>
    <cellStyle name="Total 2 3 2 18 6" xfId="48034"/>
    <cellStyle name="Total 2 3 2 18 7" xfId="48035"/>
    <cellStyle name="Total 2 3 2 19" xfId="48036"/>
    <cellStyle name="Total 2 3 2 2" xfId="48037"/>
    <cellStyle name="Total 2 3 2 2 10" xfId="48038"/>
    <cellStyle name="Total 2 3 2 2 11" xfId="48039"/>
    <cellStyle name="Total 2 3 2 2 12" xfId="48040"/>
    <cellStyle name="Total 2 3 2 2 13" xfId="48041"/>
    <cellStyle name="Total 2 3 2 2 2" xfId="48042"/>
    <cellStyle name="Total 2 3 2 2 2 2" xfId="48043"/>
    <cellStyle name="Total 2 3 2 2 2 2 2" xfId="48044"/>
    <cellStyle name="Total 2 3 2 2 2 2 3" xfId="48045"/>
    <cellStyle name="Total 2 3 2 2 2 2 4" xfId="48046"/>
    <cellStyle name="Total 2 3 2 2 2 2 5" xfId="48047"/>
    <cellStyle name="Total 2 3 2 2 2 2 6" xfId="48048"/>
    <cellStyle name="Total 2 3 2 2 2 2 7" xfId="48049"/>
    <cellStyle name="Total 2 3 2 2 2 3" xfId="48050"/>
    <cellStyle name="Total 2 3 2 2 2 4" xfId="48051"/>
    <cellStyle name="Total 2 3 2 2 2 5" xfId="48052"/>
    <cellStyle name="Total 2 3 2 2 2 6" xfId="48053"/>
    <cellStyle name="Total 2 3 2 2 2 7" xfId="48054"/>
    <cellStyle name="Total 2 3 2 2 2 8" xfId="48055"/>
    <cellStyle name="Total 2 3 2 2 3" xfId="48056"/>
    <cellStyle name="Total 2 3 2 2 3 2" xfId="48057"/>
    <cellStyle name="Total 2 3 2 2 3 3" xfId="48058"/>
    <cellStyle name="Total 2 3 2 2 3 4" xfId="48059"/>
    <cellStyle name="Total 2 3 2 2 3 5" xfId="48060"/>
    <cellStyle name="Total 2 3 2 2 3 6" xfId="48061"/>
    <cellStyle name="Total 2 3 2 2 3 7" xfId="48062"/>
    <cellStyle name="Total 2 3 2 2 4" xfId="48063"/>
    <cellStyle name="Total 2 3 2 2 4 2" xfId="48064"/>
    <cellStyle name="Total 2 3 2 2 4 3" xfId="48065"/>
    <cellStyle name="Total 2 3 2 2 4 4" xfId="48066"/>
    <cellStyle name="Total 2 3 2 2 4 5" xfId="48067"/>
    <cellStyle name="Total 2 3 2 2 4 6" xfId="48068"/>
    <cellStyle name="Total 2 3 2 2 4 7" xfId="48069"/>
    <cellStyle name="Total 2 3 2 2 5" xfId="48070"/>
    <cellStyle name="Total 2 3 2 2 5 2" xfId="48071"/>
    <cellStyle name="Total 2 3 2 2 5 3" xfId="48072"/>
    <cellStyle name="Total 2 3 2 2 5 4" xfId="48073"/>
    <cellStyle name="Total 2 3 2 2 5 5" xfId="48074"/>
    <cellStyle name="Total 2 3 2 2 5 6" xfId="48075"/>
    <cellStyle name="Total 2 3 2 2 5 7" xfId="48076"/>
    <cellStyle name="Total 2 3 2 2 6" xfId="48077"/>
    <cellStyle name="Total 2 3 2 2 6 2" xfId="48078"/>
    <cellStyle name="Total 2 3 2 2 6 3" xfId="48079"/>
    <cellStyle name="Total 2 3 2 2 6 4" xfId="48080"/>
    <cellStyle name="Total 2 3 2 2 6 5" xfId="48081"/>
    <cellStyle name="Total 2 3 2 2 6 6" xfId="48082"/>
    <cellStyle name="Total 2 3 2 2 6 7" xfId="48083"/>
    <cellStyle name="Total 2 3 2 2 7" xfId="48084"/>
    <cellStyle name="Total 2 3 2 2 7 2" xfId="48085"/>
    <cellStyle name="Total 2 3 2 2 7 3" xfId="48086"/>
    <cellStyle name="Total 2 3 2 2 7 4" xfId="48087"/>
    <cellStyle name="Total 2 3 2 2 7 5" xfId="48088"/>
    <cellStyle name="Total 2 3 2 2 7 6" xfId="48089"/>
    <cellStyle name="Total 2 3 2 2 7 7" xfId="48090"/>
    <cellStyle name="Total 2 3 2 2 8" xfId="48091"/>
    <cellStyle name="Total 2 3 2 2 9" xfId="48092"/>
    <cellStyle name="Total 2 3 2 20" xfId="48093"/>
    <cellStyle name="Total 2 3 2 21" xfId="48094"/>
    <cellStyle name="Total 2 3 2 22" xfId="48095"/>
    <cellStyle name="Total 2 3 2 23" xfId="48096"/>
    <cellStyle name="Total 2 3 2 3" xfId="48097"/>
    <cellStyle name="Total 2 3 2 3 10" xfId="48098"/>
    <cellStyle name="Total 2 3 2 3 11" xfId="48099"/>
    <cellStyle name="Total 2 3 2 3 12" xfId="48100"/>
    <cellStyle name="Total 2 3 2 3 13" xfId="48101"/>
    <cellStyle name="Total 2 3 2 3 2" xfId="48102"/>
    <cellStyle name="Total 2 3 2 3 2 2" xfId="48103"/>
    <cellStyle name="Total 2 3 2 3 2 2 2" xfId="48104"/>
    <cellStyle name="Total 2 3 2 3 2 2 3" xfId="48105"/>
    <cellStyle name="Total 2 3 2 3 2 2 4" xfId="48106"/>
    <cellStyle name="Total 2 3 2 3 2 2 5" xfId="48107"/>
    <cellStyle name="Total 2 3 2 3 2 2 6" xfId="48108"/>
    <cellStyle name="Total 2 3 2 3 2 2 7" xfId="48109"/>
    <cellStyle name="Total 2 3 2 3 2 3" xfId="48110"/>
    <cellStyle name="Total 2 3 2 3 2 4" xfId="48111"/>
    <cellStyle name="Total 2 3 2 3 2 5" xfId="48112"/>
    <cellStyle name="Total 2 3 2 3 2 6" xfId="48113"/>
    <cellStyle name="Total 2 3 2 3 2 7" xfId="48114"/>
    <cellStyle name="Total 2 3 2 3 2 8" xfId="48115"/>
    <cellStyle name="Total 2 3 2 3 3" xfId="48116"/>
    <cellStyle name="Total 2 3 2 3 3 2" xfId="48117"/>
    <cellStyle name="Total 2 3 2 3 3 3" xfId="48118"/>
    <cellStyle name="Total 2 3 2 3 3 4" xfId="48119"/>
    <cellStyle name="Total 2 3 2 3 3 5" xfId="48120"/>
    <cellStyle name="Total 2 3 2 3 3 6" xfId="48121"/>
    <cellStyle name="Total 2 3 2 3 3 7" xfId="48122"/>
    <cellStyle name="Total 2 3 2 3 4" xfId="48123"/>
    <cellStyle name="Total 2 3 2 3 4 2" xfId="48124"/>
    <cellStyle name="Total 2 3 2 3 4 3" xfId="48125"/>
    <cellStyle name="Total 2 3 2 3 4 4" xfId="48126"/>
    <cellStyle name="Total 2 3 2 3 4 5" xfId="48127"/>
    <cellStyle name="Total 2 3 2 3 4 6" xfId="48128"/>
    <cellStyle name="Total 2 3 2 3 4 7" xfId="48129"/>
    <cellStyle name="Total 2 3 2 3 5" xfId="48130"/>
    <cellStyle name="Total 2 3 2 3 5 2" xfId="48131"/>
    <cellStyle name="Total 2 3 2 3 5 3" xfId="48132"/>
    <cellStyle name="Total 2 3 2 3 5 4" xfId="48133"/>
    <cellStyle name="Total 2 3 2 3 5 5" xfId="48134"/>
    <cellStyle name="Total 2 3 2 3 5 6" xfId="48135"/>
    <cellStyle name="Total 2 3 2 3 5 7" xfId="48136"/>
    <cellStyle name="Total 2 3 2 3 6" xfId="48137"/>
    <cellStyle name="Total 2 3 2 3 6 2" xfId="48138"/>
    <cellStyle name="Total 2 3 2 3 6 3" xfId="48139"/>
    <cellStyle name="Total 2 3 2 3 6 4" xfId="48140"/>
    <cellStyle name="Total 2 3 2 3 6 5" xfId="48141"/>
    <cellStyle name="Total 2 3 2 3 6 6" xfId="48142"/>
    <cellStyle name="Total 2 3 2 3 6 7" xfId="48143"/>
    <cellStyle name="Total 2 3 2 3 7" xfId="48144"/>
    <cellStyle name="Total 2 3 2 3 7 2" xfId="48145"/>
    <cellStyle name="Total 2 3 2 3 7 3" xfId="48146"/>
    <cellStyle name="Total 2 3 2 3 7 4" xfId="48147"/>
    <cellStyle name="Total 2 3 2 3 7 5" xfId="48148"/>
    <cellStyle name="Total 2 3 2 3 7 6" xfId="48149"/>
    <cellStyle name="Total 2 3 2 3 7 7" xfId="48150"/>
    <cellStyle name="Total 2 3 2 3 8" xfId="48151"/>
    <cellStyle name="Total 2 3 2 3 9" xfId="48152"/>
    <cellStyle name="Total 2 3 2 4" xfId="48153"/>
    <cellStyle name="Total 2 3 2 4 10" xfId="48154"/>
    <cellStyle name="Total 2 3 2 4 11" xfId="48155"/>
    <cellStyle name="Total 2 3 2 4 12" xfId="48156"/>
    <cellStyle name="Total 2 3 2 4 13" xfId="48157"/>
    <cellStyle name="Total 2 3 2 4 2" xfId="48158"/>
    <cellStyle name="Total 2 3 2 4 2 2" xfId="48159"/>
    <cellStyle name="Total 2 3 2 4 2 2 2" xfId="48160"/>
    <cellStyle name="Total 2 3 2 4 2 2 3" xfId="48161"/>
    <cellStyle name="Total 2 3 2 4 2 2 4" xfId="48162"/>
    <cellStyle name="Total 2 3 2 4 2 2 5" xfId="48163"/>
    <cellStyle name="Total 2 3 2 4 2 2 6" xfId="48164"/>
    <cellStyle name="Total 2 3 2 4 2 2 7" xfId="48165"/>
    <cellStyle name="Total 2 3 2 4 2 3" xfId="48166"/>
    <cellStyle name="Total 2 3 2 4 2 4" xfId="48167"/>
    <cellStyle name="Total 2 3 2 4 2 5" xfId="48168"/>
    <cellStyle name="Total 2 3 2 4 2 6" xfId="48169"/>
    <cellStyle name="Total 2 3 2 4 2 7" xfId="48170"/>
    <cellStyle name="Total 2 3 2 4 2 8" xfId="48171"/>
    <cellStyle name="Total 2 3 2 4 3" xfId="48172"/>
    <cellStyle name="Total 2 3 2 4 3 2" xfId="48173"/>
    <cellStyle name="Total 2 3 2 4 3 3" xfId="48174"/>
    <cellStyle name="Total 2 3 2 4 3 4" xfId="48175"/>
    <cellStyle name="Total 2 3 2 4 3 5" xfId="48176"/>
    <cellStyle name="Total 2 3 2 4 3 6" xfId="48177"/>
    <cellStyle name="Total 2 3 2 4 3 7" xfId="48178"/>
    <cellStyle name="Total 2 3 2 4 4" xfId="48179"/>
    <cellStyle name="Total 2 3 2 4 4 2" xfId="48180"/>
    <cellStyle name="Total 2 3 2 4 4 3" xfId="48181"/>
    <cellStyle name="Total 2 3 2 4 4 4" xfId="48182"/>
    <cellStyle name="Total 2 3 2 4 4 5" xfId="48183"/>
    <cellStyle name="Total 2 3 2 4 4 6" xfId="48184"/>
    <cellStyle name="Total 2 3 2 4 4 7" xfId="48185"/>
    <cellStyle name="Total 2 3 2 4 5" xfId="48186"/>
    <cellStyle name="Total 2 3 2 4 5 2" xfId="48187"/>
    <cellStyle name="Total 2 3 2 4 5 3" xfId="48188"/>
    <cellStyle name="Total 2 3 2 4 5 4" xfId="48189"/>
    <cellStyle name="Total 2 3 2 4 5 5" xfId="48190"/>
    <cellStyle name="Total 2 3 2 4 5 6" xfId="48191"/>
    <cellStyle name="Total 2 3 2 4 5 7" xfId="48192"/>
    <cellStyle name="Total 2 3 2 4 6" xfId="48193"/>
    <cellStyle name="Total 2 3 2 4 6 2" xfId="48194"/>
    <cellStyle name="Total 2 3 2 4 6 3" xfId="48195"/>
    <cellStyle name="Total 2 3 2 4 6 4" xfId="48196"/>
    <cellStyle name="Total 2 3 2 4 6 5" xfId="48197"/>
    <cellStyle name="Total 2 3 2 4 6 6" xfId="48198"/>
    <cellStyle name="Total 2 3 2 4 6 7" xfId="48199"/>
    <cellStyle name="Total 2 3 2 4 7" xfId="48200"/>
    <cellStyle name="Total 2 3 2 4 7 2" xfId="48201"/>
    <cellStyle name="Total 2 3 2 4 7 3" xfId="48202"/>
    <cellStyle name="Total 2 3 2 4 7 4" xfId="48203"/>
    <cellStyle name="Total 2 3 2 4 7 5" xfId="48204"/>
    <cellStyle name="Total 2 3 2 4 7 6" xfId="48205"/>
    <cellStyle name="Total 2 3 2 4 7 7" xfId="48206"/>
    <cellStyle name="Total 2 3 2 4 8" xfId="48207"/>
    <cellStyle name="Total 2 3 2 4 9" xfId="48208"/>
    <cellStyle name="Total 2 3 2 5" xfId="48209"/>
    <cellStyle name="Total 2 3 2 5 10" xfId="48210"/>
    <cellStyle name="Total 2 3 2 5 11" xfId="48211"/>
    <cellStyle name="Total 2 3 2 5 12" xfId="48212"/>
    <cellStyle name="Total 2 3 2 5 2" xfId="48213"/>
    <cellStyle name="Total 2 3 2 5 2 2" xfId="48214"/>
    <cellStyle name="Total 2 3 2 5 2 2 2" xfId="48215"/>
    <cellStyle name="Total 2 3 2 5 2 2 3" xfId="48216"/>
    <cellStyle name="Total 2 3 2 5 2 2 4" xfId="48217"/>
    <cellStyle name="Total 2 3 2 5 2 2 5" xfId="48218"/>
    <cellStyle name="Total 2 3 2 5 2 2 6" xfId="48219"/>
    <cellStyle name="Total 2 3 2 5 2 2 7" xfId="48220"/>
    <cellStyle name="Total 2 3 2 5 2 3" xfId="48221"/>
    <cellStyle name="Total 2 3 2 5 2 4" xfId="48222"/>
    <cellStyle name="Total 2 3 2 5 2 5" xfId="48223"/>
    <cellStyle name="Total 2 3 2 5 2 6" xfId="48224"/>
    <cellStyle name="Total 2 3 2 5 2 7" xfId="48225"/>
    <cellStyle name="Total 2 3 2 5 2 8" xfId="48226"/>
    <cellStyle name="Total 2 3 2 5 3" xfId="48227"/>
    <cellStyle name="Total 2 3 2 5 3 2" xfId="48228"/>
    <cellStyle name="Total 2 3 2 5 3 3" xfId="48229"/>
    <cellStyle name="Total 2 3 2 5 3 4" xfId="48230"/>
    <cellStyle name="Total 2 3 2 5 3 5" xfId="48231"/>
    <cellStyle name="Total 2 3 2 5 3 6" xfId="48232"/>
    <cellStyle name="Total 2 3 2 5 3 7" xfId="48233"/>
    <cellStyle name="Total 2 3 2 5 4" xfId="48234"/>
    <cellStyle name="Total 2 3 2 5 4 2" xfId="48235"/>
    <cellStyle name="Total 2 3 2 5 4 3" xfId="48236"/>
    <cellStyle name="Total 2 3 2 5 4 4" xfId="48237"/>
    <cellStyle name="Total 2 3 2 5 4 5" xfId="48238"/>
    <cellStyle name="Total 2 3 2 5 4 6" xfId="48239"/>
    <cellStyle name="Total 2 3 2 5 4 7" xfId="48240"/>
    <cellStyle name="Total 2 3 2 5 5" xfId="48241"/>
    <cellStyle name="Total 2 3 2 5 5 2" xfId="48242"/>
    <cellStyle name="Total 2 3 2 5 5 3" xfId="48243"/>
    <cellStyle name="Total 2 3 2 5 5 4" xfId="48244"/>
    <cellStyle name="Total 2 3 2 5 5 5" xfId="48245"/>
    <cellStyle name="Total 2 3 2 5 5 6" xfId="48246"/>
    <cellStyle name="Total 2 3 2 5 5 7" xfId="48247"/>
    <cellStyle name="Total 2 3 2 5 6" xfId="48248"/>
    <cellStyle name="Total 2 3 2 5 6 2" xfId="48249"/>
    <cellStyle name="Total 2 3 2 5 6 3" xfId="48250"/>
    <cellStyle name="Total 2 3 2 5 6 4" xfId="48251"/>
    <cellStyle name="Total 2 3 2 5 6 5" xfId="48252"/>
    <cellStyle name="Total 2 3 2 5 6 6" xfId="48253"/>
    <cellStyle name="Total 2 3 2 5 6 7" xfId="48254"/>
    <cellStyle name="Total 2 3 2 5 7" xfId="48255"/>
    <cellStyle name="Total 2 3 2 5 7 2" xfId="48256"/>
    <cellStyle name="Total 2 3 2 5 7 3" xfId="48257"/>
    <cellStyle name="Total 2 3 2 5 7 4" xfId="48258"/>
    <cellStyle name="Total 2 3 2 5 7 5" xfId="48259"/>
    <cellStyle name="Total 2 3 2 5 7 6" xfId="48260"/>
    <cellStyle name="Total 2 3 2 5 8" xfId="48261"/>
    <cellStyle name="Total 2 3 2 5 9" xfId="48262"/>
    <cellStyle name="Total 2 3 2 6" xfId="48263"/>
    <cellStyle name="Total 2 3 2 6 10" xfId="48264"/>
    <cellStyle name="Total 2 3 2 6 11" xfId="48265"/>
    <cellStyle name="Total 2 3 2 6 12" xfId="48266"/>
    <cellStyle name="Total 2 3 2 6 2" xfId="48267"/>
    <cellStyle name="Total 2 3 2 6 2 2" xfId="48268"/>
    <cellStyle name="Total 2 3 2 6 2 2 2" xfId="48269"/>
    <cellStyle name="Total 2 3 2 6 2 2 3" xfId="48270"/>
    <cellStyle name="Total 2 3 2 6 2 2 4" xfId="48271"/>
    <cellStyle name="Total 2 3 2 6 2 2 5" xfId="48272"/>
    <cellStyle name="Total 2 3 2 6 2 2 6" xfId="48273"/>
    <cellStyle name="Total 2 3 2 6 2 2 7" xfId="48274"/>
    <cellStyle name="Total 2 3 2 6 2 3" xfId="48275"/>
    <cellStyle name="Total 2 3 2 6 2 4" xfId="48276"/>
    <cellStyle name="Total 2 3 2 6 2 5" xfId="48277"/>
    <cellStyle name="Total 2 3 2 6 2 6" xfId="48278"/>
    <cellStyle name="Total 2 3 2 6 2 7" xfId="48279"/>
    <cellStyle name="Total 2 3 2 6 2 8" xfId="48280"/>
    <cellStyle name="Total 2 3 2 6 3" xfId="48281"/>
    <cellStyle name="Total 2 3 2 6 3 2" xfId="48282"/>
    <cellStyle name="Total 2 3 2 6 3 3" xfId="48283"/>
    <cellStyle name="Total 2 3 2 6 3 4" xfId="48284"/>
    <cellStyle name="Total 2 3 2 6 3 5" xfId="48285"/>
    <cellStyle name="Total 2 3 2 6 3 6" xfId="48286"/>
    <cellStyle name="Total 2 3 2 6 3 7" xfId="48287"/>
    <cellStyle name="Total 2 3 2 6 4" xfId="48288"/>
    <cellStyle name="Total 2 3 2 6 4 2" xfId="48289"/>
    <cellStyle name="Total 2 3 2 6 4 3" xfId="48290"/>
    <cellStyle name="Total 2 3 2 6 4 4" xfId="48291"/>
    <cellStyle name="Total 2 3 2 6 4 5" xfId="48292"/>
    <cellStyle name="Total 2 3 2 6 4 6" xfId="48293"/>
    <cellStyle name="Total 2 3 2 6 4 7" xfId="48294"/>
    <cellStyle name="Total 2 3 2 6 5" xfId="48295"/>
    <cellStyle name="Total 2 3 2 6 5 2" xfId="48296"/>
    <cellStyle name="Total 2 3 2 6 5 3" xfId="48297"/>
    <cellStyle name="Total 2 3 2 6 5 4" xfId="48298"/>
    <cellStyle name="Total 2 3 2 6 5 5" xfId="48299"/>
    <cellStyle name="Total 2 3 2 6 5 6" xfId="48300"/>
    <cellStyle name="Total 2 3 2 6 5 7" xfId="48301"/>
    <cellStyle name="Total 2 3 2 6 6" xfId="48302"/>
    <cellStyle name="Total 2 3 2 6 6 2" xfId="48303"/>
    <cellStyle name="Total 2 3 2 6 6 3" xfId="48304"/>
    <cellStyle name="Total 2 3 2 6 6 4" xfId="48305"/>
    <cellStyle name="Total 2 3 2 6 6 5" xfId="48306"/>
    <cellStyle name="Total 2 3 2 6 6 6" xfId="48307"/>
    <cellStyle name="Total 2 3 2 6 6 7" xfId="48308"/>
    <cellStyle name="Total 2 3 2 6 7" xfId="48309"/>
    <cellStyle name="Total 2 3 2 6 7 2" xfId="48310"/>
    <cellStyle name="Total 2 3 2 6 7 3" xfId="48311"/>
    <cellStyle name="Total 2 3 2 6 7 4" xfId="48312"/>
    <cellStyle name="Total 2 3 2 6 7 5" xfId="48313"/>
    <cellStyle name="Total 2 3 2 6 7 6" xfId="48314"/>
    <cellStyle name="Total 2 3 2 6 8" xfId="48315"/>
    <cellStyle name="Total 2 3 2 6 9" xfId="48316"/>
    <cellStyle name="Total 2 3 2 7" xfId="48317"/>
    <cellStyle name="Total 2 3 2 7 10" xfId="48318"/>
    <cellStyle name="Total 2 3 2 7 11" xfId="48319"/>
    <cellStyle name="Total 2 3 2 7 12" xfId="48320"/>
    <cellStyle name="Total 2 3 2 7 2" xfId="48321"/>
    <cellStyle name="Total 2 3 2 7 2 2" xfId="48322"/>
    <cellStyle name="Total 2 3 2 7 2 2 2" xfId="48323"/>
    <cellStyle name="Total 2 3 2 7 2 2 3" xfId="48324"/>
    <cellStyle name="Total 2 3 2 7 2 2 4" xfId="48325"/>
    <cellStyle name="Total 2 3 2 7 2 2 5" xfId="48326"/>
    <cellStyle name="Total 2 3 2 7 2 2 6" xfId="48327"/>
    <cellStyle name="Total 2 3 2 7 2 2 7" xfId="48328"/>
    <cellStyle name="Total 2 3 2 7 2 3" xfId="48329"/>
    <cellStyle name="Total 2 3 2 7 2 4" xfId="48330"/>
    <cellStyle name="Total 2 3 2 7 2 5" xfId="48331"/>
    <cellStyle name="Total 2 3 2 7 2 6" xfId="48332"/>
    <cellStyle name="Total 2 3 2 7 2 7" xfId="48333"/>
    <cellStyle name="Total 2 3 2 7 2 8" xfId="48334"/>
    <cellStyle name="Total 2 3 2 7 3" xfId="48335"/>
    <cellStyle name="Total 2 3 2 7 3 2" xfId="48336"/>
    <cellStyle name="Total 2 3 2 7 3 3" xfId="48337"/>
    <cellStyle name="Total 2 3 2 7 3 4" xfId="48338"/>
    <cellStyle name="Total 2 3 2 7 3 5" xfId="48339"/>
    <cellStyle name="Total 2 3 2 7 3 6" xfId="48340"/>
    <cellStyle name="Total 2 3 2 7 3 7" xfId="48341"/>
    <cellStyle name="Total 2 3 2 7 4" xfId="48342"/>
    <cellStyle name="Total 2 3 2 7 4 2" xfId="48343"/>
    <cellStyle name="Total 2 3 2 7 4 3" xfId="48344"/>
    <cellStyle name="Total 2 3 2 7 4 4" xfId="48345"/>
    <cellStyle name="Total 2 3 2 7 4 5" xfId="48346"/>
    <cellStyle name="Total 2 3 2 7 4 6" xfId="48347"/>
    <cellStyle name="Total 2 3 2 7 4 7" xfId="48348"/>
    <cellStyle name="Total 2 3 2 7 5" xfId="48349"/>
    <cellStyle name="Total 2 3 2 7 5 2" xfId="48350"/>
    <cellStyle name="Total 2 3 2 7 5 3" xfId="48351"/>
    <cellStyle name="Total 2 3 2 7 5 4" xfId="48352"/>
    <cellStyle name="Total 2 3 2 7 5 5" xfId="48353"/>
    <cellStyle name="Total 2 3 2 7 5 6" xfId="48354"/>
    <cellStyle name="Total 2 3 2 7 5 7" xfId="48355"/>
    <cellStyle name="Total 2 3 2 7 6" xfId="48356"/>
    <cellStyle name="Total 2 3 2 7 6 2" xfId="48357"/>
    <cellStyle name="Total 2 3 2 7 6 3" xfId="48358"/>
    <cellStyle name="Total 2 3 2 7 6 4" xfId="48359"/>
    <cellStyle name="Total 2 3 2 7 6 5" xfId="48360"/>
    <cellStyle name="Total 2 3 2 7 6 6" xfId="48361"/>
    <cellStyle name="Total 2 3 2 7 6 7" xfId="48362"/>
    <cellStyle name="Total 2 3 2 7 7" xfId="48363"/>
    <cellStyle name="Total 2 3 2 7 7 2" xfId="48364"/>
    <cellStyle name="Total 2 3 2 7 7 3" xfId="48365"/>
    <cellStyle name="Total 2 3 2 7 7 4" xfId="48366"/>
    <cellStyle name="Total 2 3 2 7 7 5" xfId="48367"/>
    <cellStyle name="Total 2 3 2 7 7 6" xfId="48368"/>
    <cellStyle name="Total 2 3 2 7 8" xfId="48369"/>
    <cellStyle name="Total 2 3 2 7 9" xfId="48370"/>
    <cellStyle name="Total 2 3 2 8" xfId="48371"/>
    <cellStyle name="Total 2 3 2 8 10" xfId="48372"/>
    <cellStyle name="Total 2 3 2 8 11" xfId="48373"/>
    <cellStyle name="Total 2 3 2 8 12" xfId="48374"/>
    <cellStyle name="Total 2 3 2 8 2" xfId="48375"/>
    <cellStyle name="Total 2 3 2 8 2 2" xfId="48376"/>
    <cellStyle name="Total 2 3 2 8 2 2 2" xfId="48377"/>
    <cellStyle name="Total 2 3 2 8 2 2 3" xfId="48378"/>
    <cellStyle name="Total 2 3 2 8 2 2 4" xfId="48379"/>
    <cellStyle name="Total 2 3 2 8 2 2 5" xfId="48380"/>
    <cellStyle name="Total 2 3 2 8 2 2 6" xfId="48381"/>
    <cellStyle name="Total 2 3 2 8 2 2 7" xfId="48382"/>
    <cellStyle name="Total 2 3 2 8 2 3" xfId="48383"/>
    <cellStyle name="Total 2 3 2 8 2 4" xfId="48384"/>
    <cellStyle name="Total 2 3 2 8 2 5" xfId="48385"/>
    <cellStyle name="Total 2 3 2 8 2 6" xfId="48386"/>
    <cellStyle name="Total 2 3 2 8 2 7" xfId="48387"/>
    <cellStyle name="Total 2 3 2 8 2 8" xfId="48388"/>
    <cellStyle name="Total 2 3 2 8 3" xfId="48389"/>
    <cellStyle name="Total 2 3 2 8 3 2" xfId="48390"/>
    <cellStyle name="Total 2 3 2 8 3 3" xfId="48391"/>
    <cellStyle name="Total 2 3 2 8 3 4" xfId="48392"/>
    <cellStyle name="Total 2 3 2 8 3 5" xfId="48393"/>
    <cellStyle name="Total 2 3 2 8 3 6" xfId="48394"/>
    <cellStyle name="Total 2 3 2 8 3 7" xfId="48395"/>
    <cellStyle name="Total 2 3 2 8 4" xfId="48396"/>
    <cellStyle name="Total 2 3 2 8 4 2" xfId="48397"/>
    <cellStyle name="Total 2 3 2 8 4 3" xfId="48398"/>
    <cellStyle name="Total 2 3 2 8 4 4" xfId="48399"/>
    <cellStyle name="Total 2 3 2 8 4 5" xfId="48400"/>
    <cellStyle name="Total 2 3 2 8 4 6" xfId="48401"/>
    <cellStyle name="Total 2 3 2 8 4 7" xfId="48402"/>
    <cellStyle name="Total 2 3 2 8 5" xfId="48403"/>
    <cellStyle name="Total 2 3 2 8 5 2" xfId="48404"/>
    <cellStyle name="Total 2 3 2 8 5 3" xfId="48405"/>
    <cellStyle name="Total 2 3 2 8 5 4" xfId="48406"/>
    <cellStyle name="Total 2 3 2 8 5 5" xfId="48407"/>
    <cellStyle name="Total 2 3 2 8 5 6" xfId="48408"/>
    <cellStyle name="Total 2 3 2 8 5 7" xfId="48409"/>
    <cellStyle name="Total 2 3 2 8 6" xfId="48410"/>
    <cellStyle name="Total 2 3 2 8 6 2" xfId="48411"/>
    <cellStyle name="Total 2 3 2 8 6 3" xfId="48412"/>
    <cellStyle name="Total 2 3 2 8 6 4" xfId="48413"/>
    <cellStyle name="Total 2 3 2 8 6 5" xfId="48414"/>
    <cellStyle name="Total 2 3 2 8 6 6" xfId="48415"/>
    <cellStyle name="Total 2 3 2 8 6 7" xfId="48416"/>
    <cellStyle name="Total 2 3 2 8 7" xfId="48417"/>
    <cellStyle name="Total 2 3 2 8 7 2" xfId="48418"/>
    <cellStyle name="Total 2 3 2 8 7 3" xfId="48419"/>
    <cellStyle name="Total 2 3 2 8 7 4" xfId="48420"/>
    <cellStyle name="Total 2 3 2 8 7 5" xfId="48421"/>
    <cellStyle name="Total 2 3 2 8 7 6" xfId="48422"/>
    <cellStyle name="Total 2 3 2 8 8" xfId="48423"/>
    <cellStyle name="Total 2 3 2 8 9" xfId="48424"/>
    <cellStyle name="Total 2 3 2 9" xfId="48425"/>
    <cellStyle name="Total 2 3 2 9 10" xfId="48426"/>
    <cellStyle name="Total 2 3 2 9 11" xfId="48427"/>
    <cellStyle name="Total 2 3 2 9 12" xfId="48428"/>
    <cellStyle name="Total 2 3 2 9 2" xfId="48429"/>
    <cellStyle name="Total 2 3 2 9 2 2" xfId="48430"/>
    <cellStyle name="Total 2 3 2 9 2 2 2" xfId="48431"/>
    <cellStyle name="Total 2 3 2 9 2 2 3" xfId="48432"/>
    <cellStyle name="Total 2 3 2 9 2 2 4" xfId="48433"/>
    <cellStyle name="Total 2 3 2 9 2 2 5" xfId="48434"/>
    <cellStyle name="Total 2 3 2 9 2 2 6" xfId="48435"/>
    <cellStyle name="Total 2 3 2 9 2 2 7" xfId="48436"/>
    <cellStyle name="Total 2 3 2 9 2 3" xfId="48437"/>
    <cellStyle name="Total 2 3 2 9 2 4" xfId="48438"/>
    <cellStyle name="Total 2 3 2 9 2 5" xfId="48439"/>
    <cellStyle name="Total 2 3 2 9 2 6" xfId="48440"/>
    <cellStyle name="Total 2 3 2 9 2 7" xfId="48441"/>
    <cellStyle name="Total 2 3 2 9 2 8" xfId="48442"/>
    <cellStyle name="Total 2 3 2 9 3" xfId="48443"/>
    <cellStyle name="Total 2 3 2 9 3 2" xfId="48444"/>
    <cellStyle name="Total 2 3 2 9 3 3" xfId="48445"/>
    <cellStyle name="Total 2 3 2 9 3 4" xfId="48446"/>
    <cellStyle name="Total 2 3 2 9 3 5" xfId="48447"/>
    <cellStyle name="Total 2 3 2 9 3 6" xfId="48448"/>
    <cellStyle name="Total 2 3 2 9 3 7" xfId="48449"/>
    <cellStyle name="Total 2 3 2 9 4" xfId="48450"/>
    <cellStyle name="Total 2 3 2 9 4 2" xfId="48451"/>
    <cellStyle name="Total 2 3 2 9 4 3" xfId="48452"/>
    <cellStyle name="Total 2 3 2 9 4 4" xfId="48453"/>
    <cellStyle name="Total 2 3 2 9 4 5" xfId="48454"/>
    <cellStyle name="Total 2 3 2 9 4 6" xfId="48455"/>
    <cellStyle name="Total 2 3 2 9 4 7" xfId="48456"/>
    <cellStyle name="Total 2 3 2 9 5" xfId="48457"/>
    <cellStyle name="Total 2 3 2 9 5 2" xfId="48458"/>
    <cellStyle name="Total 2 3 2 9 5 3" xfId="48459"/>
    <cellStyle name="Total 2 3 2 9 5 4" xfId="48460"/>
    <cellStyle name="Total 2 3 2 9 5 5" xfId="48461"/>
    <cellStyle name="Total 2 3 2 9 5 6" xfId="48462"/>
    <cellStyle name="Total 2 3 2 9 5 7" xfId="48463"/>
    <cellStyle name="Total 2 3 2 9 6" xfId="48464"/>
    <cellStyle name="Total 2 3 2 9 6 2" xfId="48465"/>
    <cellStyle name="Total 2 3 2 9 6 3" xfId="48466"/>
    <cellStyle name="Total 2 3 2 9 6 4" xfId="48467"/>
    <cellStyle name="Total 2 3 2 9 6 5" xfId="48468"/>
    <cellStyle name="Total 2 3 2 9 6 6" xfId="48469"/>
    <cellStyle name="Total 2 3 2 9 6 7" xfId="48470"/>
    <cellStyle name="Total 2 3 2 9 7" xfId="48471"/>
    <cellStyle name="Total 2 3 2 9 7 2" xfId="48472"/>
    <cellStyle name="Total 2 3 2 9 7 3" xfId="48473"/>
    <cellStyle name="Total 2 3 2 9 7 4" xfId="48474"/>
    <cellStyle name="Total 2 3 2 9 7 5" xfId="48475"/>
    <cellStyle name="Total 2 3 2 9 7 6" xfId="48476"/>
    <cellStyle name="Total 2 3 2 9 8" xfId="48477"/>
    <cellStyle name="Total 2 3 2 9 9" xfId="48478"/>
    <cellStyle name="Total 2 3 20" xfId="48479"/>
    <cellStyle name="Total 2 3 20 2" xfId="48480"/>
    <cellStyle name="Total 2 3 20 3" xfId="48481"/>
    <cellStyle name="Total 2 3 20 4" xfId="48482"/>
    <cellStyle name="Total 2 3 20 5" xfId="48483"/>
    <cellStyle name="Total 2 3 20 6" xfId="48484"/>
    <cellStyle name="Total 2 3 20 7" xfId="48485"/>
    <cellStyle name="Total 2 3 21" xfId="48486"/>
    <cellStyle name="Total 2 3 22" xfId="48487"/>
    <cellStyle name="Total 2 3 23" xfId="48488"/>
    <cellStyle name="Total 2 3 24" xfId="48489"/>
    <cellStyle name="Total 2 3 25" xfId="48490"/>
    <cellStyle name="Total 2 3 3" xfId="48491"/>
    <cellStyle name="Total 2 3 3 10" xfId="48492"/>
    <cellStyle name="Total 2 3 3 11" xfId="48493"/>
    <cellStyle name="Total 2 3 3 12" xfId="48494"/>
    <cellStyle name="Total 2 3 3 13" xfId="48495"/>
    <cellStyle name="Total 2 3 3 2" xfId="48496"/>
    <cellStyle name="Total 2 3 3 2 2" xfId="48497"/>
    <cellStyle name="Total 2 3 3 2 2 2" xfId="48498"/>
    <cellStyle name="Total 2 3 3 2 2 3" xfId="48499"/>
    <cellStyle name="Total 2 3 3 2 2 4" xfId="48500"/>
    <cellStyle name="Total 2 3 3 2 2 5" xfId="48501"/>
    <cellStyle name="Total 2 3 3 2 2 6" xfId="48502"/>
    <cellStyle name="Total 2 3 3 2 2 7" xfId="48503"/>
    <cellStyle name="Total 2 3 3 2 3" xfId="48504"/>
    <cellStyle name="Total 2 3 3 2 4" xfId="48505"/>
    <cellStyle name="Total 2 3 3 2 5" xfId="48506"/>
    <cellStyle name="Total 2 3 3 2 6" xfId="48507"/>
    <cellStyle name="Total 2 3 3 2 7" xfId="48508"/>
    <cellStyle name="Total 2 3 3 2 8" xfId="48509"/>
    <cellStyle name="Total 2 3 3 3" xfId="48510"/>
    <cellStyle name="Total 2 3 3 3 2" xfId="48511"/>
    <cellStyle name="Total 2 3 3 3 3" xfId="48512"/>
    <cellStyle name="Total 2 3 3 3 4" xfId="48513"/>
    <cellStyle name="Total 2 3 3 3 5" xfId="48514"/>
    <cellStyle name="Total 2 3 3 3 6" xfId="48515"/>
    <cellStyle name="Total 2 3 3 3 7" xfId="48516"/>
    <cellStyle name="Total 2 3 3 4" xfId="48517"/>
    <cellStyle name="Total 2 3 3 4 2" xfId="48518"/>
    <cellStyle name="Total 2 3 3 4 3" xfId="48519"/>
    <cellStyle name="Total 2 3 3 4 4" xfId="48520"/>
    <cellStyle name="Total 2 3 3 4 5" xfId="48521"/>
    <cellStyle name="Total 2 3 3 4 6" xfId="48522"/>
    <cellStyle name="Total 2 3 3 4 7" xfId="48523"/>
    <cellStyle name="Total 2 3 3 5" xfId="48524"/>
    <cellStyle name="Total 2 3 3 5 2" xfId="48525"/>
    <cellStyle name="Total 2 3 3 5 3" xfId="48526"/>
    <cellStyle name="Total 2 3 3 5 4" xfId="48527"/>
    <cellStyle name="Total 2 3 3 5 5" xfId="48528"/>
    <cellStyle name="Total 2 3 3 5 6" xfId="48529"/>
    <cellStyle name="Total 2 3 3 5 7" xfId="48530"/>
    <cellStyle name="Total 2 3 3 6" xfId="48531"/>
    <cellStyle name="Total 2 3 3 6 2" xfId="48532"/>
    <cellStyle name="Total 2 3 3 6 3" xfId="48533"/>
    <cellStyle name="Total 2 3 3 6 4" xfId="48534"/>
    <cellStyle name="Total 2 3 3 6 5" xfId="48535"/>
    <cellStyle name="Total 2 3 3 6 6" xfId="48536"/>
    <cellStyle name="Total 2 3 3 6 7" xfId="48537"/>
    <cellStyle name="Total 2 3 3 7" xfId="48538"/>
    <cellStyle name="Total 2 3 3 7 2" xfId="48539"/>
    <cellStyle name="Total 2 3 3 7 3" xfId="48540"/>
    <cellStyle name="Total 2 3 3 7 4" xfId="48541"/>
    <cellStyle name="Total 2 3 3 7 5" xfId="48542"/>
    <cellStyle name="Total 2 3 3 7 6" xfId="48543"/>
    <cellStyle name="Total 2 3 3 7 7" xfId="48544"/>
    <cellStyle name="Total 2 3 3 8" xfId="48545"/>
    <cellStyle name="Total 2 3 3 9" xfId="48546"/>
    <cellStyle name="Total 2 3 4" xfId="48547"/>
    <cellStyle name="Total 2 3 4 10" xfId="48548"/>
    <cellStyle name="Total 2 3 4 11" xfId="48549"/>
    <cellStyle name="Total 2 3 4 12" xfId="48550"/>
    <cellStyle name="Total 2 3 4 13" xfId="48551"/>
    <cellStyle name="Total 2 3 4 2" xfId="48552"/>
    <cellStyle name="Total 2 3 4 2 2" xfId="48553"/>
    <cellStyle name="Total 2 3 4 2 2 2" xfId="48554"/>
    <cellStyle name="Total 2 3 4 2 2 3" xfId="48555"/>
    <cellStyle name="Total 2 3 4 2 2 4" xfId="48556"/>
    <cellStyle name="Total 2 3 4 2 2 5" xfId="48557"/>
    <cellStyle name="Total 2 3 4 2 2 6" xfId="48558"/>
    <cellStyle name="Total 2 3 4 2 2 7" xfId="48559"/>
    <cellStyle name="Total 2 3 4 2 3" xfId="48560"/>
    <cellStyle name="Total 2 3 4 2 4" xfId="48561"/>
    <cellStyle name="Total 2 3 4 2 5" xfId="48562"/>
    <cellStyle name="Total 2 3 4 2 6" xfId="48563"/>
    <cellStyle name="Total 2 3 4 2 7" xfId="48564"/>
    <cellStyle name="Total 2 3 4 2 8" xfId="48565"/>
    <cellStyle name="Total 2 3 4 3" xfId="48566"/>
    <cellStyle name="Total 2 3 4 3 2" xfId="48567"/>
    <cellStyle name="Total 2 3 4 3 3" xfId="48568"/>
    <cellStyle name="Total 2 3 4 3 4" xfId="48569"/>
    <cellStyle name="Total 2 3 4 3 5" xfId="48570"/>
    <cellStyle name="Total 2 3 4 3 6" xfId="48571"/>
    <cellStyle name="Total 2 3 4 3 7" xfId="48572"/>
    <cellStyle name="Total 2 3 4 4" xfId="48573"/>
    <cellStyle name="Total 2 3 4 4 2" xfId="48574"/>
    <cellStyle name="Total 2 3 4 4 3" xfId="48575"/>
    <cellStyle name="Total 2 3 4 4 4" xfId="48576"/>
    <cellStyle name="Total 2 3 4 4 5" xfId="48577"/>
    <cellStyle name="Total 2 3 4 4 6" xfId="48578"/>
    <cellStyle name="Total 2 3 4 4 7" xfId="48579"/>
    <cellStyle name="Total 2 3 4 5" xfId="48580"/>
    <cellStyle name="Total 2 3 4 5 2" xfId="48581"/>
    <cellStyle name="Total 2 3 4 5 3" xfId="48582"/>
    <cellStyle name="Total 2 3 4 5 4" xfId="48583"/>
    <cellStyle name="Total 2 3 4 5 5" xfId="48584"/>
    <cellStyle name="Total 2 3 4 5 6" xfId="48585"/>
    <cellStyle name="Total 2 3 4 5 7" xfId="48586"/>
    <cellStyle name="Total 2 3 4 6" xfId="48587"/>
    <cellStyle name="Total 2 3 4 6 2" xfId="48588"/>
    <cellStyle name="Total 2 3 4 6 3" xfId="48589"/>
    <cellStyle name="Total 2 3 4 6 4" xfId="48590"/>
    <cellStyle name="Total 2 3 4 6 5" xfId="48591"/>
    <cellStyle name="Total 2 3 4 6 6" xfId="48592"/>
    <cellStyle name="Total 2 3 4 6 7" xfId="48593"/>
    <cellStyle name="Total 2 3 4 7" xfId="48594"/>
    <cellStyle name="Total 2 3 4 7 2" xfId="48595"/>
    <cellStyle name="Total 2 3 4 7 3" xfId="48596"/>
    <cellStyle name="Total 2 3 4 7 4" xfId="48597"/>
    <cellStyle name="Total 2 3 4 7 5" xfId="48598"/>
    <cellStyle name="Total 2 3 4 7 6" xfId="48599"/>
    <cellStyle name="Total 2 3 4 7 7" xfId="48600"/>
    <cellStyle name="Total 2 3 4 8" xfId="48601"/>
    <cellStyle name="Total 2 3 4 9" xfId="48602"/>
    <cellStyle name="Total 2 3 5" xfId="48603"/>
    <cellStyle name="Total 2 3 5 10" xfId="48604"/>
    <cellStyle name="Total 2 3 5 11" xfId="48605"/>
    <cellStyle name="Total 2 3 5 12" xfId="48606"/>
    <cellStyle name="Total 2 3 5 13" xfId="48607"/>
    <cellStyle name="Total 2 3 5 2" xfId="48608"/>
    <cellStyle name="Total 2 3 5 2 2" xfId="48609"/>
    <cellStyle name="Total 2 3 5 2 2 2" xfId="48610"/>
    <cellStyle name="Total 2 3 5 2 2 3" xfId="48611"/>
    <cellStyle name="Total 2 3 5 2 2 4" xfId="48612"/>
    <cellStyle name="Total 2 3 5 2 2 5" xfId="48613"/>
    <cellStyle name="Total 2 3 5 2 2 6" xfId="48614"/>
    <cellStyle name="Total 2 3 5 2 2 7" xfId="48615"/>
    <cellStyle name="Total 2 3 5 2 3" xfId="48616"/>
    <cellStyle name="Total 2 3 5 2 4" xfId="48617"/>
    <cellStyle name="Total 2 3 5 2 5" xfId="48618"/>
    <cellStyle name="Total 2 3 5 2 6" xfId="48619"/>
    <cellStyle name="Total 2 3 5 2 7" xfId="48620"/>
    <cellStyle name="Total 2 3 5 2 8" xfId="48621"/>
    <cellStyle name="Total 2 3 5 3" xfId="48622"/>
    <cellStyle name="Total 2 3 5 3 2" xfId="48623"/>
    <cellStyle name="Total 2 3 5 3 3" xfId="48624"/>
    <cellStyle name="Total 2 3 5 3 4" xfId="48625"/>
    <cellStyle name="Total 2 3 5 3 5" xfId="48626"/>
    <cellStyle name="Total 2 3 5 3 6" xfId="48627"/>
    <cellStyle name="Total 2 3 5 3 7" xfId="48628"/>
    <cellStyle name="Total 2 3 5 4" xfId="48629"/>
    <cellStyle name="Total 2 3 5 4 2" xfId="48630"/>
    <cellStyle name="Total 2 3 5 4 3" xfId="48631"/>
    <cellStyle name="Total 2 3 5 4 4" xfId="48632"/>
    <cellStyle name="Total 2 3 5 4 5" xfId="48633"/>
    <cellStyle name="Total 2 3 5 4 6" xfId="48634"/>
    <cellStyle name="Total 2 3 5 4 7" xfId="48635"/>
    <cellStyle name="Total 2 3 5 5" xfId="48636"/>
    <cellStyle name="Total 2 3 5 5 2" xfId="48637"/>
    <cellStyle name="Total 2 3 5 5 3" xfId="48638"/>
    <cellStyle name="Total 2 3 5 5 4" xfId="48639"/>
    <cellStyle name="Total 2 3 5 5 5" xfId="48640"/>
    <cellStyle name="Total 2 3 5 5 6" xfId="48641"/>
    <cellStyle name="Total 2 3 5 5 7" xfId="48642"/>
    <cellStyle name="Total 2 3 5 6" xfId="48643"/>
    <cellStyle name="Total 2 3 5 6 2" xfId="48644"/>
    <cellStyle name="Total 2 3 5 6 3" xfId="48645"/>
    <cellStyle name="Total 2 3 5 6 4" xfId="48646"/>
    <cellStyle name="Total 2 3 5 6 5" xfId="48647"/>
    <cellStyle name="Total 2 3 5 6 6" xfId="48648"/>
    <cellStyle name="Total 2 3 5 6 7" xfId="48649"/>
    <cellStyle name="Total 2 3 5 7" xfId="48650"/>
    <cellStyle name="Total 2 3 5 7 2" xfId="48651"/>
    <cellStyle name="Total 2 3 5 7 3" xfId="48652"/>
    <cellStyle name="Total 2 3 5 7 4" xfId="48653"/>
    <cellStyle name="Total 2 3 5 7 5" xfId="48654"/>
    <cellStyle name="Total 2 3 5 7 6" xfId="48655"/>
    <cellStyle name="Total 2 3 5 7 7" xfId="48656"/>
    <cellStyle name="Total 2 3 5 8" xfId="48657"/>
    <cellStyle name="Total 2 3 5 9" xfId="48658"/>
    <cellStyle name="Total 2 3 6" xfId="48659"/>
    <cellStyle name="Total 2 3 6 10" xfId="48660"/>
    <cellStyle name="Total 2 3 6 11" xfId="48661"/>
    <cellStyle name="Total 2 3 6 12" xfId="48662"/>
    <cellStyle name="Total 2 3 6 2" xfId="48663"/>
    <cellStyle name="Total 2 3 6 2 2" xfId="48664"/>
    <cellStyle name="Total 2 3 6 2 2 2" xfId="48665"/>
    <cellStyle name="Total 2 3 6 2 2 3" xfId="48666"/>
    <cellStyle name="Total 2 3 6 2 2 4" xfId="48667"/>
    <cellStyle name="Total 2 3 6 2 2 5" xfId="48668"/>
    <cellStyle name="Total 2 3 6 2 2 6" xfId="48669"/>
    <cellStyle name="Total 2 3 6 2 2 7" xfId="48670"/>
    <cellStyle name="Total 2 3 6 2 3" xfId="48671"/>
    <cellStyle name="Total 2 3 6 2 4" xfId="48672"/>
    <cellStyle name="Total 2 3 6 2 5" xfId="48673"/>
    <cellStyle name="Total 2 3 6 2 6" xfId="48674"/>
    <cellStyle name="Total 2 3 6 2 7" xfId="48675"/>
    <cellStyle name="Total 2 3 6 2 8" xfId="48676"/>
    <cellStyle name="Total 2 3 6 3" xfId="48677"/>
    <cellStyle name="Total 2 3 6 3 2" xfId="48678"/>
    <cellStyle name="Total 2 3 6 3 3" xfId="48679"/>
    <cellStyle name="Total 2 3 6 3 4" xfId="48680"/>
    <cellStyle name="Total 2 3 6 3 5" xfId="48681"/>
    <cellStyle name="Total 2 3 6 3 6" xfId="48682"/>
    <cellStyle name="Total 2 3 6 3 7" xfId="48683"/>
    <cellStyle name="Total 2 3 6 4" xfId="48684"/>
    <cellStyle name="Total 2 3 6 4 2" xfId="48685"/>
    <cellStyle name="Total 2 3 6 4 3" xfId="48686"/>
    <cellStyle name="Total 2 3 6 4 4" xfId="48687"/>
    <cellStyle name="Total 2 3 6 4 5" xfId="48688"/>
    <cellStyle name="Total 2 3 6 4 6" xfId="48689"/>
    <cellStyle name="Total 2 3 6 4 7" xfId="48690"/>
    <cellStyle name="Total 2 3 6 5" xfId="48691"/>
    <cellStyle name="Total 2 3 6 5 2" xfId="48692"/>
    <cellStyle name="Total 2 3 6 5 3" xfId="48693"/>
    <cellStyle name="Total 2 3 6 5 4" xfId="48694"/>
    <cellStyle name="Total 2 3 6 5 5" xfId="48695"/>
    <cellStyle name="Total 2 3 6 5 6" xfId="48696"/>
    <cellStyle name="Total 2 3 6 5 7" xfId="48697"/>
    <cellStyle name="Total 2 3 6 6" xfId="48698"/>
    <cellStyle name="Total 2 3 6 6 2" xfId="48699"/>
    <cellStyle name="Total 2 3 6 6 3" xfId="48700"/>
    <cellStyle name="Total 2 3 6 6 4" xfId="48701"/>
    <cellStyle name="Total 2 3 6 6 5" xfId="48702"/>
    <cellStyle name="Total 2 3 6 6 6" xfId="48703"/>
    <cellStyle name="Total 2 3 6 6 7" xfId="48704"/>
    <cellStyle name="Total 2 3 6 7" xfId="48705"/>
    <cellStyle name="Total 2 3 6 7 2" xfId="48706"/>
    <cellStyle name="Total 2 3 6 7 3" xfId="48707"/>
    <cellStyle name="Total 2 3 6 7 4" xfId="48708"/>
    <cellStyle name="Total 2 3 6 7 5" xfId="48709"/>
    <cellStyle name="Total 2 3 6 7 6" xfId="48710"/>
    <cellStyle name="Total 2 3 6 8" xfId="48711"/>
    <cellStyle name="Total 2 3 6 9" xfId="48712"/>
    <cellStyle name="Total 2 3 7" xfId="48713"/>
    <cellStyle name="Total 2 3 7 10" xfId="48714"/>
    <cellStyle name="Total 2 3 7 11" xfId="48715"/>
    <cellStyle name="Total 2 3 7 12" xfId="48716"/>
    <cellStyle name="Total 2 3 7 2" xfId="48717"/>
    <cellStyle name="Total 2 3 7 2 2" xfId="48718"/>
    <cellStyle name="Total 2 3 7 2 2 2" xfId="48719"/>
    <cellStyle name="Total 2 3 7 2 2 3" xfId="48720"/>
    <cellStyle name="Total 2 3 7 2 2 4" xfId="48721"/>
    <cellStyle name="Total 2 3 7 2 2 5" xfId="48722"/>
    <cellStyle name="Total 2 3 7 2 2 6" xfId="48723"/>
    <cellStyle name="Total 2 3 7 2 2 7" xfId="48724"/>
    <cellStyle name="Total 2 3 7 2 3" xfId="48725"/>
    <cellStyle name="Total 2 3 7 2 4" xfId="48726"/>
    <cellStyle name="Total 2 3 7 2 5" xfId="48727"/>
    <cellStyle name="Total 2 3 7 2 6" xfId="48728"/>
    <cellStyle name="Total 2 3 7 2 7" xfId="48729"/>
    <cellStyle name="Total 2 3 7 2 8" xfId="48730"/>
    <cellStyle name="Total 2 3 7 3" xfId="48731"/>
    <cellStyle name="Total 2 3 7 3 2" xfId="48732"/>
    <cellStyle name="Total 2 3 7 3 3" xfId="48733"/>
    <cellStyle name="Total 2 3 7 3 4" xfId="48734"/>
    <cellStyle name="Total 2 3 7 3 5" xfId="48735"/>
    <cellStyle name="Total 2 3 7 3 6" xfId="48736"/>
    <cellStyle name="Total 2 3 7 3 7" xfId="48737"/>
    <cellStyle name="Total 2 3 7 4" xfId="48738"/>
    <cellStyle name="Total 2 3 7 4 2" xfId="48739"/>
    <cellStyle name="Total 2 3 7 4 3" xfId="48740"/>
    <cellStyle name="Total 2 3 7 4 4" xfId="48741"/>
    <cellStyle name="Total 2 3 7 4 5" xfId="48742"/>
    <cellStyle name="Total 2 3 7 4 6" xfId="48743"/>
    <cellStyle name="Total 2 3 7 4 7" xfId="48744"/>
    <cellStyle name="Total 2 3 7 5" xfId="48745"/>
    <cellStyle name="Total 2 3 7 5 2" xfId="48746"/>
    <cellStyle name="Total 2 3 7 5 3" xfId="48747"/>
    <cellStyle name="Total 2 3 7 5 4" xfId="48748"/>
    <cellStyle name="Total 2 3 7 5 5" xfId="48749"/>
    <cellStyle name="Total 2 3 7 5 6" xfId="48750"/>
    <cellStyle name="Total 2 3 7 5 7" xfId="48751"/>
    <cellStyle name="Total 2 3 7 6" xfId="48752"/>
    <cellStyle name="Total 2 3 7 6 2" xfId="48753"/>
    <cellStyle name="Total 2 3 7 6 3" xfId="48754"/>
    <cellStyle name="Total 2 3 7 6 4" xfId="48755"/>
    <cellStyle name="Total 2 3 7 6 5" xfId="48756"/>
    <cellStyle name="Total 2 3 7 6 6" xfId="48757"/>
    <cellStyle name="Total 2 3 7 6 7" xfId="48758"/>
    <cellStyle name="Total 2 3 7 7" xfId="48759"/>
    <cellStyle name="Total 2 3 7 7 2" xfId="48760"/>
    <cellStyle name="Total 2 3 7 7 3" xfId="48761"/>
    <cellStyle name="Total 2 3 7 7 4" xfId="48762"/>
    <cellStyle name="Total 2 3 7 7 5" xfId="48763"/>
    <cellStyle name="Total 2 3 7 7 6" xfId="48764"/>
    <cellStyle name="Total 2 3 7 8" xfId="48765"/>
    <cellStyle name="Total 2 3 7 9" xfId="48766"/>
    <cellStyle name="Total 2 3 8" xfId="48767"/>
    <cellStyle name="Total 2 3 8 10" xfId="48768"/>
    <cellStyle name="Total 2 3 8 11" xfId="48769"/>
    <cellStyle name="Total 2 3 8 12" xfId="48770"/>
    <cellStyle name="Total 2 3 8 2" xfId="48771"/>
    <cellStyle name="Total 2 3 8 2 2" xfId="48772"/>
    <cellStyle name="Total 2 3 8 2 2 2" xfId="48773"/>
    <cellStyle name="Total 2 3 8 2 2 3" xfId="48774"/>
    <cellStyle name="Total 2 3 8 2 2 4" xfId="48775"/>
    <cellStyle name="Total 2 3 8 2 2 5" xfId="48776"/>
    <cellStyle name="Total 2 3 8 2 2 6" xfId="48777"/>
    <cellStyle name="Total 2 3 8 2 2 7" xfId="48778"/>
    <cellStyle name="Total 2 3 8 2 3" xfId="48779"/>
    <cellStyle name="Total 2 3 8 2 4" xfId="48780"/>
    <cellStyle name="Total 2 3 8 2 5" xfId="48781"/>
    <cellStyle name="Total 2 3 8 2 6" xfId="48782"/>
    <cellStyle name="Total 2 3 8 2 7" xfId="48783"/>
    <cellStyle name="Total 2 3 8 2 8" xfId="48784"/>
    <cellStyle name="Total 2 3 8 3" xfId="48785"/>
    <cellStyle name="Total 2 3 8 3 2" xfId="48786"/>
    <cellStyle name="Total 2 3 8 3 3" xfId="48787"/>
    <cellStyle name="Total 2 3 8 3 4" xfId="48788"/>
    <cellStyle name="Total 2 3 8 3 5" xfId="48789"/>
    <cellStyle name="Total 2 3 8 3 6" xfId="48790"/>
    <cellStyle name="Total 2 3 8 3 7" xfId="48791"/>
    <cellStyle name="Total 2 3 8 4" xfId="48792"/>
    <cellStyle name="Total 2 3 8 4 2" xfId="48793"/>
    <cellStyle name="Total 2 3 8 4 3" xfId="48794"/>
    <cellStyle name="Total 2 3 8 4 4" xfId="48795"/>
    <cellStyle name="Total 2 3 8 4 5" xfId="48796"/>
    <cellStyle name="Total 2 3 8 4 6" xfId="48797"/>
    <cellStyle name="Total 2 3 8 4 7" xfId="48798"/>
    <cellStyle name="Total 2 3 8 5" xfId="48799"/>
    <cellStyle name="Total 2 3 8 5 2" xfId="48800"/>
    <cellStyle name="Total 2 3 8 5 3" xfId="48801"/>
    <cellStyle name="Total 2 3 8 5 4" xfId="48802"/>
    <cellStyle name="Total 2 3 8 5 5" xfId="48803"/>
    <cellStyle name="Total 2 3 8 5 6" xfId="48804"/>
    <cellStyle name="Total 2 3 8 5 7" xfId="48805"/>
    <cellStyle name="Total 2 3 8 6" xfId="48806"/>
    <cellStyle name="Total 2 3 8 6 2" xfId="48807"/>
    <cellStyle name="Total 2 3 8 6 3" xfId="48808"/>
    <cellStyle name="Total 2 3 8 6 4" xfId="48809"/>
    <cellStyle name="Total 2 3 8 6 5" xfId="48810"/>
    <cellStyle name="Total 2 3 8 6 6" xfId="48811"/>
    <cellStyle name="Total 2 3 8 6 7" xfId="48812"/>
    <cellStyle name="Total 2 3 8 7" xfId="48813"/>
    <cellStyle name="Total 2 3 8 7 2" xfId="48814"/>
    <cellStyle name="Total 2 3 8 7 3" xfId="48815"/>
    <cellStyle name="Total 2 3 8 7 4" xfId="48816"/>
    <cellStyle name="Total 2 3 8 7 5" xfId="48817"/>
    <cellStyle name="Total 2 3 8 7 6" xfId="48818"/>
    <cellStyle name="Total 2 3 8 8" xfId="48819"/>
    <cellStyle name="Total 2 3 8 9" xfId="48820"/>
    <cellStyle name="Total 2 3 9" xfId="48821"/>
    <cellStyle name="Total 2 3 9 10" xfId="48822"/>
    <cellStyle name="Total 2 3 9 11" xfId="48823"/>
    <cellStyle name="Total 2 3 9 12" xfId="48824"/>
    <cellStyle name="Total 2 3 9 2" xfId="48825"/>
    <cellStyle name="Total 2 3 9 2 2" xfId="48826"/>
    <cellStyle name="Total 2 3 9 2 2 2" xfId="48827"/>
    <cellStyle name="Total 2 3 9 2 2 3" xfId="48828"/>
    <cellStyle name="Total 2 3 9 2 2 4" xfId="48829"/>
    <cellStyle name="Total 2 3 9 2 2 5" xfId="48830"/>
    <cellStyle name="Total 2 3 9 2 2 6" xfId="48831"/>
    <cellStyle name="Total 2 3 9 2 2 7" xfId="48832"/>
    <cellStyle name="Total 2 3 9 2 3" xfId="48833"/>
    <cellStyle name="Total 2 3 9 2 4" xfId="48834"/>
    <cellStyle name="Total 2 3 9 2 5" xfId="48835"/>
    <cellStyle name="Total 2 3 9 2 6" xfId="48836"/>
    <cellStyle name="Total 2 3 9 2 7" xfId="48837"/>
    <cellStyle name="Total 2 3 9 2 8" xfId="48838"/>
    <cellStyle name="Total 2 3 9 3" xfId="48839"/>
    <cellStyle name="Total 2 3 9 3 2" xfId="48840"/>
    <cellStyle name="Total 2 3 9 3 3" xfId="48841"/>
    <cellStyle name="Total 2 3 9 3 4" xfId="48842"/>
    <cellStyle name="Total 2 3 9 3 5" xfId="48843"/>
    <cellStyle name="Total 2 3 9 3 6" xfId="48844"/>
    <cellStyle name="Total 2 3 9 3 7" xfId="48845"/>
    <cellStyle name="Total 2 3 9 4" xfId="48846"/>
    <cellStyle name="Total 2 3 9 4 2" xfId="48847"/>
    <cellStyle name="Total 2 3 9 4 3" xfId="48848"/>
    <cellStyle name="Total 2 3 9 4 4" xfId="48849"/>
    <cellStyle name="Total 2 3 9 4 5" xfId="48850"/>
    <cellStyle name="Total 2 3 9 4 6" xfId="48851"/>
    <cellStyle name="Total 2 3 9 4 7" xfId="48852"/>
    <cellStyle name="Total 2 3 9 5" xfId="48853"/>
    <cellStyle name="Total 2 3 9 5 2" xfId="48854"/>
    <cellStyle name="Total 2 3 9 5 3" xfId="48855"/>
    <cellStyle name="Total 2 3 9 5 4" xfId="48856"/>
    <cellStyle name="Total 2 3 9 5 5" xfId="48857"/>
    <cellStyle name="Total 2 3 9 5 6" xfId="48858"/>
    <cellStyle name="Total 2 3 9 5 7" xfId="48859"/>
    <cellStyle name="Total 2 3 9 6" xfId="48860"/>
    <cellStyle name="Total 2 3 9 6 2" xfId="48861"/>
    <cellStyle name="Total 2 3 9 6 3" xfId="48862"/>
    <cellStyle name="Total 2 3 9 6 4" xfId="48863"/>
    <cellStyle name="Total 2 3 9 6 5" xfId="48864"/>
    <cellStyle name="Total 2 3 9 6 6" xfId="48865"/>
    <cellStyle name="Total 2 3 9 6 7" xfId="48866"/>
    <cellStyle name="Total 2 3 9 7" xfId="48867"/>
    <cellStyle name="Total 2 3 9 7 2" xfId="48868"/>
    <cellStyle name="Total 2 3 9 7 3" xfId="48869"/>
    <cellStyle name="Total 2 3 9 7 4" xfId="48870"/>
    <cellStyle name="Total 2 3 9 7 5" xfId="48871"/>
    <cellStyle name="Total 2 3 9 7 6" xfId="48872"/>
    <cellStyle name="Total 2 3 9 8" xfId="48873"/>
    <cellStyle name="Total 2 3 9 9" xfId="48874"/>
    <cellStyle name="Total 2 4" xfId="48875"/>
    <cellStyle name="Total 2 4 10" xfId="48876"/>
    <cellStyle name="Total 2 4 10 10" xfId="48877"/>
    <cellStyle name="Total 2 4 10 11" xfId="48878"/>
    <cellStyle name="Total 2 4 10 12" xfId="48879"/>
    <cellStyle name="Total 2 4 10 2" xfId="48880"/>
    <cellStyle name="Total 2 4 10 2 2" xfId="48881"/>
    <cellStyle name="Total 2 4 10 2 2 2" xfId="48882"/>
    <cellStyle name="Total 2 4 10 2 2 3" xfId="48883"/>
    <cellStyle name="Total 2 4 10 2 2 4" xfId="48884"/>
    <cellStyle name="Total 2 4 10 2 2 5" xfId="48885"/>
    <cellStyle name="Total 2 4 10 2 2 6" xfId="48886"/>
    <cellStyle name="Total 2 4 10 2 2 7" xfId="48887"/>
    <cellStyle name="Total 2 4 10 2 3" xfId="48888"/>
    <cellStyle name="Total 2 4 10 2 4" xfId="48889"/>
    <cellStyle name="Total 2 4 10 2 5" xfId="48890"/>
    <cellStyle name="Total 2 4 10 2 6" xfId="48891"/>
    <cellStyle name="Total 2 4 10 2 7" xfId="48892"/>
    <cellStyle name="Total 2 4 10 2 8" xfId="48893"/>
    <cellStyle name="Total 2 4 10 3" xfId="48894"/>
    <cellStyle name="Total 2 4 10 3 2" xfId="48895"/>
    <cellStyle name="Total 2 4 10 3 3" xfId="48896"/>
    <cellStyle name="Total 2 4 10 3 4" xfId="48897"/>
    <cellStyle name="Total 2 4 10 3 5" xfId="48898"/>
    <cellStyle name="Total 2 4 10 3 6" xfId="48899"/>
    <cellStyle name="Total 2 4 10 3 7" xfId="48900"/>
    <cellStyle name="Total 2 4 10 4" xfId="48901"/>
    <cellStyle name="Total 2 4 10 4 2" xfId="48902"/>
    <cellStyle name="Total 2 4 10 4 3" xfId="48903"/>
    <cellStyle name="Total 2 4 10 4 4" xfId="48904"/>
    <cellStyle name="Total 2 4 10 4 5" xfId="48905"/>
    <cellStyle name="Total 2 4 10 4 6" xfId="48906"/>
    <cellStyle name="Total 2 4 10 4 7" xfId="48907"/>
    <cellStyle name="Total 2 4 10 5" xfId="48908"/>
    <cellStyle name="Total 2 4 10 5 2" xfId="48909"/>
    <cellStyle name="Total 2 4 10 5 3" xfId="48910"/>
    <cellStyle name="Total 2 4 10 5 4" xfId="48911"/>
    <cellStyle name="Total 2 4 10 5 5" xfId="48912"/>
    <cellStyle name="Total 2 4 10 5 6" xfId="48913"/>
    <cellStyle name="Total 2 4 10 5 7" xfId="48914"/>
    <cellStyle name="Total 2 4 10 6" xfId="48915"/>
    <cellStyle name="Total 2 4 10 6 2" xfId="48916"/>
    <cellStyle name="Total 2 4 10 6 3" xfId="48917"/>
    <cellStyle name="Total 2 4 10 6 4" xfId="48918"/>
    <cellStyle name="Total 2 4 10 6 5" xfId="48919"/>
    <cellStyle name="Total 2 4 10 6 6" xfId="48920"/>
    <cellStyle name="Total 2 4 10 6 7" xfId="48921"/>
    <cellStyle name="Total 2 4 10 7" xfId="48922"/>
    <cellStyle name="Total 2 4 10 7 2" xfId="48923"/>
    <cellStyle name="Total 2 4 10 7 3" xfId="48924"/>
    <cellStyle name="Total 2 4 10 7 4" xfId="48925"/>
    <cellStyle name="Total 2 4 10 7 5" xfId="48926"/>
    <cellStyle name="Total 2 4 10 7 6" xfId="48927"/>
    <cellStyle name="Total 2 4 10 8" xfId="48928"/>
    <cellStyle name="Total 2 4 10 9" xfId="48929"/>
    <cellStyle name="Total 2 4 11" xfId="48930"/>
    <cellStyle name="Total 2 4 11 10" xfId="48931"/>
    <cellStyle name="Total 2 4 11 11" xfId="48932"/>
    <cellStyle name="Total 2 4 11 12" xfId="48933"/>
    <cellStyle name="Total 2 4 11 2" xfId="48934"/>
    <cellStyle name="Total 2 4 11 2 2" xfId="48935"/>
    <cellStyle name="Total 2 4 11 2 2 2" xfId="48936"/>
    <cellStyle name="Total 2 4 11 2 2 3" xfId="48937"/>
    <cellStyle name="Total 2 4 11 2 2 4" xfId="48938"/>
    <cellStyle name="Total 2 4 11 2 2 5" xfId="48939"/>
    <cellStyle name="Total 2 4 11 2 2 6" xfId="48940"/>
    <cellStyle name="Total 2 4 11 2 2 7" xfId="48941"/>
    <cellStyle name="Total 2 4 11 2 3" xfId="48942"/>
    <cellStyle name="Total 2 4 11 2 4" xfId="48943"/>
    <cellStyle name="Total 2 4 11 2 5" xfId="48944"/>
    <cellStyle name="Total 2 4 11 2 6" xfId="48945"/>
    <cellStyle name="Total 2 4 11 2 7" xfId="48946"/>
    <cellStyle name="Total 2 4 11 2 8" xfId="48947"/>
    <cellStyle name="Total 2 4 11 3" xfId="48948"/>
    <cellStyle name="Total 2 4 11 3 2" xfId="48949"/>
    <cellStyle name="Total 2 4 11 3 3" xfId="48950"/>
    <cellStyle name="Total 2 4 11 3 4" xfId="48951"/>
    <cellStyle name="Total 2 4 11 3 5" xfId="48952"/>
    <cellStyle name="Total 2 4 11 3 6" xfId="48953"/>
    <cellStyle name="Total 2 4 11 3 7" xfId="48954"/>
    <cellStyle name="Total 2 4 11 4" xfId="48955"/>
    <cellStyle name="Total 2 4 11 4 2" xfId="48956"/>
    <cellStyle name="Total 2 4 11 4 3" xfId="48957"/>
    <cellStyle name="Total 2 4 11 4 4" xfId="48958"/>
    <cellStyle name="Total 2 4 11 4 5" xfId="48959"/>
    <cellStyle name="Total 2 4 11 4 6" xfId="48960"/>
    <cellStyle name="Total 2 4 11 4 7" xfId="48961"/>
    <cellStyle name="Total 2 4 11 5" xfId="48962"/>
    <cellStyle name="Total 2 4 11 5 2" xfId="48963"/>
    <cellStyle name="Total 2 4 11 5 3" xfId="48964"/>
    <cellStyle name="Total 2 4 11 5 4" xfId="48965"/>
    <cellStyle name="Total 2 4 11 5 5" xfId="48966"/>
    <cellStyle name="Total 2 4 11 5 6" xfId="48967"/>
    <cellStyle name="Total 2 4 11 5 7" xfId="48968"/>
    <cellStyle name="Total 2 4 11 6" xfId="48969"/>
    <cellStyle name="Total 2 4 11 6 2" xfId="48970"/>
    <cellStyle name="Total 2 4 11 6 3" xfId="48971"/>
    <cellStyle name="Total 2 4 11 6 4" xfId="48972"/>
    <cellStyle name="Total 2 4 11 6 5" xfId="48973"/>
    <cellStyle name="Total 2 4 11 6 6" xfId="48974"/>
    <cellStyle name="Total 2 4 11 6 7" xfId="48975"/>
    <cellStyle name="Total 2 4 11 7" xfId="48976"/>
    <cellStyle name="Total 2 4 11 7 2" xfId="48977"/>
    <cellStyle name="Total 2 4 11 7 3" xfId="48978"/>
    <cellStyle name="Total 2 4 11 7 4" xfId="48979"/>
    <cellStyle name="Total 2 4 11 7 5" xfId="48980"/>
    <cellStyle name="Total 2 4 11 7 6" xfId="48981"/>
    <cellStyle name="Total 2 4 11 8" xfId="48982"/>
    <cellStyle name="Total 2 4 11 9" xfId="48983"/>
    <cellStyle name="Total 2 4 12" xfId="48984"/>
    <cellStyle name="Total 2 4 12 10" xfId="48985"/>
    <cellStyle name="Total 2 4 12 11" xfId="48986"/>
    <cellStyle name="Total 2 4 12 12" xfId="48987"/>
    <cellStyle name="Total 2 4 12 2" xfId="48988"/>
    <cellStyle name="Total 2 4 12 2 2" xfId="48989"/>
    <cellStyle name="Total 2 4 12 2 2 2" xfId="48990"/>
    <cellStyle name="Total 2 4 12 2 2 3" xfId="48991"/>
    <cellStyle name="Total 2 4 12 2 2 4" xfId="48992"/>
    <cellStyle name="Total 2 4 12 2 2 5" xfId="48993"/>
    <cellStyle name="Total 2 4 12 2 2 6" xfId="48994"/>
    <cellStyle name="Total 2 4 12 2 2 7" xfId="48995"/>
    <cellStyle name="Total 2 4 12 2 3" xfId="48996"/>
    <cellStyle name="Total 2 4 12 2 4" xfId="48997"/>
    <cellStyle name="Total 2 4 12 2 5" xfId="48998"/>
    <cellStyle name="Total 2 4 12 2 6" xfId="48999"/>
    <cellStyle name="Total 2 4 12 2 7" xfId="49000"/>
    <cellStyle name="Total 2 4 12 2 8" xfId="49001"/>
    <cellStyle name="Total 2 4 12 3" xfId="49002"/>
    <cellStyle name="Total 2 4 12 3 2" xfId="49003"/>
    <cellStyle name="Total 2 4 12 3 3" xfId="49004"/>
    <cellStyle name="Total 2 4 12 3 4" xfId="49005"/>
    <cellStyle name="Total 2 4 12 3 5" xfId="49006"/>
    <cellStyle name="Total 2 4 12 3 6" xfId="49007"/>
    <cellStyle name="Total 2 4 12 3 7" xfId="49008"/>
    <cellStyle name="Total 2 4 12 4" xfId="49009"/>
    <cellStyle name="Total 2 4 12 4 2" xfId="49010"/>
    <cellStyle name="Total 2 4 12 4 3" xfId="49011"/>
    <cellStyle name="Total 2 4 12 4 4" xfId="49012"/>
    <cellStyle name="Total 2 4 12 4 5" xfId="49013"/>
    <cellStyle name="Total 2 4 12 4 6" xfId="49014"/>
    <cellStyle name="Total 2 4 12 4 7" xfId="49015"/>
    <cellStyle name="Total 2 4 12 5" xfId="49016"/>
    <cellStyle name="Total 2 4 12 5 2" xfId="49017"/>
    <cellStyle name="Total 2 4 12 5 3" xfId="49018"/>
    <cellStyle name="Total 2 4 12 5 4" xfId="49019"/>
    <cellStyle name="Total 2 4 12 5 5" xfId="49020"/>
    <cellStyle name="Total 2 4 12 5 6" xfId="49021"/>
    <cellStyle name="Total 2 4 12 5 7" xfId="49022"/>
    <cellStyle name="Total 2 4 12 6" xfId="49023"/>
    <cellStyle name="Total 2 4 12 6 2" xfId="49024"/>
    <cellStyle name="Total 2 4 12 6 3" xfId="49025"/>
    <cellStyle name="Total 2 4 12 6 4" xfId="49026"/>
    <cellStyle name="Total 2 4 12 6 5" xfId="49027"/>
    <cellStyle name="Total 2 4 12 6 6" xfId="49028"/>
    <cellStyle name="Total 2 4 12 6 7" xfId="49029"/>
    <cellStyle name="Total 2 4 12 7" xfId="49030"/>
    <cellStyle name="Total 2 4 12 7 2" xfId="49031"/>
    <cellStyle name="Total 2 4 12 7 3" xfId="49032"/>
    <cellStyle name="Total 2 4 12 7 4" xfId="49033"/>
    <cellStyle name="Total 2 4 12 7 5" xfId="49034"/>
    <cellStyle name="Total 2 4 12 7 6" xfId="49035"/>
    <cellStyle name="Total 2 4 12 8" xfId="49036"/>
    <cellStyle name="Total 2 4 12 9" xfId="49037"/>
    <cellStyle name="Total 2 4 13" xfId="49038"/>
    <cellStyle name="Total 2 4 13 10" xfId="49039"/>
    <cellStyle name="Total 2 4 13 11" xfId="49040"/>
    <cellStyle name="Total 2 4 13 12" xfId="49041"/>
    <cellStyle name="Total 2 4 13 2" xfId="49042"/>
    <cellStyle name="Total 2 4 13 2 2" xfId="49043"/>
    <cellStyle name="Total 2 4 13 2 2 2" xfId="49044"/>
    <cellStyle name="Total 2 4 13 2 2 3" xfId="49045"/>
    <cellStyle name="Total 2 4 13 2 2 4" xfId="49046"/>
    <cellStyle name="Total 2 4 13 2 2 5" xfId="49047"/>
    <cellStyle name="Total 2 4 13 2 2 6" xfId="49048"/>
    <cellStyle name="Total 2 4 13 2 2 7" xfId="49049"/>
    <cellStyle name="Total 2 4 13 2 3" xfId="49050"/>
    <cellStyle name="Total 2 4 13 2 4" xfId="49051"/>
    <cellStyle name="Total 2 4 13 2 5" xfId="49052"/>
    <cellStyle name="Total 2 4 13 2 6" xfId="49053"/>
    <cellStyle name="Total 2 4 13 2 7" xfId="49054"/>
    <cellStyle name="Total 2 4 13 2 8" xfId="49055"/>
    <cellStyle name="Total 2 4 13 3" xfId="49056"/>
    <cellStyle name="Total 2 4 13 3 2" xfId="49057"/>
    <cellStyle name="Total 2 4 13 3 3" xfId="49058"/>
    <cellStyle name="Total 2 4 13 3 4" xfId="49059"/>
    <cellStyle name="Total 2 4 13 3 5" xfId="49060"/>
    <cellStyle name="Total 2 4 13 3 6" xfId="49061"/>
    <cellStyle name="Total 2 4 13 3 7" xfId="49062"/>
    <cellStyle name="Total 2 4 13 4" xfId="49063"/>
    <cellStyle name="Total 2 4 13 4 2" xfId="49064"/>
    <cellStyle name="Total 2 4 13 4 3" xfId="49065"/>
    <cellStyle name="Total 2 4 13 4 4" xfId="49066"/>
    <cellStyle name="Total 2 4 13 4 5" xfId="49067"/>
    <cellStyle name="Total 2 4 13 4 6" xfId="49068"/>
    <cellStyle name="Total 2 4 13 4 7" xfId="49069"/>
    <cellStyle name="Total 2 4 13 5" xfId="49070"/>
    <cellStyle name="Total 2 4 13 5 2" xfId="49071"/>
    <cellStyle name="Total 2 4 13 5 3" xfId="49072"/>
    <cellStyle name="Total 2 4 13 5 4" xfId="49073"/>
    <cellStyle name="Total 2 4 13 5 5" xfId="49074"/>
    <cellStyle name="Total 2 4 13 5 6" xfId="49075"/>
    <cellStyle name="Total 2 4 13 5 7" xfId="49076"/>
    <cellStyle name="Total 2 4 13 6" xfId="49077"/>
    <cellStyle name="Total 2 4 13 6 2" xfId="49078"/>
    <cellStyle name="Total 2 4 13 6 3" xfId="49079"/>
    <cellStyle name="Total 2 4 13 6 4" xfId="49080"/>
    <cellStyle name="Total 2 4 13 6 5" xfId="49081"/>
    <cellStyle name="Total 2 4 13 6 6" xfId="49082"/>
    <cellStyle name="Total 2 4 13 6 7" xfId="49083"/>
    <cellStyle name="Total 2 4 13 7" xfId="49084"/>
    <cellStyle name="Total 2 4 13 7 2" xfId="49085"/>
    <cellStyle name="Total 2 4 13 7 3" xfId="49086"/>
    <cellStyle name="Total 2 4 13 7 4" xfId="49087"/>
    <cellStyle name="Total 2 4 13 7 5" xfId="49088"/>
    <cellStyle name="Total 2 4 13 7 6" xfId="49089"/>
    <cellStyle name="Total 2 4 13 8" xfId="49090"/>
    <cellStyle name="Total 2 4 13 9" xfId="49091"/>
    <cellStyle name="Total 2 4 14" xfId="49092"/>
    <cellStyle name="Total 2 4 14 10" xfId="49093"/>
    <cellStyle name="Total 2 4 14 11" xfId="49094"/>
    <cellStyle name="Total 2 4 14 12" xfId="49095"/>
    <cellStyle name="Total 2 4 14 2" xfId="49096"/>
    <cellStyle name="Total 2 4 14 2 2" xfId="49097"/>
    <cellStyle name="Total 2 4 14 2 2 2" xfId="49098"/>
    <cellStyle name="Total 2 4 14 2 2 3" xfId="49099"/>
    <cellStyle name="Total 2 4 14 2 2 4" xfId="49100"/>
    <cellStyle name="Total 2 4 14 2 2 5" xfId="49101"/>
    <cellStyle name="Total 2 4 14 2 2 6" xfId="49102"/>
    <cellStyle name="Total 2 4 14 2 2 7" xfId="49103"/>
    <cellStyle name="Total 2 4 14 2 3" xfId="49104"/>
    <cellStyle name="Total 2 4 14 2 4" xfId="49105"/>
    <cellStyle name="Total 2 4 14 2 5" xfId="49106"/>
    <cellStyle name="Total 2 4 14 2 6" xfId="49107"/>
    <cellStyle name="Total 2 4 14 2 7" xfId="49108"/>
    <cellStyle name="Total 2 4 14 2 8" xfId="49109"/>
    <cellStyle name="Total 2 4 14 3" xfId="49110"/>
    <cellStyle name="Total 2 4 14 3 2" xfId="49111"/>
    <cellStyle name="Total 2 4 14 3 3" xfId="49112"/>
    <cellStyle name="Total 2 4 14 3 4" xfId="49113"/>
    <cellStyle name="Total 2 4 14 3 5" xfId="49114"/>
    <cellStyle name="Total 2 4 14 3 6" xfId="49115"/>
    <cellStyle name="Total 2 4 14 3 7" xfId="49116"/>
    <cellStyle name="Total 2 4 14 4" xfId="49117"/>
    <cellStyle name="Total 2 4 14 4 2" xfId="49118"/>
    <cellStyle name="Total 2 4 14 4 3" xfId="49119"/>
    <cellStyle name="Total 2 4 14 4 4" xfId="49120"/>
    <cellStyle name="Total 2 4 14 4 5" xfId="49121"/>
    <cellStyle name="Total 2 4 14 4 6" xfId="49122"/>
    <cellStyle name="Total 2 4 14 4 7" xfId="49123"/>
    <cellStyle name="Total 2 4 14 5" xfId="49124"/>
    <cellStyle name="Total 2 4 14 5 2" xfId="49125"/>
    <cellStyle name="Total 2 4 14 5 3" xfId="49126"/>
    <cellStyle name="Total 2 4 14 5 4" xfId="49127"/>
    <cellStyle name="Total 2 4 14 5 5" xfId="49128"/>
    <cellStyle name="Total 2 4 14 5 6" xfId="49129"/>
    <cellStyle name="Total 2 4 14 5 7" xfId="49130"/>
    <cellStyle name="Total 2 4 14 6" xfId="49131"/>
    <cellStyle name="Total 2 4 14 6 2" xfId="49132"/>
    <cellStyle name="Total 2 4 14 6 3" xfId="49133"/>
    <cellStyle name="Total 2 4 14 6 4" xfId="49134"/>
    <cellStyle name="Total 2 4 14 6 5" xfId="49135"/>
    <cellStyle name="Total 2 4 14 6 6" xfId="49136"/>
    <cellStyle name="Total 2 4 14 6 7" xfId="49137"/>
    <cellStyle name="Total 2 4 14 7" xfId="49138"/>
    <cellStyle name="Total 2 4 14 7 2" xfId="49139"/>
    <cellStyle name="Total 2 4 14 7 3" xfId="49140"/>
    <cellStyle name="Total 2 4 14 7 4" xfId="49141"/>
    <cellStyle name="Total 2 4 14 7 5" xfId="49142"/>
    <cellStyle name="Total 2 4 14 7 6" xfId="49143"/>
    <cellStyle name="Total 2 4 14 8" xfId="49144"/>
    <cellStyle name="Total 2 4 14 9" xfId="49145"/>
    <cellStyle name="Total 2 4 15" xfId="49146"/>
    <cellStyle name="Total 2 4 15 2" xfId="49147"/>
    <cellStyle name="Total 2 4 15 2 2" xfId="49148"/>
    <cellStyle name="Total 2 4 15 2 3" xfId="49149"/>
    <cellStyle name="Total 2 4 15 2 4" xfId="49150"/>
    <cellStyle name="Total 2 4 15 2 5" xfId="49151"/>
    <cellStyle name="Total 2 4 15 2 6" xfId="49152"/>
    <cellStyle name="Total 2 4 15 2 7" xfId="49153"/>
    <cellStyle name="Total 2 4 15 3" xfId="49154"/>
    <cellStyle name="Total 2 4 15 4" xfId="49155"/>
    <cellStyle name="Total 2 4 15 5" xfId="49156"/>
    <cellStyle name="Total 2 4 15 6" xfId="49157"/>
    <cellStyle name="Total 2 4 15 7" xfId="49158"/>
    <cellStyle name="Total 2 4 15 8" xfId="49159"/>
    <cellStyle name="Total 2 4 16" xfId="49160"/>
    <cellStyle name="Total 2 4 16 2" xfId="49161"/>
    <cellStyle name="Total 2 4 16 3" xfId="49162"/>
    <cellStyle name="Total 2 4 16 4" xfId="49163"/>
    <cellStyle name="Total 2 4 16 5" xfId="49164"/>
    <cellStyle name="Total 2 4 16 6" xfId="49165"/>
    <cellStyle name="Total 2 4 16 7" xfId="49166"/>
    <cellStyle name="Total 2 4 17" xfId="49167"/>
    <cellStyle name="Total 2 4 17 2" xfId="49168"/>
    <cellStyle name="Total 2 4 17 3" xfId="49169"/>
    <cellStyle name="Total 2 4 17 4" xfId="49170"/>
    <cellStyle name="Total 2 4 17 5" xfId="49171"/>
    <cellStyle name="Total 2 4 17 6" xfId="49172"/>
    <cellStyle name="Total 2 4 17 7" xfId="49173"/>
    <cellStyle name="Total 2 4 18" xfId="49174"/>
    <cellStyle name="Total 2 4 18 2" xfId="49175"/>
    <cellStyle name="Total 2 4 18 3" xfId="49176"/>
    <cellStyle name="Total 2 4 18 4" xfId="49177"/>
    <cellStyle name="Total 2 4 18 5" xfId="49178"/>
    <cellStyle name="Total 2 4 18 6" xfId="49179"/>
    <cellStyle name="Total 2 4 18 7" xfId="49180"/>
    <cellStyle name="Total 2 4 19" xfId="49181"/>
    <cellStyle name="Total 2 4 19 2" xfId="49182"/>
    <cellStyle name="Total 2 4 19 3" xfId="49183"/>
    <cellStyle name="Total 2 4 19 4" xfId="49184"/>
    <cellStyle name="Total 2 4 19 5" xfId="49185"/>
    <cellStyle name="Total 2 4 19 6" xfId="49186"/>
    <cellStyle name="Total 2 4 19 7" xfId="49187"/>
    <cellStyle name="Total 2 4 2" xfId="49188"/>
    <cellStyle name="Total 2 4 2 10" xfId="49189"/>
    <cellStyle name="Total 2 4 2 10 10" xfId="49190"/>
    <cellStyle name="Total 2 4 2 10 11" xfId="49191"/>
    <cellStyle name="Total 2 4 2 10 12" xfId="49192"/>
    <cellStyle name="Total 2 4 2 10 2" xfId="49193"/>
    <cellStyle name="Total 2 4 2 10 2 2" xfId="49194"/>
    <cellStyle name="Total 2 4 2 10 2 2 2" xfId="49195"/>
    <cellStyle name="Total 2 4 2 10 2 2 3" xfId="49196"/>
    <cellStyle name="Total 2 4 2 10 2 2 4" xfId="49197"/>
    <cellStyle name="Total 2 4 2 10 2 2 5" xfId="49198"/>
    <cellStyle name="Total 2 4 2 10 2 2 6" xfId="49199"/>
    <cellStyle name="Total 2 4 2 10 2 2 7" xfId="49200"/>
    <cellStyle name="Total 2 4 2 10 2 3" xfId="49201"/>
    <cellStyle name="Total 2 4 2 10 2 4" xfId="49202"/>
    <cellStyle name="Total 2 4 2 10 2 5" xfId="49203"/>
    <cellStyle name="Total 2 4 2 10 2 6" xfId="49204"/>
    <cellStyle name="Total 2 4 2 10 2 7" xfId="49205"/>
    <cellStyle name="Total 2 4 2 10 2 8" xfId="49206"/>
    <cellStyle name="Total 2 4 2 10 3" xfId="49207"/>
    <cellStyle name="Total 2 4 2 10 3 2" xfId="49208"/>
    <cellStyle name="Total 2 4 2 10 3 3" xfId="49209"/>
    <cellStyle name="Total 2 4 2 10 3 4" xfId="49210"/>
    <cellStyle name="Total 2 4 2 10 3 5" xfId="49211"/>
    <cellStyle name="Total 2 4 2 10 3 6" xfId="49212"/>
    <cellStyle name="Total 2 4 2 10 3 7" xfId="49213"/>
    <cellStyle name="Total 2 4 2 10 4" xfId="49214"/>
    <cellStyle name="Total 2 4 2 10 4 2" xfId="49215"/>
    <cellStyle name="Total 2 4 2 10 4 3" xfId="49216"/>
    <cellStyle name="Total 2 4 2 10 4 4" xfId="49217"/>
    <cellStyle name="Total 2 4 2 10 4 5" xfId="49218"/>
    <cellStyle name="Total 2 4 2 10 4 6" xfId="49219"/>
    <cellStyle name="Total 2 4 2 10 4 7" xfId="49220"/>
    <cellStyle name="Total 2 4 2 10 5" xfId="49221"/>
    <cellStyle name="Total 2 4 2 10 5 2" xfId="49222"/>
    <cellStyle name="Total 2 4 2 10 5 3" xfId="49223"/>
    <cellStyle name="Total 2 4 2 10 5 4" xfId="49224"/>
    <cellStyle name="Total 2 4 2 10 5 5" xfId="49225"/>
    <cellStyle name="Total 2 4 2 10 5 6" xfId="49226"/>
    <cellStyle name="Total 2 4 2 10 5 7" xfId="49227"/>
    <cellStyle name="Total 2 4 2 10 6" xfId="49228"/>
    <cellStyle name="Total 2 4 2 10 6 2" xfId="49229"/>
    <cellStyle name="Total 2 4 2 10 6 3" xfId="49230"/>
    <cellStyle name="Total 2 4 2 10 6 4" xfId="49231"/>
    <cellStyle name="Total 2 4 2 10 6 5" xfId="49232"/>
    <cellStyle name="Total 2 4 2 10 6 6" xfId="49233"/>
    <cellStyle name="Total 2 4 2 10 6 7" xfId="49234"/>
    <cellStyle name="Total 2 4 2 10 7" xfId="49235"/>
    <cellStyle name="Total 2 4 2 10 7 2" xfId="49236"/>
    <cellStyle name="Total 2 4 2 10 7 3" xfId="49237"/>
    <cellStyle name="Total 2 4 2 10 7 4" xfId="49238"/>
    <cellStyle name="Total 2 4 2 10 7 5" xfId="49239"/>
    <cellStyle name="Total 2 4 2 10 7 6" xfId="49240"/>
    <cellStyle name="Total 2 4 2 10 8" xfId="49241"/>
    <cellStyle name="Total 2 4 2 10 9" xfId="49242"/>
    <cellStyle name="Total 2 4 2 11" xfId="49243"/>
    <cellStyle name="Total 2 4 2 11 10" xfId="49244"/>
    <cellStyle name="Total 2 4 2 11 11" xfId="49245"/>
    <cellStyle name="Total 2 4 2 11 12" xfId="49246"/>
    <cellStyle name="Total 2 4 2 11 2" xfId="49247"/>
    <cellStyle name="Total 2 4 2 11 2 2" xfId="49248"/>
    <cellStyle name="Total 2 4 2 11 2 2 2" xfId="49249"/>
    <cellStyle name="Total 2 4 2 11 2 2 3" xfId="49250"/>
    <cellStyle name="Total 2 4 2 11 2 2 4" xfId="49251"/>
    <cellStyle name="Total 2 4 2 11 2 2 5" xfId="49252"/>
    <cellStyle name="Total 2 4 2 11 2 2 6" xfId="49253"/>
    <cellStyle name="Total 2 4 2 11 2 2 7" xfId="49254"/>
    <cellStyle name="Total 2 4 2 11 2 3" xfId="49255"/>
    <cellStyle name="Total 2 4 2 11 2 4" xfId="49256"/>
    <cellStyle name="Total 2 4 2 11 2 5" xfId="49257"/>
    <cellStyle name="Total 2 4 2 11 2 6" xfId="49258"/>
    <cellStyle name="Total 2 4 2 11 2 7" xfId="49259"/>
    <cellStyle name="Total 2 4 2 11 2 8" xfId="49260"/>
    <cellStyle name="Total 2 4 2 11 3" xfId="49261"/>
    <cellStyle name="Total 2 4 2 11 3 2" xfId="49262"/>
    <cellStyle name="Total 2 4 2 11 3 3" xfId="49263"/>
    <cellStyle name="Total 2 4 2 11 3 4" xfId="49264"/>
    <cellStyle name="Total 2 4 2 11 3 5" xfId="49265"/>
    <cellStyle name="Total 2 4 2 11 3 6" xfId="49266"/>
    <cellStyle name="Total 2 4 2 11 3 7" xfId="49267"/>
    <cellStyle name="Total 2 4 2 11 4" xfId="49268"/>
    <cellStyle name="Total 2 4 2 11 4 2" xfId="49269"/>
    <cellStyle name="Total 2 4 2 11 4 3" xfId="49270"/>
    <cellStyle name="Total 2 4 2 11 4 4" xfId="49271"/>
    <cellStyle name="Total 2 4 2 11 4 5" xfId="49272"/>
    <cellStyle name="Total 2 4 2 11 4 6" xfId="49273"/>
    <cellStyle name="Total 2 4 2 11 4 7" xfId="49274"/>
    <cellStyle name="Total 2 4 2 11 5" xfId="49275"/>
    <cellStyle name="Total 2 4 2 11 5 2" xfId="49276"/>
    <cellStyle name="Total 2 4 2 11 5 3" xfId="49277"/>
    <cellStyle name="Total 2 4 2 11 5 4" xfId="49278"/>
    <cellStyle name="Total 2 4 2 11 5 5" xfId="49279"/>
    <cellStyle name="Total 2 4 2 11 5 6" xfId="49280"/>
    <cellStyle name="Total 2 4 2 11 5 7" xfId="49281"/>
    <cellStyle name="Total 2 4 2 11 6" xfId="49282"/>
    <cellStyle name="Total 2 4 2 11 6 2" xfId="49283"/>
    <cellStyle name="Total 2 4 2 11 6 3" xfId="49284"/>
    <cellStyle name="Total 2 4 2 11 6 4" xfId="49285"/>
    <cellStyle name="Total 2 4 2 11 6 5" xfId="49286"/>
    <cellStyle name="Total 2 4 2 11 6 6" xfId="49287"/>
    <cellStyle name="Total 2 4 2 11 6 7" xfId="49288"/>
    <cellStyle name="Total 2 4 2 11 7" xfId="49289"/>
    <cellStyle name="Total 2 4 2 11 7 2" xfId="49290"/>
    <cellStyle name="Total 2 4 2 11 7 3" xfId="49291"/>
    <cellStyle name="Total 2 4 2 11 7 4" xfId="49292"/>
    <cellStyle name="Total 2 4 2 11 7 5" xfId="49293"/>
    <cellStyle name="Total 2 4 2 11 7 6" xfId="49294"/>
    <cellStyle name="Total 2 4 2 11 8" xfId="49295"/>
    <cellStyle name="Total 2 4 2 11 9" xfId="49296"/>
    <cellStyle name="Total 2 4 2 12" xfId="49297"/>
    <cellStyle name="Total 2 4 2 12 10" xfId="49298"/>
    <cellStyle name="Total 2 4 2 12 11" xfId="49299"/>
    <cellStyle name="Total 2 4 2 12 12" xfId="49300"/>
    <cellStyle name="Total 2 4 2 12 2" xfId="49301"/>
    <cellStyle name="Total 2 4 2 12 2 2" xfId="49302"/>
    <cellStyle name="Total 2 4 2 12 2 2 2" xfId="49303"/>
    <cellStyle name="Total 2 4 2 12 2 2 3" xfId="49304"/>
    <cellStyle name="Total 2 4 2 12 2 2 4" xfId="49305"/>
    <cellStyle name="Total 2 4 2 12 2 2 5" xfId="49306"/>
    <cellStyle name="Total 2 4 2 12 2 2 6" xfId="49307"/>
    <cellStyle name="Total 2 4 2 12 2 2 7" xfId="49308"/>
    <cellStyle name="Total 2 4 2 12 2 3" xfId="49309"/>
    <cellStyle name="Total 2 4 2 12 2 4" xfId="49310"/>
    <cellStyle name="Total 2 4 2 12 2 5" xfId="49311"/>
    <cellStyle name="Total 2 4 2 12 2 6" xfId="49312"/>
    <cellStyle name="Total 2 4 2 12 2 7" xfId="49313"/>
    <cellStyle name="Total 2 4 2 12 2 8" xfId="49314"/>
    <cellStyle name="Total 2 4 2 12 3" xfId="49315"/>
    <cellStyle name="Total 2 4 2 12 3 2" xfId="49316"/>
    <cellStyle name="Total 2 4 2 12 3 3" xfId="49317"/>
    <cellStyle name="Total 2 4 2 12 3 4" xfId="49318"/>
    <cellStyle name="Total 2 4 2 12 3 5" xfId="49319"/>
    <cellStyle name="Total 2 4 2 12 3 6" xfId="49320"/>
    <cellStyle name="Total 2 4 2 12 3 7" xfId="49321"/>
    <cellStyle name="Total 2 4 2 12 4" xfId="49322"/>
    <cellStyle name="Total 2 4 2 12 4 2" xfId="49323"/>
    <cellStyle name="Total 2 4 2 12 4 3" xfId="49324"/>
    <cellStyle name="Total 2 4 2 12 4 4" xfId="49325"/>
    <cellStyle name="Total 2 4 2 12 4 5" xfId="49326"/>
    <cellStyle name="Total 2 4 2 12 4 6" xfId="49327"/>
    <cellStyle name="Total 2 4 2 12 4 7" xfId="49328"/>
    <cellStyle name="Total 2 4 2 12 5" xfId="49329"/>
    <cellStyle name="Total 2 4 2 12 5 2" xfId="49330"/>
    <cellStyle name="Total 2 4 2 12 5 3" xfId="49331"/>
    <cellStyle name="Total 2 4 2 12 5 4" xfId="49332"/>
    <cellStyle name="Total 2 4 2 12 5 5" xfId="49333"/>
    <cellStyle name="Total 2 4 2 12 5 6" xfId="49334"/>
    <cellStyle name="Total 2 4 2 12 5 7" xfId="49335"/>
    <cellStyle name="Total 2 4 2 12 6" xfId="49336"/>
    <cellStyle name="Total 2 4 2 12 6 2" xfId="49337"/>
    <cellStyle name="Total 2 4 2 12 6 3" xfId="49338"/>
    <cellStyle name="Total 2 4 2 12 6 4" xfId="49339"/>
    <cellStyle name="Total 2 4 2 12 6 5" xfId="49340"/>
    <cellStyle name="Total 2 4 2 12 6 6" xfId="49341"/>
    <cellStyle name="Total 2 4 2 12 6 7" xfId="49342"/>
    <cellStyle name="Total 2 4 2 12 7" xfId="49343"/>
    <cellStyle name="Total 2 4 2 12 7 2" xfId="49344"/>
    <cellStyle name="Total 2 4 2 12 7 3" xfId="49345"/>
    <cellStyle name="Total 2 4 2 12 7 4" xfId="49346"/>
    <cellStyle name="Total 2 4 2 12 7 5" xfId="49347"/>
    <cellStyle name="Total 2 4 2 12 7 6" xfId="49348"/>
    <cellStyle name="Total 2 4 2 12 8" xfId="49349"/>
    <cellStyle name="Total 2 4 2 12 9" xfId="49350"/>
    <cellStyle name="Total 2 4 2 13" xfId="49351"/>
    <cellStyle name="Total 2 4 2 13 10" xfId="49352"/>
    <cellStyle name="Total 2 4 2 13 11" xfId="49353"/>
    <cellStyle name="Total 2 4 2 13 12" xfId="49354"/>
    <cellStyle name="Total 2 4 2 13 2" xfId="49355"/>
    <cellStyle name="Total 2 4 2 13 2 2" xfId="49356"/>
    <cellStyle name="Total 2 4 2 13 2 2 2" xfId="49357"/>
    <cellStyle name="Total 2 4 2 13 2 2 3" xfId="49358"/>
    <cellStyle name="Total 2 4 2 13 2 2 4" xfId="49359"/>
    <cellStyle name="Total 2 4 2 13 2 2 5" xfId="49360"/>
    <cellStyle name="Total 2 4 2 13 2 2 6" xfId="49361"/>
    <cellStyle name="Total 2 4 2 13 2 2 7" xfId="49362"/>
    <cellStyle name="Total 2 4 2 13 2 3" xfId="49363"/>
    <cellStyle name="Total 2 4 2 13 2 4" xfId="49364"/>
    <cellStyle name="Total 2 4 2 13 2 5" xfId="49365"/>
    <cellStyle name="Total 2 4 2 13 2 6" xfId="49366"/>
    <cellStyle name="Total 2 4 2 13 2 7" xfId="49367"/>
    <cellStyle name="Total 2 4 2 13 2 8" xfId="49368"/>
    <cellStyle name="Total 2 4 2 13 3" xfId="49369"/>
    <cellStyle name="Total 2 4 2 13 3 2" xfId="49370"/>
    <cellStyle name="Total 2 4 2 13 3 3" xfId="49371"/>
    <cellStyle name="Total 2 4 2 13 3 4" xfId="49372"/>
    <cellStyle name="Total 2 4 2 13 3 5" xfId="49373"/>
    <cellStyle name="Total 2 4 2 13 3 6" xfId="49374"/>
    <cellStyle name="Total 2 4 2 13 3 7" xfId="49375"/>
    <cellStyle name="Total 2 4 2 13 4" xfId="49376"/>
    <cellStyle name="Total 2 4 2 13 4 2" xfId="49377"/>
    <cellStyle name="Total 2 4 2 13 4 3" xfId="49378"/>
    <cellStyle name="Total 2 4 2 13 4 4" xfId="49379"/>
    <cellStyle name="Total 2 4 2 13 4 5" xfId="49380"/>
    <cellStyle name="Total 2 4 2 13 4 6" xfId="49381"/>
    <cellStyle name="Total 2 4 2 13 4 7" xfId="49382"/>
    <cellStyle name="Total 2 4 2 13 5" xfId="49383"/>
    <cellStyle name="Total 2 4 2 13 5 2" xfId="49384"/>
    <cellStyle name="Total 2 4 2 13 5 3" xfId="49385"/>
    <cellStyle name="Total 2 4 2 13 5 4" xfId="49386"/>
    <cellStyle name="Total 2 4 2 13 5 5" xfId="49387"/>
    <cellStyle name="Total 2 4 2 13 5 6" xfId="49388"/>
    <cellStyle name="Total 2 4 2 13 5 7" xfId="49389"/>
    <cellStyle name="Total 2 4 2 13 6" xfId="49390"/>
    <cellStyle name="Total 2 4 2 13 6 2" xfId="49391"/>
    <cellStyle name="Total 2 4 2 13 6 3" xfId="49392"/>
    <cellStyle name="Total 2 4 2 13 6 4" xfId="49393"/>
    <cellStyle name="Total 2 4 2 13 6 5" xfId="49394"/>
    <cellStyle name="Total 2 4 2 13 6 6" xfId="49395"/>
    <cellStyle name="Total 2 4 2 13 6 7" xfId="49396"/>
    <cellStyle name="Total 2 4 2 13 7" xfId="49397"/>
    <cellStyle name="Total 2 4 2 13 7 2" xfId="49398"/>
    <cellStyle name="Total 2 4 2 13 7 3" xfId="49399"/>
    <cellStyle name="Total 2 4 2 13 7 4" xfId="49400"/>
    <cellStyle name="Total 2 4 2 13 7 5" xfId="49401"/>
    <cellStyle name="Total 2 4 2 13 7 6" xfId="49402"/>
    <cellStyle name="Total 2 4 2 13 8" xfId="49403"/>
    <cellStyle name="Total 2 4 2 13 9" xfId="49404"/>
    <cellStyle name="Total 2 4 2 14" xfId="49405"/>
    <cellStyle name="Total 2 4 2 14 2" xfId="49406"/>
    <cellStyle name="Total 2 4 2 14 2 2" xfId="49407"/>
    <cellStyle name="Total 2 4 2 14 2 3" xfId="49408"/>
    <cellStyle name="Total 2 4 2 14 2 4" xfId="49409"/>
    <cellStyle name="Total 2 4 2 14 2 5" xfId="49410"/>
    <cellStyle name="Total 2 4 2 14 2 6" xfId="49411"/>
    <cellStyle name="Total 2 4 2 14 2 7" xfId="49412"/>
    <cellStyle name="Total 2 4 2 14 3" xfId="49413"/>
    <cellStyle name="Total 2 4 2 14 4" xfId="49414"/>
    <cellStyle name="Total 2 4 2 14 5" xfId="49415"/>
    <cellStyle name="Total 2 4 2 14 6" xfId="49416"/>
    <cellStyle name="Total 2 4 2 14 7" xfId="49417"/>
    <cellStyle name="Total 2 4 2 14 8" xfId="49418"/>
    <cellStyle name="Total 2 4 2 15" xfId="49419"/>
    <cellStyle name="Total 2 4 2 15 2" xfId="49420"/>
    <cellStyle name="Total 2 4 2 15 3" xfId="49421"/>
    <cellStyle name="Total 2 4 2 15 4" xfId="49422"/>
    <cellStyle name="Total 2 4 2 15 5" xfId="49423"/>
    <cellStyle name="Total 2 4 2 15 6" xfId="49424"/>
    <cellStyle name="Total 2 4 2 15 7" xfId="49425"/>
    <cellStyle name="Total 2 4 2 16" xfId="49426"/>
    <cellStyle name="Total 2 4 2 16 2" xfId="49427"/>
    <cellStyle name="Total 2 4 2 16 3" xfId="49428"/>
    <cellStyle name="Total 2 4 2 16 4" xfId="49429"/>
    <cellStyle name="Total 2 4 2 16 5" xfId="49430"/>
    <cellStyle name="Total 2 4 2 16 6" xfId="49431"/>
    <cellStyle name="Total 2 4 2 16 7" xfId="49432"/>
    <cellStyle name="Total 2 4 2 17" xfId="49433"/>
    <cellStyle name="Total 2 4 2 17 2" xfId="49434"/>
    <cellStyle name="Total 2 4 2 17 3" xfId="49435"/>
    <cellStyle name="Total 2 4 2 17 4" xfId="49436"/>
    <cellStyle name="Total 2 4 2 17 5" xfId="49437"/>
    <cellStyle name="Total 2 4 2 17 6" xfId="49438"/>
    <cellStyle name="Total 2 4 2 17 7" xfId="49439"/>
    <cellStyle name="Total 2 4 2 18" xfId="49440"/>
    <cellStyle name="Total 2 4 2 18 2" xfId="49441"/>
    <cellStyle name="Total 2 4 2 18 3" xfId="49442"/>
    <cellStyle name="Total 2 4 2 18 4" xfId="49443"/>
    <cellStyle name="Total 2 4 2 18 5" xfId="49444"/>
    <cellStyle name="Total 2 4 2 18 6" xfId="49445"/>
    <cellStyle name="Total 2 4 2 18 7" xfId="49446"/>
    <cellStyle name="Total 2 4 2 19" xfId="49447"/>
    <cellStyle name="Total 2 4 2 2" xfId="49448"/>
    <cellStyle name="Total 2 4 2 2 10" xfId="49449"/>
    <cellStyle name="Total 2 4 2 2 11" xfId="49450"/>
    <cellStyle name="Total 2 4 2 2 12" xfId="49451"/>
    <cellStyle name="Total 2 4 2 2 13" xfId="49452"/>
    <cellStyle name="Total 2 4 2 2 2" xfId="49453"/>
    <cellStyle name="Total 2 4 2 2 2 2" xfId="49454"/>
    <cellStyle name="Total 2 4 2 2 2 2 2" xfId="49455"/>
    <cellStyle name="Total 2 4 2 2 2 2 3" xfId="49456"/>
    <cellStyle name="Total 2 4 2 2 2 2 4" xfId="49457"/>
    <cellStyle name="Total 2 4 2 2 2 2 5" xfId="49458"/>
    <cellStyle name="Total 2 4 2 2 2 2 6" xfId="49459"/>
    <cellStyle name="Total 2 4 2 2 2 2 7" xfId="49460"/>
    <cellStyle name="Total 2 4 2 2 2 3" xfId="49461"/>
    <cellStyle name="Total 2 4 2 2 2 4" xfId="49462"/>
    <cellStyle name="Total 2 4 2 2 2 5" xfId="49463"/>
    <cellStyle name="Total 2 4 2 2 2 6" xfId="49464"/>
    <cellStyle name="Total 2 4 2 2 2 7" xfId="49465"/>
    <cellStyle name="Total 2 4 2 2 2 8" xfId="49466"/>
    <cellStyle name="Total 2 4 2 2 3" xfId="49467"/>
    <cellStyle name="Total 2 4 2 2 3 2" xfId="49468"/>
    <cellStyle name="Total 2 4 2 2 3 3" xfId="49469"/>
    <cellStyle name="Total 2 4 2 2 3 4" xfId="49470"/>
    <cellStyle name="Total 2 4 2 2 3 5" xfId="49471"/>
    <cellStyle name="Total 2 4 2 2 3 6" xfId="49472"/>
    <cellStyle name="Total 2 4 2 2 3 7" xfId="49473"/>
    <cellStyle name="Total 2 4 2 2 4" xfId="49474"/>
    <cellStyle name="Total 2 4 2 2 4 2" xfId="49475"/>
    <cellStyle name="Total 2 4 2 2 4 3" xfId="49476"/>
    <cellStyle name="Total 2 4 2 2 4 4" xfId="49477"/>
    <cellStyle name="Total 2 4 2 2 4 5" xfId="49478"/>
    <cellStyle name="Total 2 4 2 2 4 6" xfId="49479"/>
    <cellStyle name="Total 2 4 2 2 4 7" xfId="49480"/>
    <cellStyle name="Total 2 4 2 2 5" xfId="49481"/>
    <cellStyle name="Total 2 4 2 2 5 2" xfId="49482"/>
    <cellStyle name="Total 2 4 2 2 5 3" xfId="49483"/>
    <cellStyle name="Total 2 4 2 2 5 4" xfId="49484"/>
    <cellStyle name="Total 2 4 2 2 5 5" xfId="49485"/>
    <cellStyle name="Total 2 4 2 2 5 6" xfId="49486"/>
    <cellStyle name="Total 2 4 2 2 5 7" xfId="49487"/>
    <cellStyle name="Total 2 4 2 2 6" xfId="49488"/>
    <cellStyle name="Total 2 4 2 2 6 2" xfId="49489"/>
    <cellStyle name="Total 2 4 2 2 6 3" xfId="49490"/>
    <cellStyle name="Total 2 4 2 2 6 4" xfId="49491"/>
    <cellStyle name="Total 2 4 2 2 6 5" xfId="49492"/>
    <cellStyle name="Total 2 4 2 2 6 6" xfId="49493"/>
    <cellStyle name="Total 2 4 2 2 6 7" xfId="49494"/>
    <cellStyle name="Total 2 4 2 2 7" xfId="49495"/>
    <cellStyle name="Total 2 4 2 2 7 2" xfId="49496"/>
    <cellStyle name="Total 2 4 2 2 7 3" xfId="49497"/>
    <cellStyle name="Total 2 4 2 2 7 4" xfId="49498"/>
    <cellStyle name="Total 2 4 2 2 7 5" xfId="49499"/>
    <cellStyle name="Total 2 4 2 2 7 6" xfId="49500"/>
    <cellStyle name="Total 2 4 2 2 7 7" xfId="49501"/>
    <cellStyle name="Total 2 4 2 2 8" xfId="49502"/>
    <cellStyle name="Total 2 4 2 2 9" xfId="49503"/>
    <cellStyle name="Total 2 4 2 20" xfId="49504"/>
    <cellStyle name="Total 2 4 2 21" xfId="49505"/>
    <cellStyle name="Total 2 4 2 22" xfId="49506"/>
    <cellStyle name="Total 2 4 2 23" xfId="49507"/>
    <cellStyle name="Total 2 4 2 3" xfId="49508"/>
    <cellStyle name="Total 2 4 2 3 10" xfId="49509"/>
    <cellStyle name="Total 2 4 2 3 11" xfId="49510"/>
    <cellStyle name="Total 2 4 2 3 12" xfId="49511"/>
    <cellStyle name="Total 2 4 2 3 13" xfId="49512"/>
    <cellStyle name="Total 2 4 2 3 2" xfId="49513"/>
    <cellStyle name="Total 2 4 2 3 2 2" xfId="49514"/>
    <cellStyle name="Total 2 4 2 3 2 2 2" xfId="49515"/>
    <cellStyle name="Total 2 4 2 3 2 2 3" xfId="49516"/>
    <cellStyle name="Total 2 4 2 3 2 2 4" xfId="49517"/>
    <cellStyle name="Total 2 4 2 3 2 2 5" xfId="49518"/>
    <cellStyle name="Total 2 4 2 3 2 2 6" xfId="49519"/>
    <cellStyle name="Total 2 4 2 3 2 2 7" xfId="49520"/>
    <cellStyle name="Total 2 4 2 3 2 3" xfId="49521"/>
    <cellStyle name="Total 2 4 2 3 2 4" xfId="49522"/>
    <cellStyle name="Total 2 4 2 3 2 5" xfId="49523"/>
    <cellStyle name="Total 2 4 2 3 2 6" xfId="49524"/>
    <cellStyle name="Total 2 4 2 3 2 7" xfId="49525"/>
    <cellStyle name="Total 2 4 2 3 2 8" xfId="49526"/>
    <cellStyle name="Total 2 4 2 3 3" xfId="49527"/>
    <cellStyle name="Total 2 4 2 3 3 2" xfId="49528"/>
    <cellStyle name="Total 2 4 2 3 3 3" xfId="49529"/>
    <cellStyle name="Total 2 4 2 3 3 4" xfId="49530"/>
    <cellStyle name="Total 2 4 2 3 3 5" xfId="49531"/>
    <cellStyle name="Total 2 4 2 3 3 6" xfId="49532"/>
    <cellStyle name="Total 2 4 2 3 3 7" xfId="49533"/>
    <cellStyle name="Total 2 4 2 3 4" xfId="49534"/>
    <cellStyle name="Total 2 4 2 3 4 2" xfId="49535"/>
    <cellStyle name="Total 2 4 2 3 4 3" xfId="49536"/>
    <cellStyle name="Total 2 4 2 3 4 4" xfId="49537"/>
    <cellStyle name="Total 2 4 2 3 4 5" xfId="49538"/>
    <cellStyle name="Total 2 4 2 3 4 6" xfId="49539"/>
    <cellStyle name="Total 2 4 2 3 4 7" xfId="49540"/>
    <cellStyle name="Total 2 4 2 3 5" xfId="49541"/>
    <cellStyle name="Total 2 4 2 3 5 2" xfId="49542"/>
    <cellStyle name="Total 2 4 2 3 5 3" xfId="49543"/>
    <cellStyle name="Total 2 4 2 3 5 4" xfId="49544"/>
    <cellStyle name="Total 2 4 2 3 5 5" xfId="49545"/>
    <cellStyle name="Total 2 4 2 3 5 6" xfId="49546"/>
    <cellStyle name="Total 2 4 2 3 5 7" xfId="49547"/>
    <cellStyle name="Total 2 4 2 3 6" xfId="49548"/>
    <cellStyle name="Total 2 4 2 3 6 2" xfId="49549"/>
    <cellStyle name="Total 2 4 2 3 6 3" xfId="49550"/>
    <cellStyle name="Total 2 4 2 3 6 4" xfId="49551"/>
    <cellStyle name="Total 2 4 2 3 6 5" xfId="49552"/>
    <cellStyle name="Total 2 4 2 3 6 6" xfId="49553"/>
    <cellStyle name="Total 2 4 2 3 6 7" xfId="49554"/>
    <cellStyle name="Total 2 4 2 3 7" xfId="49555"/>
    <cellStyle name="Total 2 4 2 3 7 2" xfId="49556"/>
    <cellStyle name="Total 2 4 2 3 7 3" xfId="49557"/>
    <cellStyle name="Total 2 4 2 3 7 4" xfId="49558"/>
    <cellStyle name="Total 2 4 2 3 7 5" xfId="49559"/>
    <cellStyle name="Total 2 4 2 3 7 6" xfId="49560"/>
    <cellStyle name="Total 2 4 2 3 7 7" xfId="49561"/>
    <cellStyle name="Total 2 4 2 3 8" xfId="49562"/>
    <cellStyle name="Total 2 4 2 3 9" xfId="49563"/>
    <cellStyle name="Total 2 4 2 4" xfId="49564"/>
    <cellStyle name="Total 2 4 2 4 10" xfId="49565"/>
    <cellStyle name="Total 2 4 2 4 11" xfId="49566"/>
    <cellStyle name="Total 2 4 2 4 12" xfId="49567"/>
    <cellStyle name="Total 2 4 2 4 13" xfId="49568"/>
    <cellStyle name="Total 2 4 2 4 2" xfId="49569"/>
    <cellStyle name="Total 2 4 2 4 2 2" xfId="49570"/>
    <cellStyle name="Total 2 4 2 4 2 2 2" xfId="49571"/>
    <cellStyle name="Total 2 4 2 4 2 2 3" xfId="49572"/>
    <cellStyle name="Total 2 4 2 4 2 2 4" xfId="49573"/>
    <cellStyle name="Total 2 4 2 4 2 2 5" xfId="49574"/>
    <cellStyle name="Total 2 4 2 4 2 2 6" xfId="49575"/>
    <cellStyle name="Total 2 4 2 4 2 2 7" xfId="49576"/>
    <cellStyle name="Total 2 4 2 4 2 3" xfId="49577"/>
    <cellStyle name="Total 2 4 2 4 2 4" xfId="49578"/>
    <cellStyle name="Total 2 4 2 4 2 5" xfId="49579"/>
    <cellStyle name="Total 2 4 2 4 2 6" xfId="49580"/>
    <cellStyle name="Total 2 4 2 4 2 7" xfId="49581"/>
    <cellStyle name="Total 2 4 2 4 2 8" xfId="49582"/>
    <cellStyle name="Total 2 4 2 4 3" xfId="49583"/>
    <cellStyle name="Total 2 4 2 4 3 2" xfId="49584"/>
    <cellStyle name="Total 2 4 2 4 3 3" xfId="49585"/>
    <cellStyle name="Total 2 4 2 4 3 4" xfId="49586"/>
    <cellStyle name="Total 2 4 2 4 3 5" xfId="49587"/>
    <cellStyle name="Total 2 4 2 4 3 6" xfId="49588"/>
    <cellStyle name="Total 2 4 2 4 3 7" xfId="49589"/>
    <cellStyle name="Total 2 4 2 4 4" xfId="49590"/>
    <cellStyle name="Total 2 4 2 4 4 2" xfId="49591"/>
    <cellStyle name="Total 2 4 2 4 4 3" xfId="49592"/>
    <cellStyle name="Total 2 4 2 4 4 4" xfId="49593"/>
    <cellStyle name="Total 2 4 2 4 4 5" xfId="49594"/>
    <cellStyle name="Total 2 4 2 4 4 6" xfId="49595"/>
    <cellStyle name="Total 2 4 2 4 4 7" xfId="49596"/>
    <cellStyle name="Total 2 4 2 4 5" xfId="49597"/>
    <cellStyle name="Total 2 4 2 4 5 2" xfId="49598"/>
    <cellStyle name="Total 2 4 2 4 5 3" xfId="49599"/>
    <cellStyle name="Total 2 4 2 4 5 4" xfId="49600"/>
    <cellStyle name="Total 2 4 2 4 5 5" xfId="49601"/>
    <cellStyle name="Total 2 4 2 4 5 6" xfId="49602"/>
    <cellStyle name="Total 2 4 2 4 5 7" xfId="49603"/>
    <cellStyle name="Total 2 4 2 4 6" xfId="49604"/>
    <cellStyle name="Total 2 4 2 4 6 2" xfId="49605"/>
    <cellStyle name="Total 2 4 2 4 6 3" xfId="49606"/>
    <cellStyle name="Total 2 4 2 4 6 4" xfId="49607"/>
    <cellStyle name="Total 2 4 2 4 6 5" xfId="49608"/>
    <cellStyle name="Total 2 4 2 4 6 6" xfId="49609"/>
    <cellStyle name="Total 2 4 2 4 6 7" xfId="49610"/>
    <cellStyle name="Total 2 4 2 4 7" xfId="49611"/>
    <cellStyle name="Total 2 4 2 4 7 2" xfId="49612"/>
    <cellStyle name="Total 2 4 2 4 7 3" xfId="49613"/>
    <cellStyle name="Total 2 4 2 4 7 4" xfId="49614"/>
    <cellStyle name="Total 2 4 2 4 7 5" xfId="49615"/>
    <cellStyle name="Total 2 4 2 4 7 6" xfId="49616"/>
    <cellStyle name="Total 2 4 2 4 7 7" xfId="49617"/>
    <cellStyle name="Total 2 4 2 4 8" xfId="49618"/>
    <cellStyle name="Total 2 4 2 4 9" xfId="49619"/>
    <cellStyle name="Total 2 4 2 5" xfId="49620"/>
    <cellStyle name="Total 2 4 2 5 10" xfId="49621"/>
    <cellStyle name="Total 2 4 2 5 11" xfId="49622"/>
    <cellStyle name="Total 2 4 2 5 12" xfId="49623"/>
    <cellStyle name="Total 2 4 2 5 2" xfId="49624"/>
    <cellStyle name="Total 2 4 2 5 2 2" xfId="49625"/>
    <cellStyle name="Total 2 4 2 5 2 2 2" xfId="49626"/>
    <cellStyle name="Total 2 4 2 5 2 2 3" xfId="49627"/>
    <cellStyle name="Total 2 4 2 5 2 2 4" xfId="49628"/>
    <cellStyle name="Total 2 4 2 5 2 2 5" xfId="49629"/>
    <cellStyle name="Total 2 4 2 5 2 2 6" xfId="49630"/>
    <cellStyle name="Total 2 4 2 5 2 2 7" xfId="49631"/>
    <cellStyle name="Total 2 4 2 5 2 3" xfId="49632"/>
    <cellStyle name="Total 2 4 2 5 2 4" xfId="49633"/>
    <cellStyle name="Total 2 4 2 5 2 5" xfId="49634"/>
    <cellStyle name="Total 2 4 2 5 2 6" xfId="49635"/>
    <cellStyle name="Total 2 4 2 5 2 7" xfId="49636"/>
    <cellStyle name="Total 2 4 2 5 2 8" xfId="49637"/>
    <cellStyle name="Total 2 4 2 5 3" xfId="49638"/>
    <cellStyle name="Total 2 4 2 5 3 2" xfId="49639"/>
    <cellStyle name="Total 2 4 2 5 3 3" xfId="49640"/>
    <cellStyle name="Total 2 4 2 5 3 4" xfId="49641"/>
    <cellStyle name="Total 2 4 2 5 3 5" xfId="49642"/>
    <cellStyle name="Total 2 4 2 5 3 6" xfId="49643"/>
    <cellStyle name="Total 2 4 2 5 3 7" xfId="49644"/>
    <cellStyle name="Total 2 4 2 5 4" xfId="49645"/>
    <cellStyle name="Total 2 4 2 5 4 2" xfId="49646"/>
    <cellStyle name="Total 2 4 2 5 4 3" xfId="49647"/>
    <cellStyle name="Total 2 4 2 5 4 4" xfId="49648"/>
    <cellStyle name="Total 2 4 2 5 4 5" xfId="49649"/>
    <cellStyle name="Total 2 4 2 5 4 6" xfId="49650"/>
    <cellStyle name="Total 2 4 2 5 4 7" xfId="49651"/>
    <cellStyle name="Total 2 4 2 5 5" xfId="49652"/>
    <cellStyle name="Total 2 4 2 5 5 2" xfId="49653"/>
    <cellStyle name="Total 2 4 2 5 5 3" xfId="49654"/>
    <cellStyle name="Total 2 4 2 5 5 4" xfId="49655"/>
    <cellStyle name="Total 2 4 2 5 5 5" xfId="49656"/>
    <cellStyle name="Total 2 4 2 5 5 6" xfId="49657"/>
    <cellStyle name="Total 2 4 2 5 5 7" xfId="49658"/>
    <cellStyle name="Total 2 4 2 5 6" xfId="49659"/>
    <cellStyle name="Total 2 4 2 5 6 2" xfId="49660"/>
    <cellStyle name="Total 2 4 2 5 6 3" xfId="49661"/>
    <cellStyle name="Total 2 4 2 5 6 4" xfId="49662"/>
    <cellStyle name="Total 2 4 2 5 6 5" xfId="49663"/>
    <cellStyle name="Total 2 4 2 5 6 6" xfId="49664"/>
    <cellStyle name="Total 2 4 2 5 6 7" xfId="49665"/>
    <cellStyle name="Total 2 4 2 5 7" xfId="49666"/>
    <cellStyle name="Total 2 4 2 5 7 2" xfId="49667"/>
    <cellStyle name="Total 2 4 2 5 7 3" xfId="49668"/>
    <cellStyle name="Total 2 4 2 5 7 4" xfId="49669"/>
    <cellStyle name="Total 2 4 2 5 7 5" xfId="49670"/>
    <cellStyle name="Total 2 4 2 5 7 6" xfId="49671"/>
    <cellStyle name="Total 2 4 2 5 8" xfId="49672"/>
    <cellStyle name="Total 2 4 2 5 9" xfId="49673"/>
    <cellStyle name="Total 2 4 2 6" xfId="49674"/>
    <cellStyle name="Total 2 4 2 6 10" xfId="49675"/>
    <cellStyle name="Total 2 4 2 6 11" xfId="49676"/>
    <cellStyle name="Total 2 4 2 6 12" xfId="49677"/>
    <cellStyle name="Total 2 4 2 6 2" xfId="49678"/>
    <cellStyle name="Total 2 4 2 6 2 2" xfId="49679"/>
    <cellStyle name="Total 2 4 2 6 2 2 2" xfId="49680"/>
    <cellStyle name="Total 2 4 2 6 2 2 3" xfId="49681"/>
    <cellStyle name="Total 2 4 2 6 2 2 4" xfId="49682"/>
    <cellStyle name="Total 2 4 2 6 2 2 5" xfId="49683"/>
    <cellStyle name="Total 2 4 2 6 2 2 6" xfId="49684"/>
    <cellStyle name="Total 2 4 2 6 2 2 7" xfId="49685"/>
    <cellStyle name="Total 2 4 2 6 2 3" xfId="49686"/>
    <cellStyle name="Total 2 4 2 6 2 4" xfId="49687"/>
    <cellStyle name="Total 2 4 2 6 2 5" xfId="49688"/>
    <cellStyle name="Total 2 4 2 6 2 6" xfId="49689"/>
    <cellStyle name="Total 2 4 2 6 2 7" xfId="49690"/>
    <cellStyle name="Total 2 4 2 6 2 8" xfId="49691"/>
    <cellStyle name="Total 2 4 2 6 3" xfId="49692"/>
    <cellStyle name="Total 2 4 2 6 3 2" xfId="49693"/>
    <cellStyle name="Total 2 4 2 6 3 3" xfId="49694"/>
    <cellStyle name="Total 2 4 2 6 3 4" xfId="49695"/>
    <cellStyle name="Total 2 4 2 6 3 5" xfId="49696"/>
    <cellStyle name="Total 2 4 2 6 3 6" xfId="49697"/>
    <cellStyle name="Total 2 4 2 6 3 7" xfId="49698"/>
    <cellStyle name="Total 2 4 2 6 4" xfId="49699"/>
    <cellStyle name="Total 2 4 2 6 4 2" xfId="49700"/>
    <cellStyle name="Total 2 4 2 6 4 3" xfId="49701"/>
    <cellStyle name="Total 2 4 2 6 4 4" xfId="49702"/>
    <cellStyle name="Total 2 4 2 6 4 5" xfId="49703"/>
    <cellStyle name="Total 2 4 2 6 4 6" xfId="49704"/>
    <cellStyle name="Total 2 4 2 6 4 7" xfId="49705"/>
    <cellStyle name="Total 2 4 2 6 5" xfId="49706"/>
    <cellStyle name="Total 2 4 2 6 5 2" xfId="49707"/>
    <cellStyle name="Total 2 4 2 6 5 3" xfId="49708"/>
    <cellStyle name="Total 2 4 2 6 5 4" xfId="49709"/>
    <cellStyle name="Total 2 4 2 6 5 5" xfId="49710"/>
    <cellStyle name="Total 2 4 2 6 5 6" xfId="49711"/>
    <cellStyle name="Total 2 4 2 6 5 7" xfId="49712"/>
    <cellStyle name="Total 2 4 2 6 6" xfId="49713"/>
    <cellStyle name="Total 2 4 2 6 6 2" xfId="49714"/>
    <cellStyle name="Total 2 4 2 6 6 3" xfId="49715"/>
    <cellStyle name="Total 2 4 2 6 6 4" xfId="49716"/>
    <cellStyle name="Total 2 4 2 6 6 5" xfId="49717"/>
    <cellStyle name="Total 2 4 2 6 6 6" xfId="49718"/>
    <cellStyle name="Total 2 4 2 6 6 7" xfId="49719"/>
    <cellStyle name="Total 2 4 2 6 7" xfId="49720"/>
    <cellStyle name="Total 2 4 2 6 7 2" xfId="49721"/>
    <cellStyle name="Total 2 4 2 6 7 3" xfId="49722"/>
    <cellStyle name="Total 2 4 2 6 7 4" xfId="49723"/>
    <cellStyle name="Total 2 4 2 6 7 5" xfId="49724"/>
    <cellStyle name="Total 2 4 2 6 7 6" xfId="49725"/>
    <cellStyle name="Total 2 4 2 6 8" xfId="49726"/>
    <cellStyle name="Total 2 4 2 6 9" xfId="49727"/>
    <cellStyle name="Total 2 4 2 7" xfId="49728"/>
    <cellStyle name="Total 2 4 2 7 10" xfId="49729"/>
    <cellStyle name="Total 2 4 2 7 11" xfId="49730"/>
    <cellStyle name="Total 2 4 2 7 12" xfId="49731"/>
    <cellStyle name="Total 2 4 2 7 2" xfId="49732"/>
    <cellStyle name="Total 2 4 2 7 2 2" xfId="49733"/>
    <cellStyle name="Total 2 4 2 7 2 2 2" xfId="49734"/>
    <cellStyle name="Total 2 4 2 7 2 2 3" xfId="49735"/>
    <cellStyle name="Total 2 4 2 7 2 2 4" xfId="49736"/>
    <cellStyle name="Total 2 4 2 7 2 2 5" xfId="49737"/>
    <cellStyle name="Total 2 4 2 7 2 2 6" xfId="49738"/>
    <cellStyle name="Total 2 4 2 7 2 2 7" xfId="49739"/>
    <cellStyle name="Total 2 4 2 7 2 3" xfId="49740"/>
    <cellStyle name="Total 2 4 2 7 2 4" xfId="49741"/>
    <cellStyle name="Total 2 4 2 7 2 5" xfId="49742"/>
    <cellStyle name="Total 2 4 2 7 2 6" xfId="49743"/>
    <cellStyle name="Total 2 4 2 7 2 7" xfId="49744"/>
    <cellStyle name="Total 2 4 2 7 2 8" xfId="49745"/>
    <cellStyle name="Total 2 4 2 7 3" xfId="49746"/>
    <cellStyle name="Total 2 4 2 7 3 2" xfId="49747"/>
    <cellStyle name="Total 2 4 2 7 3 3" xfId="49748"/>
    <cellStyle name="Total 2 4 2 7 3 4" xfId="49749"/>
    <cellStyle name="Total 2 4 2 7 3 5" xfId="49750"/>
    <cellStyle name="Total 2 4 2 7 3 6" xfId="49751"/>
    <cellStyle name="Total 2 4 2 7 3 7" xfId="49752"/>
    <cellStyle name="Total 2 4 2 7 4" xfId="49753"/>
    <cellStyle name="Total 2 4 2 7 4 2" xfId="49754"/>
    <cellStyle name="Total 2 4 2 7 4 3" xfId="49755"/>
    <cellStyle name="Total 2 4 2 7 4 4" xfId="49756"/>
    <cellStyle name="Total 2 4 2 7 4 5" xfId="49757"/>
    <cellStyle name="Total 2 4 2 7 4 6" xfId="49758"/>
    <cellStyle name="Total 2 4 2 7 4 7" xfId="49759"/>
    <cellStyle name="Total 2 4 2 7 5" xfId="49760"/>
    <cellStyle name="Total 2 4 2 7 5 2" xfId="49761"/>
    <cellStyle name="Total 2 4 2 7 5 3" xfId="49762"/>
    <cellStyle name="Total 2 4 2 7 5 4" xfId="49763"/>
    <cellStyle name="Total 2 4 2 7 5 5" xfId="49764"/>
    <cellStyle name="Total 2 4 2 7 5 6" xfId="49765"/>
    <cellStyle name="Total 2 4 2 7 5 7" xfId="49766"/>
    <cellStyle name="Total 2 4 2 7 6" xfId="49767"/>
    <cellStyle name="Total 2 4 2 7 6 2" xfId="49768"/>
    <cellStyle name="Total 2 4 2 7 6 3" xfId="49769"/>
    <cellStyle name="Total 2 4 2 7 6 4" xfId="49770"/>
    <cellStyle name="Total 2 4 2 7 6 5" xfId="49771"/>
    <cellStyle name="Total 2 4 2 7 6 6" xfId="49772"/>
    <cellStyle name="Total 2 4 2 7 6 7" xfId="49773"/>
    <cellStyle name="Total 2 4 2 7 7" xfId="49774"/>
    <cellStyle name="Total 2 4 2 7 7 2" xfId="49775"/>
    <cellStyle name="Total 2 4 2 7 7 3" xfId="49776"/>
    <cellStyle name="Total 2 4 2 7 7 4" xfId="49777"/>
    <cellStyle name="Total 2 4 2 7 7 5" xfId="49778"/>
    <cellStyle name="Total 2 4 2 7 7 6" xfId="49779"/>
    <cellStyle name="Total 2 4 2 7 8" xfId="49780"/>
    <cellStyle name="Total 2 4 2 7 9" xfId="49781"/>
    <cellStyle name="Total 2 4 2 8" xfId="49782"/>
    <cellStyle name="Total 2 4 2 8 10" xfId="49783"/>
    <cellStyle name="Total 2 4 2 8 11" xfId="49784"/>
    <cellStyle name="Total 2 4 2 8 12" xfId="49785"/>
    <cellStyle name="Total 2 4 2 8 2" xfId="49786"/>
    <cellStyle name="Total 2 4 2 8 2 2" xfId="49787"/>
    <cellStyle name="Total 2 4 2 8 2 2 2" xfId="49788"/>
    <cellStyle name="Total 2 4 2 8 2 2 3" xfId="49789"/>
    <cellStyle name="Total 2 4 2 8 2 2 4" xfId="49790"/>
    <cellStyle name="Total 2 4 2 8 2 2 5" xfId="49791"/>
    <cellStyle name="Total 2 4 2 8 2 2 6" xfId="49792"/>
    <cellStyle name="Total 2 4 2 8 2 2 7" xfId="49793"/>
    <cellStyle name="Total 2 4 2 8 2 3" xfId="49794"/>
    <cellStyle name="Total 2 4 2 8 2 4" xfId="49795"/>
    <cellStyle name="Total 2 4 2 8 2 5" xfId="49796"/>
    <cellStyle name="Total 2 4 2 8 2 6" xfId="49797"/>
    <cellStyle name="Total 2 4 2 8 2 7" xfId="49798"/>
    <cellStyle name="Total 2 4 2 8 2 8" xfId="49799"/>
    <cellStyle name="Total 2 4 2 8 3" xfId="49800"/>
    <cellStyle name="Total 2 4 2 8 3 2" xfId="49801"/>
    <cellStyle name="Total 2 4 2 8 3 3" xfId="49802"/>
    <cellStyle name="Total 2 4 2 8 3 4" xfId="49803"/>
    <cellStyle name="Total 2 4 2 8 3 5" xfId="49804"/>
    <cellStyle name="Total 2 4 2 8 3 6" xfId="49805"/>
    <cellStyle name="Total 2 4 2 8 3 7" xfId="49806"/>
    <cellStyle name="Total 2 4 2 8 4" xfId="49807"/>
    <cellStyle name="Total 2 4 2 8 4 2" xfId="49808"/>
    <cellStyle name="Total 2 4 2 8 4 3" xfId="49809"/>
    <cellStyle name="Total 2 4 2 8 4 4" xfId="49810"/>
    <cellStyle name="Total 2 4 2 8 4 5" xfId="49811"/>
    <cellStyle name="Total 2 4 2 8 4 6" xfId="49812"/>
    <cellStyle name="Total 2 4 2 8 4 7" xfId="49813"/>
    <cellStyle name="Total 2 4 2 8 5" xfId="49814"/>
    <cellStyle name="Total 2 4 2 8 5 2" xfId="49815"/>
    <cellStyle name="Total 2 4 2 8 5 3" xfId="49816"/>
    <cellStyle name="Total 2 4 2 8 5 4" xfId="49817"/>
    <cellStyle name="Total 2 4 2 8 5 5" xfId="49818"/>
    <cellStyle name="Total 2 4 2 8 5 6" xfId="49819"/>
    <cellStyle name="Total 2 4 2 8 5 7" xfId="49820"/>
    <cellStyle name="Total 2 4 2 8 6" xfId="49821"/>
    <cellStyle name="Total 2 4 2 8 6 2" xfId="49822"/>
    <cellStyle name="Total 2 4 2 8 6 3" xfId="49823"/>
    <cellStyle name="Total 2 4 2 8 6 4" xfId="49824"/>
    <cellStyle name="Total 2 4 2 8 6 5" xfId="49825"/>
    <cellStyle name="Total 2 4 2 8 6 6" xfId="49826"/>
    <cellStyle name="Total 2 4 2 8 6 7" xfId="49827"/>
    <cellStyle name="Total 2 4 2 8 7" xfId="49828"/>
    <cellStyle name="Total 2 4 2 8 7 2" xfId="49829"/>
    <cellStyle name="Total 2 4 2 8 7 3" xfId="49830"/>
    <cellStyle name="Total 2 4 2 8 7 4" xfId="49831"/>
    <cellStyle name="Total 2 4 2 8 7 5" xfId="49832"/>
    <cellStyle name="Total 2 4 2 8 7 6" xfId="49833"/>
    <cellStyle name="Total 2 4 2 8 8" xfId="49834"/>
    <cellStyle name="Total 2 4 2 8 9" xfId="49835"/>
    <cellStyle name="Total 2 4 2 9" xfId="49836"/>
    <cellStyle name="Total 2 4 2 9 10" xfId="49837"/>
    <cellStyle name="Total 2 4 2 9 11" xfId="49838"/>
    <cellStyle name="Total 2 4 2 9 12" xfId="49839"/>
    <cellStyle name="Total 2 4 2 9 2" xfId="49840"/>
    <cellStyle name="Total 2 4 2 9 2 2" xfId="49841"/>
    <cellStyle name="Total 2 4 2 9 2 2 2" xfId="49842"/>
    <cellStyle name="Total 2 4 2 9 2 2 3" xfId="49843"/>
    <cellStyle name="Total 2 4 2 9 2 2 4" xfId="49844"/>
    <cellStyle name="Total 2 4 2 9 2 2 5" xfId="49845"/>
    <cellStyle name="Total 2 4 2 9 2 2 6" xfId="49846"/>
    <cellStyle name="Total 2 4 2 9 2 2 7" xfId="49847"/>
    <cellStyle name="Total 2 4 2 9 2 3" xfId="49848"/>
    <cellStyle name="Total 2 4 2 9 2 4" xfId="49849"/>
    <cellStyle name="Total 2 4 2 9 2 5" xfId="49850"/>
    <cellStyle name="Total 2 4 2 9 2 6" xfId="49851"/>
    <cellStyle name="Total 2 4 2 9 2 7" xfId="49852"/>
    <cellStyle name="Total 2 4 2 9 2 8" xfId="49853"/>
    <cellStyle name="Total 2 4 2 9 3" xfId="49854"/>
    <cellStyle name="Total 2 4 2 9 3 2" xfId="49855"/>
    <cellStyle name="Total 2 4 2 9 3 3" xfId="49856"/>
    <cellStyle name="Total 2 4 2 9 3 4" xfId="49857"/>
    <cellStyle name="Total 2 4 2 9 3 5" xfId="49858"/>
    <cellStyle name="Total 2 4 2 9 3 6" xfId="49859"/>
    <cellStyle name="Total 2 4 2 9 3 7" xfId="49860"/>
    <cellStyle name="Total 2 4 2 9 4" xfId="49861"/>
    <cellStyle name="Total 2 4 2 9 4 2" xfId="49862"/>
    <cellStyle name="Total 2 4 2 9 4 3" xfId="49863"/>
    <cellStyle name="Total 2 4 2 9 4 4" xfId="49864"/>
    <cellStyle name="Total 2 4 2 9 4 5" xfId="49865"/>
    <cellStyle name="Total 2 4 2 9 4 6" xfId="49866"/>
    <cellStyle name="Total 2 4 2 9 4 7" xfId="49867"/>
    <cellStyle name="Total 2 4 2 9 5" xfId="49868"/>
    <cellStyle name="Total 2 4 2 9 5 2" xfId="49869"/>
    <cellStyle name="Total 2 4 2 9 5 3" xfId="49870"/>
    <cellStyle name="Total 2 4 2 9 5 4" xfId="49871"/>
    <cellStyle name="Total 2 4 2 9 5 5" xfId="49872"/>
    <cellStyle name="Total 2 4 2 9 5 6" xfId="49873"/>
    <cellStyle name="Total 2 4 2 9 5 7" xfId="49874"/>
    <cellStyle name="Total 2 4 2 9 6" xfId="49875"/>
    <cellStyle name="Total 2 4 2 9 6 2" xfId="49876"/>
    <cellStyle name="Total 2 4 2 9 6 3" xfId="49877"/>
    <cellStyle name="Total 2 4 2 9 6 4" xfId="49878"/>
    <cellStyle name="Total 2 4 2 9 6 5" xfId="49879"/>
    <cellStyle name="Total 2 4 2 9 6 6" xfId="49880"/>
    <cellStyle name="Total 2 4 2 9 6 7" xfId="49881"/>
    <cellStyle name="Total 2 4 2 9 7" xfId="49882"/>
    <cellStyle name="Total 2 4 2 9 7 2" xfId="49883"/>
    <cellStyle name="Total 2 4 2 9 7 3" xfId="49884"/>
    <cellStyle name="Total 2 4 2 9 7 4" xfId="49885"/>
    <cellStyle name="Total 2 4 2 9 7 5" xfId="49886"/>
    <cellStyle name="Total 2 4 2 9 7 6" xfId="49887"/>
    <cellStyle name="Total 2 4 2 9 8" xfId="49888"/>
    <cellStyle name="Total 2 4 2 9 9" xfId="49889"/>
    <cellStyle name="Total 2 4 20" xfId="49890"/>
    <cellStyle name="Total 2 4 20 2" xfId="49891"/>
    <cellStyle name="Total 2 4 20 3" xfId="49892"/>
    <cellStyle name="Total 2 4 20 4" xfId="49893"/>
    <cellStyle name="Total 2 4 20 5" xfId="49894"/>
    <cellStyle name="Total 2 4 20 6" xfId="49895"/>
    <cellStyle name="Total 2 4 20 7" xfId="49896"/>
    <cellStyle name="Total 2 4 21" xfId="49897"/>
    <cellStyle name="Total 2 4 22" xfId="49898"/>
    <cellStyle name="Total 2 4 23" xfId="49899"/>
    <cellStyle name="Total 2 4 24" xfId="49900"/>
    <cellStyle name="Total 2 4 25" xfId="49901"/>
    <cellStyle name="Total 2 4 3" xfId="49902"/>
    <cellStyle name="Total 2 4 3 10" xfId="49903"/>
    <cellStyle name="Total 2 4 3 11" xfId="49904"/>
    <cellStyle name="Total 2 4 3 12" xfId="49905"/>
    <cellStyle name="Total 2 4 3 13" xfId="49906"/>
    <cellStyle name="Total 2 4 3 2" xfId="49907"/>
    <cellStyle name="Total 2 4 3 2 2" xfId="49908"/>
    <cellStyle name="Total 2 4 3 2 2 2" xfId="49909"/>
    <cellStyle name="Total 2 4 3 2 2 3" xfId="49910"/>
    <cellStyle name="Total 2 4 3 2 2 4" xfId="49911"/>
    <cellStyle name="Total 2 4 3 2 2 5" xfId="49912"/>
    <cellStyle name="Total 2 4 3 2 2 6" xfId="49913"/>
    <cellStyle name="Total 2 4 3 2 2 7" xfId="49914"/>
    <cellStyle name="Total 2 4 3 2 3" xfId="49915"/>
    <cellStyle name="Total 2 4 3 2 4" xfId="49916"/>
    <cellStyle name="Total 2 4 3 2 5" xfId="49917"/>
    <cellStyle name="Total 2 4 3 2 6" xfId="49918"/>
    <cellStyle name="Total 2 4 3 2 7" xfId="49919"/>
    <cellStyle name="Total 2 4 3 2 8" xfId="49920"/>
    <cellStyle name="Total 2 4 3 3" xfId="49921"/>
    <cellStyle name="Total 2 4 3 3 2" xfId="49922"/>
    <cellStyle name="Total 2 4 3 3 3" xfId="49923"/>
    <cellStyle name="Total 2 4 3 3 4" xfId="49924"/>
    <cellStyle name="Total 2 4 3 3 5" xfId="49925"/>
    <cellStyle name="Total 2 4 3 3 6" xfId="49926"/>
    <cellStyle name="Total 2 4 3 3 7" xfId="49927"/>
    <cellStyle name="Total 2 4 3 4" xfId="49928"/>
    <cellStyle name="Total 2 4 3 4 2" xfId="49929"/>
    <cellStyle name="Total 2 4 3 4 3" xfId="49930"/>
    <cellStyle name="Total 2 4 3 4 4" xfId="49931"/>
    <cellStyle name="Total 2 4 3 4 5" xfId="49932"/>
    <cellStyle name="Total 2 4 3 4 6" xfId="49933"/>
    <cellStyle name="Total 2 4 3 4 7" xfId="49934"/>
    <cellStyle name="Total 2 4 3 5" xfId="49935"/>
    <cellStyle name="Total 2 4 3 5 2" xfId="49936"/>
    <cellStyle name="Total 2 4 3 5 3" xfId="49937"/>
    <cellStyle name="Total 2 4 3 5 4" xfId="49938"/>
    <cellStyle name="Total 2 4 3 5 5" xfId="49939"/>
    <cellStyle name="Total 2 4 3 5 6" xfId="49940"/>
    <cellStyle name="Total 2 4 3 5 7" xfId="49941"/>
    <cellStyle name="Total 2 4 3 6" xfId="49942"/>
    <cellStyle name="Total 2 4 3 6 2" xfId="49943"/>
    <cellStyle name="Total 2 4 3 6 3" xfId="49944"/>
    <cellStyle name="Total 2 4 3 6 4" xfId="49945"/>
    <cellStyle name="Total 2 4 3 6 5" xfId="49946"/>
    <cellStyle name="Total 2 4 3 6 6" xfId="49947"/>
    <cellStyle name="Total 2 4 3 6 7" xfId="49948"/>
    <cellStyle name="Total 2 4 3 7" xfId="49949"/>
    <cellStyle name="Total 2 4 3 7 2" xfId="49950"/>
    <cellStyle name="Total 2 4 3 7 3" xfId="49951"/>
    <cellStyle name="Total 2 4 3 7 4" xfId="49952"/>
    <cellStyle name="Total 2 4 3 7 5" xfId="49953"/>
    <cellStyle name="Total 2 4 3 7 6" xfId="49954"/>
    <cellStyle name="Total 2 4 3 7 7" xfId="49955"/>
    <cellStyle name="Total 2 4 3 8" xfId="49956"/>
    <cellStyle name="Total 2 4 3 9" xfId="49957"/>
    <cellStyle name="Total 2 4 4" xfId="49958"/>
    <cellStyle name="Total 2 4 4 10" xfId="49959"/>
    <cellStyle name="Total 2 4 4 11" xfId="49960"/>
    <cellStyle name="Total 2 4 4 12" xfId="49961"/>
    <cellStyle name="Total 2 4 4 13" xfId="49962"/>
    <cellStyle name="Total 2 4 4 2" xfId="49963"/>
    <cellStyle name="Total 2 4 4 2 2" xfId="49964"/>
    <cellStyle name="Total 2 4 4 2 2 2" xfId="49965"/>
    <cellStyle name="Total 2 4 4 2 2 3" xfId="49966"/>
    <cellStyle name="Total 2 4 4 2 2 4" xfId="49967"/>
    <cellStyle name="Total 2 4 4 2 2 5" xfId="49968"/>
    <cellStyle name="Total 2 4 4 2 2 6" xfId="49969"/>
    <cellStyle name="Total 2 4 4 2 2 7" xfId="49970"/>
    <cellStyle name="Total 2 4 4 2 3" xfId="49971"/>
    <cellStyle name="Total 2 4 4 2 4" xfId="49972"/>
    <cellStyle name="Total 2 4 4 2 5" xfId="49973"/>
    <cellStyle name="Total 2 4 4 2 6" xfId="49974"/>
    <cellStyle name="Total 2 4 4 2 7" xfId="49975"/>
    <cellStyle name="Total 2 4 4 2 8" xfId="49976"/>
    <cellStyle name="Total 2 4 4 3" xfId="49977"/>
    <cellStyle name="Total 2 4 4 3 2" xfId="49978"/>
    <cellStyle name="Total 2 4 4 3 3" xfId="49979"/>
    <cellStyle name="Total 2 4 4 3 4" xfId="49980"/>
    <cellStyle name="Total 2 4 4 3 5" xfId="49981"/>
    <cellStyle name="Total 2 4 4 3 6" xfId="49982"/>
    <cellStyle name="Total 2 4 4 3 7" xfId="49983"/>
    <cellStyle name="Total 2 4 4 4" xfId="49984"/>
    <cellStyle name="Total 2 4 4 4 2" xfId="49985"/>
    <cellStyle name="Total 2 4 4 4 3" xfId="49986"/>
    <cellStyle name="Total 2 4 4 4 4" xfId="49987"/>
    <cellStyle name="Total 2 4 4 4 5" xfId="49988"/>
    <cellStyle name="Total 2 4 4 4 6" xfId="49989"/>
    <cellStyle name="Total 2 4 4 4 7" xfId="49990"/>
    <cellStyle name="Total 2 4 4 5" xfId="49991"/>
    <cellStyle name="Total 2 4 4 5 2" xfId="49992"/>
    <cellStyle name="Total 2 4 4 5 3" xfId="49993"/>
    <cellStyle name="Total 2 4 4 5 4" xfId="49994"/>
    <cellStyle name="Total 2 4 4 5 5" xfId="49995"/>
    <cellStyle name="Total 2 4 4 5 6" xfId="49996"/>
    <cellStyle name="Total 2 4 4 5 7" xfId="49997"/>
    <cellStyle name="Total 2 4 4 6" xfId="49998"/>
    <cellStyle name="Total 2 4 4 6 2" xfId="49999"/>
    <cellStyle name="Total 2 4 4 6 3" xfId="50000"/>
    <cellStyle name="Total 2 4 4 6 4" xfId="50001"/>
    <cellStyle name="Total 2 4 4 6 5" xfId="50002"/>
    <cellStyle name="Total 2 4 4 6 6" xfId="50003"/>
    <cellStyle name="Total 2 4 4 6 7" xfId="50004"/>
    <cellStyle name="Total 2 4 4 7" xfId="50005"/>
    <cellStyle name="Total 2 4 4 7 2" xfId="50006"/>
    <cellStyle name="Total 2 4 4 7 3" xfId="50007"/>
    <cellStyle name="Total 2 4 4 7 4" xfId="50008"/>
    <cellStyle name="Total 2 4 4 7 5" xfId="50009"/>
    <cellStyle name="Total 2 4 4 7 6" xfId="50010"/>
    <cellStyle name="Total 2 4 4 7 7" xfId="50011"/>
    <cellStyle name="Total 2 4 4 8" xfId="50012"/>
    <cellStyle name="Total 2 4 4 9" xfId="50013"/>
    <cellStyle name="Total 2 4 5" xfId="50014"/>
    <cellStyle name="Total 2 4 5 10" xfId="50015"/>
    <cellStyle name="Total 2 4 5 11" xfId="50016"/>
    <cellStyle name="Total 2 4 5 12" xfId="50017"/>
    <cellStyle name="Total 2 4 5 13" xfId="50018"/>
    <cellStyle name="Total 2 4 5 2" xfId="50019"/>
    <cellStyle name="Total 2 4 5 2 2" xfId="50020"/>
    <cellStyle name="Total 2 4 5 2 2 2" xfId="50021"/>
    <cellStyle name="Total 2 4 5 2 2 3" xfId="50022"/>
    <cellStyle name="Total 2 4 5 2 2 4" xfId="50023"/>
    <cellStyle name="Total 2 4 5 2 2 5" xfId="50024"/>
    <cellStyle name="Total 2 4 5 2 2 6" xfId="50025"/>
    <cellStyle name="Total 2 4 5 2 2 7" xfId="50026"/>
    <cellStyle name="Total 2 4 5 2 3" xfId="50027"/>
    <cellStyle name="Total 2 4 5 2 4" xfId="50028"/>
    <cellStyle name="Total 2 4 5 2 5" xfId="50029"/>
    <cellStyle name="Total 2 4 5 2 6" xfId="50030"/>
    <cellStyle name="Total 2 4 5 2 7" xfId="50031"/>
    <cellStyle name="Total 2 4 5 2 8" xfId="50032"/>
    <cellStyle name="Total 2 4 5 3" xfId="50033"/>
    <cellStyle name="Total 2 4 5 3 2" xfId="50034"/>
    <cellStyle name="Total 2 4 5 3 3" xfId="50035"/>
    <cellStyle name="Total 2 4 5 3 4" xfId="50036"/>
    <cellStyle name="Total 2 4 5 3 5" xfId="50037"/>
    <cellStyle name="Total 2 4 5 3 6" xfId="50038"/>
    <cellStyle name="Total 2 4 5 3 7" xfId="50039"/>
    <cellStyle name="Total 2 4 5 4" xfId="50040"/>
    <cellStyle name="Total 2 4 5 4 2" xfId="50041"/>
    <cellStyle name="Total 2 4 5 4 3" xfId="50042"/>
    <cellStyle name="Total 2 4 5 4 4" xfId="50043"/>
    <cellStyle name="Total 2 4 5 4 5" xfId="50044"/>
    <cellStyle name="Total 2 4 5 4 6" xfId="50045"/>
    <cellStyle name="Total 2 4 5 4 7" xfId="50046"/>
    <cellStyle name="Total 2 4 5 5" xfId="50047"/>
    <cellStyle name="Total 2 4 5 5 2" xfId="50048"/>
    <cellStyle name="Total 2 4 5 5 3" xfId="50049"/>
    <cellStyle name="Total 2 4 5 5 4" xfId="50050"/>
    <cellStyle name="Total 2 4 5 5 5" xfId="50051"/>
    <cellStyle name="Total 2 4 5 5 6" xfId="50052"/>
    <cellStyle name="Total 2 4 5 5 7" xfId="50053"/>
    <cellStyle name="Total 2 4 5 6" xfId="50054"/>
    <cellStyle name="Total 2 4 5 6 2" xfId="50055"/>
    <cellStyle name="Total 2 4 5 6 3" xfId="50056"/>
    <cellStyle name="Total 2 4 5 6 4" xfId="50057"/>
    <cellStyle name="Total 2 4 5 6 5" xfId="50058"/>
    <cellStyle name="Total 2 4 5 6 6" xfId="50059"/>
    <cellStyle name="Total 2 4 5 6 7" xfId="50060"/>
    <cellStyle name="Total 2 4 5 7" xfId="50061"/>
    <cellStyle name="Total 2 4 5 7 2" xfId="50062"/>
    <cellStyle name="Total 2 4 5 7 3" xfId="50063"/>
    <cellStyle name="Total 2 4 5 7 4" xfId="50064"/>
    <cellStyle name="Total 2 4 5 7 5" xfId="50065"/>
    <cellStyle name="Total 2 4 5 7 6" xfId="50066"/>
    <cellStyle name="Total 2 4 5 7 7" xfId="50067"/>
    <cellStyle name="Total 2 4 5 8" xfId="50068"/>
    <cellStyle name="Total 2 4 5 9" xfId="50069"/>
    <cellStyle name="Total 2 4 6" xfId="50070"/>
    <cellStyle name="Total 2 4 6 10" xfId="50071"/>
    <cellStyle name="Total 2 4 6 11" xfId="50072"/>
    <cellStyle name="Total 2 4 6 12" xfId="50073"/>
    <cellStyle name="Total 2 4 6 2" xfId="50074"/>
    <cellStyle name="Total 2 4 6 2 2" xfId="50075"/>
    <cellStyle name="Total 2 4 6 2 2 2" xfId="50076"/>
    <cellStyle name="Total 2 4 6 2 2 3" xfId="50077"/>
    <cellStyle name="Total 2 4 6 2 2 4" xfId="50078"/>
    <cellStyle name="Total 2 4 6 2 2 5" xfId="50079"/>
    <cellStyle name="Total 2 4 6 2 2 6" xfId="50080"/>
    <cellStyle name="Total 2 4 6 2 2 7" xfId="50081"/>
    <cellStyle name="Total 2 4 6 2 3" xfId="50082"/>
    <cellStyle name="Total 2 4 6 2 4" xfId="50083"/>
    <cellStyle name="Total 2 4 6 2 5" xfId="50084"/>
    <cellStyle name="Total 2 4 6 2 6" xfId="50085"/>
    <cellStyle name="Total 2 4 6 2 7" xfId="50086"/>
    <cellStyle name="Total 2 4 6 2 8" xfId="50087"/>
    <cellStyle name="Total 2 4 6 3" xfId="50088"/>
    <cellStyle name="Total 2 4 6 3 2" xfId="50089"/>
    <cellStyle name="Total 2 4 6 3 3" xfId="50090"/>
    <cellStyle name="Total 2 4 6 3 4" xfId="50091"/>
    <cellStyle name="Total 2 4 6 3 5" xfId="50092"/>
    <cellStyle name="Total 2 4 6 3 6" xfId="50093"/>
    <cellStyle name="Total 2 4 6 3 7" xfId="50094"/>
    <cellStyle name="Total 2 4 6 4" xfId="50095"/>
    <cellStyle name="Total 2 4 6 4 2" xfId="50096"/>
    <cellStyle name="Total 2 4 6 4 3" xfId="50097"/>
    <cellStyle name="Total 2 4 6 4 4" xfId="50098"/>
    <cellStyle name="Total 2 4 6 4 5" xfId="50099"/>
    <cellStyle name="Total 2 4 6 4 6" xfId="50100"/>
    <cellStyle name="Total 2 4 6 4 7" xfId="50101"/>
    <cellStyle name="Total 2 4 6 5" xfId="50102"/>
    <cellStyle name="Total 2 4 6 5 2" xfId="50103"/>
    <cellStyle name="Total 2 4 6 5 3" xfId="50104"/>
    <cellStyle name="Total 2 4 6 5 4" xfId="50105"/>
    <cellStyle name="Total 2 4 6 5 5" xfId="50106"/>
    <cellStyle name="Total 2 4 6 5 6" xfId="50107"/>
    <cellStyle name="Total 2 4 6 5 7" xfId="50108"/>
    <cellStyle name="Total 2 4 6 6" xfId="50109"/>
    <cellStyle name="Total 2 4 6 6 2" xfId="50110"/>
    <cellStyle name="Total 2 4 6 6 3" xfId="50111"/>
    <cellStyle name="Total 2 4 6 6 4" xfId="50112"/>
    <cellStyle name="Total 2 4 6 6 5" xfId="50113"/>
    <cellStyle name="Total 2 4 6 6 6" xfId="50114"/>
    <cellStyle name="Total 2 4 6 6 7" xfId="50115"/>
    <cellStyle name="Total 2 4 6 7" xfId="50116"/>
    <cellStyle name="Total 2 4 6 7 2" xfId="50117"/>
    <cellStyle name="Total 2 4 6 7 3" xfId="50118"/>
    <cellStyle name="Total 2 4 6 7 4" xfId="50119"/>
    <cellStyle name="Total 2 4 6 7 5" xfId="50120"/>
    <cellStyle name="Total 2 4 6 7 6" xfId="50121"/>
    <cellStyle name="Total 2 4 6 8" xfId="50122"/>
    <cellStyle name="Total 2 4 6 9" xfId="50123"/>
    <cellStyle name="Total 2 4 7" xfId="50124"/>
    <cellStyle name="Total 2 4 7 10" xfId="50125"/>
    <cellStyle name="Total 2 4 7 11" xfId="50126"/>
    <cellStyle name="Total 2 4 7 12" xfId="50127"/>
    <cellStyle name="Total 2 4 7 2" xfId="50128"/>
    <cellStyle name="Total 2 4 7 2 2" xfId="50129"/>
    <cellStyle name="Total 2 4 7 2 2 2" xfId="50130"/>
    <cellStyle name="Total 2 4 7 2 2 3" xfId="50131"/>
    <cellStyle name="Total 2 4 7 2 2 4" xfId="50132"/>
    <cellStyle name="Total 2 4 7 2 2 5" xfId="50133"/>
    <cellStyle name="Total 2 4 7 2 2 6" xfId="50134"/>
    <cellStyle name="Total 2 4 7 2 2 7" xfId="50135"/>
    <cellStyle name="Total 2 4 7 2 3" xfId="50136"/>
    <cellStyle name="Total 2 4 7 2 4" xfId="50137"/>
    <cellStyle name="Total 2 4 7 2 5" xfId="50138"/>
    <cellStyle name="Total 2 4 7 2 6" xfId="50139"/>
    <cellStyle name="Total 2 4 7 2 7" xfId="50140"/>
    <cellStyle name="Total 2 4 7 2 8" xfId="50141"/>
    <cellStyle name="Total 2 4 7 3" xfId="50142"/>
    <cellStyle name="Total 2 4 7 3 2" xfId="50143"/>
    <cellStyle name="Total 2 4 7 3 3" xfId="50144"/>
    <cellStyle name="Total 2 4 7 3 4" xfId="50145"/>
    <cellStyle name="Total 2 4 7 3 5" xfId="50146"/>
    <cellStyle name="Total 2 4 7 3 6" xfId="50147"/>
    <cellStyle name="Total 2 4 7 3 7" xfId="50148"/>
    <cellStyle name="Total 2 4 7 4" xfId="50149"/>
    <cellStyle name="Total 2 4 7 4 2" xfId="50150"/>
    <cellStyle name="Total 2 4 7 4 3" xfId="50151"/>
    <cellStyle name="Total 2 4 7 4 4" xfId="50152"/>
    <cellStyle name="Total 2 4 7 4 5" xfId="50153"/>
    <cellStyle name="Total 2 4 7 4 6" xfId="50154"/>
    <cellStyle name="Total 2 4 7 4 7" xfId="50155"/>
    <cellStyle name="Total 2 4 7 5" xfId="50156"/>
    <cellStyle name="Total 2 4 7 5 2" xfId="50157"/>
    <cellStyle name="Total 2 4 7 5 3" xfId="50158"/>
    <cellStyle name="Total 2 4 7 5 4" xfId="50159"/>
    <cellStyle name="Total 2 4 7 5 5" xfId="50160"/>
    <cellStyle name="Total 2 4 7 5 6" xfId="50161"/>
    <cellStyle name="Total 2 4 7 5 7" xfId="50162"/>
    <cellStyle name="Total 2 4 7 6" xfId="50163"/>
    <cellStyle name="Total 2 4 7 6 2" xfId="50164"/>
    <cellStyle name="Total 2 4 7 6 3" xfId="50165"/>
    <cellStyle name="Total 2 4 7 6 4" xfId="50166"/>
    <cellStyle name="Total 2 4 7 6 5" xfId="50167"/>
    <cellStyle name="Total 2 4 7 6 6" xfId="50168"/>
    <cellStyle name="Total 2 4 7 6 7" xfId="50169"/>
    <cellStyle name="Total 2 4 7 7" xfId="50170"/>
    <cellStyle name="Total 2 4 7 7 2" xfId="50171"/>
    <cellStyle name="Total 2 4 7 7 3" xfId="50172"/>
    <cellStyle name="Total 2 4 7 7 4" xfId="50173"/>
    <cellStyle name="Total 2 4 7 7 5" xfId="50174"/>
    <cellStyle name="Total 2 4 7 7 6" xfId="50175"/>
    <cellStyle name="Total 2 4 7 8" xfId="50176"/>
    <cellStyle name="Total 2 4 7 9" xfId="50177"/>
    <cellStyle name="Total 2 4 8" xfId="50178"/>
    <cellStyle name="Total 2 4 8 10" xfId="50179"/>
    <cellStyle name="Total 2 4 8 11" xfId="50180"/>
    <cellStyle name="Total 2 4 8 12" xfId="50181"/>
    <cellStyle name="Total 2 4 8 2" xfId="50182"/>
    <cellStyle name="Total 2 4 8 2 2" xfId="50183"/>
    <cellStyle name="Total 2 4 8 2 2 2" xfId="50184"/>
    <cellStyle name="Total 2 4 8 2 2 3" xfId="50185"/>
    <cellStyle name="Total 2 4 8 2 2 4" xfId="50186"/>
    <cellStyle name="Total 2 4 8 2 2 5" xfId="50187"/>
    <cellStyle name="Total 2 4 8 2 2 6" xfId="50188"/>
    <cellStyle name="Total 2 4 8 2 2 7" xfId="50189"/>
    <cellStyle name="Total 2 4 8 2 3" xfId="50190"/>
    <cellStyle name="Total 2 4 8 2 4" xfId="50191"/>
    <cellStyle name="Total 2 4 8 2 5" xfId="50192"/>
    <cellStyle name="Total 2 4 8 2 6" xfId="50193"/>
    <cellStyle name="Total 2 4 8 2 7" xfId="50194"/>
    <cellStyle name="Total 2 4 8 2 8" xfId="50195"/>
    <cellStyle name="Total 2 4 8 3" xfId="50196"/>
    <cellStyle name="Total 2 4 8 3 2" xfId="50197"/>
    <cellStyle name="Total 2 4 8 3 3" xfId="50198"/>
    <cellStyle name="Total 2 4 8 3 4" xfId="50199"/>
    <cellStyle name="Total 2 4 8 3 5" xfId="50200"/>
    <cellStyle name="Total 2 4 8 3 6" xfId="50201"/>
    <cellStyle name="Total 2 4 8 3 7" xfId="50202"/>
    <cellStyle name="Total 2 4 8 4" xfId="50203"/>
    <cellStyle name="Total 2 4 8 4 2" xfId="50204"/>
    <cellStyle name="Total 2 4 8 4 3" xfId="50205"/>
    <cellStyle name="Total 2 4 8 4 4" xfId="50206"/>
    <cellStyle name="Total 2 4 8 4 5" xfId="50207"/>
    <cellStyle name="Total 2 4 8 4 6" xfId="50208"/>
    <cellStyle name="Total 2 4 8 4 7" xfId="50209"/>
    <cellStyle name="Total 2 4 8 5" xfId="50210"/>
    <cellStyle name="Total 2 4 8 5 2" xfId="50211"/>
    <cellStyle name="Total 2 4 8 5 3" xfId="50212"/>
    <cellStyle name="Total 2 4 8 5 4" xfId="50213"/>
    <cellStyle name="Total 2 4 8 5 5" xfId="50214"/>
    <cellStyle name="Total 2 4 8 5 6" xfId="50215"/>
    <cellStyle name="Total 2 4 8 5 7" xfId="50216"/>
    <cellStyle name="Total 2 4 8 6" xfId="50217"/>
    <cellStyle name="Total 2 4 8 6 2" xfId="50218"/>
    <cellStyle name="Total 2 4 8 6 3" xfId="50219"/>
    <cellStyle name="Total 2 4 8 6 4" xfId="50220"/>
    <cellStyle name="Total 2 4 8 6 5" xfId="50221"/>
    <cellStyle name="Total 2 4 8 6 6" xfId="50222"/>
    <cellStyle name="Total 2 4 8 6 7" xfId="50223"/>
    <cellStyle name="Total 2 4 8 7" xfId="50224"/>
    <cellStyle name="Total 2 4 8 7 2" xfId="50225"/>
    <cellStyle name="Total 2 4 8 7 3" xfId="50226"/>
    <cellStyle name="Total 2 4 8 7 4" xfId="50227"/>
    <cellStyle name="Total 2 4 8 7 5" xfId="50228"/>
    <cellStyle name="Total 2 4 8 7 6" xfId="50229"/>
    <cellStyle name="Total 2 4 8 8" xfId="50230"/>
    <cellStyle name="Total 2 4 8 9" xfId="50231"/>
    <cellStyle name="Total 2 4 9" xfId="50232"/>
    <cellStyle name="Total 2 4 9 10" xfId="50233"/>
    <cellStyle name="Total 2 4 9 11" xfId="50234"/>
    <cellStyle name="Total 2 4 9 12" xfId="50235"/>
    <cellStyle name="Total 2 4 9 2" xfId="50236"/>
    <cellStyle name="Total 2 4 9 2 2" xfId="50237"/>
    <cellStyle name="Total 2 4 9 2 2 2" xfId="50238"/>
    <cellStyle name="Total 2 4 9 2 2 3" xfId="50239"/>
    <cellStyle name="Total 2 4 9 2 2 4" xfId="50240"/>
    <cellStyle name="Total 2 4 9 2 2 5" xfId="50241"/>
    <cellStyle name="Total 2 4 9 2 2 6" xfId="50242"/>
    <cellStyle name="Total 2 4 9 2 2 7" xfId="50243"/>
    <cellStyle name="Total 2 4 9 2 3" xfId="50244"/>
    <cellStyle name="Total 2 4 9 2 4" xfId="50245"/>
    <cellStyle name="Total 2 4 9 2 5" xfId="50246"/>
    <cellStyle name="Total 2 4 9 2 6" xfId="50247"/>
    <cellStyle name="Total 2 4 9 2 7" xfId="50248"/>
    <cellStyle name="Total 2 4 9 2 8" xfId="50249"/>
    <cellStyle name="Total 2 4 9 3" xfId="50250"/>
    <cellStyle name="Total 2 4 9 3 2" xfId="50251"/>
    <cellStyle name="Total 2 4 9 3 3" xfId="50252"/>
    <cellStyle name="Total 2 4 9 3 4" xfId="50253"/>
    <cellStyle name="Total 2 4 9 3 5" xfId="50254"/>
    <cellStyle name="Total 2 4 9 3 6" xfId="50255"/>
    <cellStyle name="Total 2 4 9 3 7" xfId="50256"/>
    <cellStyle name="Total 2 4 9 4" xfId="50257"/>
    <cellStyle name="Total 2 4 9 4 2" xfId="50258"/>
    <cellStyle name="Total 2 4 9 4 3" xfId="50259"/>
    <cellStyle name="Total 2 4 9 4 4" xfId="50260"/>
    <cellStyle name="Total 2 4 9 4 5" xfId="50261"/>
    <cellStyle name="Total 2 4 9 4 6" xfId="50262"/>
    <cellStyle name="Total 2 4 9 4 7" xfId="50263"/>
    <cellStyle name="Total 2 4 9 5" xfId="50264"/>
    <cellStyle name="Total 2 4 9 5 2" xfId="50265"/>
    <cellStyle name="Total 2 4 9 5 3" xfId="50266"/>
    <cellStyle name="Total 2 4 9 5 4" xfId="50267"/>
    <cellStyle name="Total 2 4 9 5 5" xfId="50268"/>
    <cellStyle name="Total 2 4 9 5 6" xfId="50269"/>
    <cellStyle name="Total 2 4 9 5 7" xfId="50270"/>
    <cellStyle name="Total 2 4 9 6" xfId="50271"/>
    <cellStyle name="Total 2 4 9 6 2" xfId="50272"/>
    <cellStyle name="Total 2 4 9 6 3" xfId="50273"/>
    <cellStyle name="Total 2 4 9 6 4" xfId="50274"/>
    <cellStyle name="Total 2 4 9 6 5" xfId="50275"/>
    <cellStyle name="Total 2 4 9 6 6" xfId="50276"/>
    <cellStyle name="Total 2 4 9 6 7" xfId="50277"/>
    <cellStyle name="Total 2 4 9 7" xfId="50278"/>
    <cellStyle name="Total 2 4 9 7 2" xfId="50279"/>
    <cellStyle name="Total 2 4 9 7 3" xfId="50280"/>
    <cellStyle name="Total 2 4 9 7 4" xfId="50281"/>
    <cellStyle name="Total 2 4 9 7 5" xfId="50282"/>
    <cellStyle name="Total 2 4 9 7 6" xfId="50283"/>
    <cellStyle name="Total 2 4 9 8" xfId="50284"/>
    <cellStyle name="Total 2 4 9 9" xfId="50285"/>
    <cellStyle name="Total 2 5" xfId="50286"/>
    <cellStyle name="Total 2 5 10" xfId="50287"/>
    <cellStyle name="Total 2 5 10 10" xfId="50288"/>
    <cellStyle name="Total 2 5 10 11" xfId="50289"/>
    <cellStyle name="Total 2 5 10 12" xfId="50290"/>
    <cellStyle name="Total 2 5 10 2" xfId="50291"/>
    <cellStyle name="Total 2 5 10 2 2" xfId="50292"/>
    <cellStyle name="Total 2 5 10 2 2 2" xfId="50293"/>
    <cellStyle name="Total 2 5 10 2 2 3" xfId="50294"/>
    <cellStyle name="Total 2 5 10 2 2 4" xfId="50295"/>
    <cellStyle name="Total 2 5 10 2 2 5" xfId="50296"/>
    <cellStyle name="Total 2 5 10 2 2 6" xfId="50297"/>
    <cellStyle name="Total 2 5 10 2 2 7" xfId="50298"/>
    <cellStyle name="Total 2 5 10 2 3" xfId="50299"/>
    <cellStyle name="Total 2 5 10 2 4" xfId="50300"/>
    <cellStyle name="Total 2 5 10 2 5" xfId="50301"/>
    <cellStyle name="Total 2 5 10 2 6" xfId="50302"/>
    <cellStyle name="Total 2 5 10 2 7" xfId="50303"/>
    <cellStyle name="Total 2 5 10 2 8" xfId="50304"/>
    <cellStyle name="Total 2 5 10 3" xfId="50305"/>
    <cellStyle name="Total 2 5 10 3 2" xfId="50306"/>
    <cellStyle name="Total 2 5 10 3 3" xfId="50307"/>
    <cellStyle name="Total 2 5 10 3 4" xfId="50308"/>
    <cellStyle name="Total 2 5 10 3 5" xfId="50309"/>
    <cellStyle name="Total 2 5 10 3 6" xfId="50310"/>
    <cellStyle name="Total 2 5 10 3 7" xfId="50311"/>
    <cellStyle name="Total 2 5 10 4" xfId="50312"/>
    <cellStyle name="Total 2 5 10 4 2" xfId="50313"/>
    <cellStyle name="Total 2 5 10 4 3" xfId="50314"/>
    <cellStyle name="Total 2 5 10 4 4" xfId="50315"/>
    <cellStyle name="Total 2 5 10 4 5" xfId="50316"/>
    <cellStyle name="Total 2 5 10 4 6" xfId="50317"/>
    <cellStyle name="Total 2 5 10 4 7" xfId="50318"/>
    <cellStyle name="Total 2 5 10 5" xfId="50319"/>
    <cellStyle name="Total 2 5 10 5 2" xfId="50320"/>
    <cellStyle name="Total 2 5 10 5 3" xfId="50321"/>
    <cellStyle name="Total 2 5 10 5 4" xfId="50322"/>
    <cellStyle name="Total 2 5 10 5 5" xfId="50323"/>
    <cellStyle name="Total 2 5 10 5 6" xfId="50324"/>
    <cellStyle name="Total 2 5 10 5 7" xfId="50325"/>
    <cellStyle name="Total 2 5 10 6" xfId="50326"/>
    <cellStyle name="Total 2 5 10 6 2" xfId="50327"/>
    <cellStyle name="Total 2 5 10 6 3" xfId="50328"/>
    <cellStyle name="Total 2 5 10 6 4" xfId="50329"/>
    <cellStyle name="Total 2 5 10 6 5" xfId="50330"/>
    <cellStyle name="Total 2 5 10 6 6" xfId="50331"/>
    <cellStyle name="Total 2 5 10 6 7" xfId="50332"/>
    <cellStyle name="Total 2 5 10 7" xfId="50333"/>
    <cellStyle name="Total 2 5 10 7 2" xfId="50334"/>
    <cellStyle name="Total 2 5 10 7 3" xfId="50335"/>
    <cellStyle name="Total 2 5 10 7 4" xfId="50336"/>
    <cellStyle name="Total 2 5 10 7 5" xfId="50337"/>
    <cellStyle name="Total 2 5 10 7 6" xfId="50338"/>
    <cellStyle name="Total 2 5 10 8" xfId="50339"/>
    <cellStyle name="Total 2 5 10 9" xfId="50340"/>
    <cellStyle name="Total 2 5 11" xfId="50341"/>
    <cellStyle name="Total 2 5 11 10" xfId="50342"/>
    <cellStyle name="Total 2 5 11 11" xfId="50343"/>
    <cellStyle name="Total 2 5 11 12" xfId="50344"/>
    <cellStyle name="Total 2 5 11 2" xfId="50345"/>
    <cellStyle name="Total 2 5 11 2 2" xfId="50346"/>
    <cellStyle name="Total 2 5 11 2 2 2" xfId="50347"/>
    <cellStyle name="Total 2 5 11 2 2 3" xfId="50348"/>
    <cellStyle name="Total 2 5 11 2 2 4" xfId="50349"/>
    <cellStyle name="Total 2 5 11 2 2 5" xfId="50350"/>
    <cellStyle name="Total 2 5 11 2 2 6" xfId="50351"/>
    <cellStyle name="Total 2 5 11 2 2 7" xfId="50352"/>
    <cellStyle name="Total 2 5 11 2 3" xfId="50353"/>
    <cellStyle name="Total 2 5 11 2 4" xfId="50354"/>
    <cellStyle name="Total 2 5 11 2 5" xfId="50355"/>
    <cellStyle name="Total 2 5 11 2 6" xfId="50356"/>
    <cellStyle name="Total 2 5 11 2 7" xfId="50357"/>
    <cellStyle name="Total 2 5 11 2 8" xfId="50358"/>
    <cellStyle name="Total 2 5 11 3" xfId="50359"/>
    <cellStyle name="Total 2 5 11 3 2" xfId="50360"/>
    <cellStyle name="Total 2 5 11 3 3" xfId="50361"/>
    <cellStyle name="Total 2 5 11 3 4" xfId="50362"/>
    <cellStyle name="Total 2 5 11 3 5" xfId="50363"/>
    <cellStyle name="Total 2 5 11 3 6" xfId="50364"/>
    <cellStyle name="Total 2 5 11 3 7" xfId="50365"/>
    <cellStyle name="Total 2 5 11 4" xfId="50366"/>
    <cellStyle name="Total 2 5 11 4 2" xfId="50367"/>
    <cellStyle name="Total 2 5 11 4 3" xfId="50368"/>
    <cellStyle name="Total 2 5 11 4 4" xfId="50369"/>
    <cellStyle name="Total 2 5 11 4 5" xfId="50370"/>
    <cellStyle name="Total 2 5 11 4 6" xfId="50371"/>
    <cellStyle name="Total 2 5 11 4 7" xfId="50372"/>
    <cellStyle name="Total 2 5 11 5" xfId="50373"/>
    <cellStyle name="Total 2 5 11 5 2" xfId="50374"/>
    <cellStyle name="Total 2 5 11 5 3" xfId="50375"/>
    <cellStyle name="Total 2 5 11 5 4" xfId="50376"/>
    <cellStyle name="Total 2 5 11 5 5" xfId="50377"/>
    <cellStyle name="Total 2 5 11 5 6" xfId="50378"/>
    <cellStyle name="Total 2 5 11 5 7" xfId="50379"/>
    <cellStyle name="Total 2 5 11 6" xfId="50380"/>
    <cellStyle name="Total 2 5 11 6 2" xfId="50381"/>
    <cellStyle name="Total 2 5 11 6 3" xfId="50382"/>
    <cellStyle name="Total 2 5 11 6 4" xfId="50383"/>
    <cellStyle name="Total 2 5 11 6 5" xfId="50384"/>
    <cellStyle name="Total 2 5 11 6 6" xfId="50385"/>
    <cellStyle name="Total 2 5 11 6 7" xfId="50386"/>
    <cellStyle name="Total 2 5 11 7" xfId="50387"/>
    <cellStyle name="Total 2 5 11 7 2" xfId="50388"/>
    <cellStyle name="Total 2 5 11 7 3" xfId="50389"/>
    <cellStyle name="Total 2 5 11 7 4" xfId="50390"/>
    <cellStyle name="Total 2 5 11 7 5" xfId="50391"/>
    <cellStyle name="Total 2 5 11 7 6" xfId="50392"/>
    <cellStyle name="Total 2 5 11 8" xfId="50393"/>
    <cellStyle name="Total 2 5 11 9" xfId="50394"/>
    <cellStyle name="Total 2 5 12" xfId="50395"/>
    <cellStyle name="Total 2 5 12 10" xfId="50396"/>
    <cellStyle name="Total 2 5 12 11" xfId="50397"/>
    <cellStyle name="Total 2 5 12 12" xfId="50398"/>
    <cellStyle name="Total 2 5 12 2" xfId="50399"/>
    <cellStyle name="Total 2 5 12 2 2" xfId="50400"/>
    <cellStyle name="Total 2 5 12 2 2 2" xfId="50401"/>
    <cellStyle name="Total 2 5 12 2 2 3" xfId="50402"/>
    <cellStyle name="Total 2 5 12 2 2 4" xfId="50403"/>
    <cellStyle name="Total 2 5 12 2 2 5" xfId="50404"/>
    <cellStyle name="Total 2 5 12 2 2 6" xfId="50405"/>
    <cellStyle name="Total 2 5 12 2 2 7" xfId="50406"/>
    <cellStyle name="Total 2 5 12 2 3" xfId="50407"/>
    <cellStyle name="Total 2 5 12 2 4" xfId="50408"/>
    <cellStyle name="Total 2 5 12 2 5" xfId="50409"/>
    <cellStyle name="Total 2 5 12 2 6" xfId="50410"/>
    <cellStyle name="Total 2 5 12 2 7" xfId="50411"/>
    <cellStyle name="Total 2 5 12 2 8" xfId="50412"/>
    <cellStyle name="Total 2 5 12 3" xfId="50413"/>
    <cellStyle name="Total 2 5 12 3 2" xfId="50414"/>
    <cellStyle name="Total 2 5 12 3 3" xfId="50415"/>
    <cellStyle name="Total 2 5 12 3 4" xfId="50416"/>
    <cellStyle name="Total 2 5 12 3 5" xfId="50417"/>
    <cellStyle name="Total 2 5 12 3 6" xfId="50418"/>
    <cellStyle name="Total 2 5 12 3 7" xfId="50419"/>
    <cellStyle name="Total 2 5 12 4" xfId="50420"/>
    <cellStyle name="Total 2 5 12 4 2" xfId="50421"/>
    <cellStyle name="Total 2 5 12 4 3" xfId="50422"/>
    <cellStyle name="Total 2 5 12 4 4" xfId="50423"/>
    <cellStyle name="Total 2 5 12 4 5" xfId="50424"/>
    <cellStyle name="Total 2 5 12 4 6" xfId="50425"/>
    <cellStyle name="Total 2 5 12 4 7" xfId="50426"/>
    <cellStyle name="Total 2 5 12 5" xfId="50427"/>
    <cellStyle name="Total 2 5 12 5 2" xfId="50428"/>
    <cellStyle name="Total 2 5 12 5 3" xfId="50429"/>
    <cellStyle name="Total 2 5 12 5 4" xfId="50430"/>
    <cellStyle name="Total 2 5 12 5 5" xfId="50431"/>
    <cellStyle name="Total 2 5 12 5 6" xfId="50432"/>
    <cellStyle name="Total 2 5 12 5 7" xfId="50433"/>
    <cellStyle name="Total 2 5 12 6" xfId="50434"/>
    <cellStyle name="Total 2 5 12 6 2" xfId="50435"/>
    <cellStyle name="Total 2 5 12 6 3" xfId="50436"/>
    <cellStyle name="Total 2 5 12 6 4" xfId="50437"/>
    <cellStyle name="Total 2 5 12 6 5" xfId="50438"/>
    <cellStyle name="Total 2 5 12 6 6" xfId="50439"/>
    <cellStyle name="Total 2 5 12 6 7" xfId="50440"/>
    <cellStyle name="Total 2 5 12 7" xfId="50441"/>
    <cellStyle name="Total 2 5 12 7 2" xfId="50442"/>
    <cellStyle name="Total 2 5 12 7 3" xfId="50443"/>
    <cellStyle name="Total 2 5 12 7 4" xfId="50444"/>
    <cellStyle name="Total 2 5 12 7 5" xfId="50445"/>
    <cellStyle name="Total 2 5 12 7 6" xfId="50446"/>
    <cellStyle name="Total 2 5 12 8" xfId="50447"/>
    <cellStyle name="Total 2 5 12 9" xfId="50448"/>
    <cellStyle name="Total 2 5 13" xfId="50449"/>
    <cellStyle name="Total 2 5 13 10" xfId="50450"/>
    <cellStyle name="Total 2 5 13 11" xfId="50451"/>
    <cellStyle name="Total 2 5 13 12" xfId="50452"/>
    <cellStyle name="Total 2 5 13 2" xfId="50453"/>
    <cellStyle name="Total 2 5 13 2 2" xfId="50454"/>
    <cellStyle name="Total 2 5 13 2 2 2" xfId="50455"/>
    <cellStyle name="Total 2 5 13 2 2 3" xfId="50456"/>
    <cellStyle name="Total 2 5 13 2 2 4" xfId="50457"/>
    <cellStyle name="Total 2 5 13 2 2 5" xfId="50458"/>
    <cellStyle name="Total 2 5 13 2 2 6" xfId="50459"/>
    <cellStyle name="Total 2 5 13 2 2 7" xfId="50460"/>
    <cellStyle name="Total 2 5 13 2 3" xfId="50461"/>
    <cellStyle name="Total 2 5 13 2 4" xfId="50462"/>
    <cellStyle name="Total 2 5 13 2 5" xfId="50463"/>
    <cellStyle name="Total 2 5 13 2 6" xfId="50464"/>
    <cellStyle name="Total 2 5 13 2 7" xfId="50465"/>
    <cellStyle name="Total 2 5 13 2 8" xfId="50466"/>
    <cellStyle name="Total 2 5 13 3" xfId="50467"/>
    <cellStyle name="Total 2 5 13 3 2" xfId="50468"/>
    <cellStyle name="Total 2 5 13 3 3" xfId="50469"/>
    <cellStyle name="Total 2 5 13 3 4" xfId="50470"/>
    <cellStyle name="Total 2 5 13 3 5" xfId="50471"/>
    <cellStyle name="Total 2 5 13 3 6" xfId="50472"/>
    <cellStyle name="Total 2 5 13 3 7" xfId="50473"/>
    <cellStyle name="Total 2 5 13 4" xfId="50474"/>
    <cellStyle name="Total 2 5 13 4 2" xfId="50475"/>
    <cellStyle name="Total 2 5 13 4 3" xfId="50476"/>
    <cellStyle name="Total 2 5 13 4 4" xfId="50477"/>
    <cellStyle name="Total 2 5 13 4 5" xfId="50478"/>
    <cellStyle name="Total 2 5 13 4 6" xfId="50479"/>
    <cellStyle name="Total 2 5 13 4 7" xfId="50480"/>
    <cellStyle name="Total 2 5 13 5" xfId="50481"/>
    <cellStyle name="Total 2 5 13 5 2" xfId="50482"/>
    <cellStyle name="Total 2 5 13 5 3" xfId="50483"/>
    <cellStyle name="Total 2 5 13 5 4" xfId="50484"/>
    <cellStyle name="Total 2 5 13 5 5" xfId="50485"/>
    <cellStyle name="Total 2 5 13 5 6" xfId="50486"/>
    <cellStyle name="Total 2 5 13 5 7" xfId="50487"/>
    <cellStyle name="Total 2 5 13 6" xfId="50488"/>
    <cellStyle name="Total 2 5 13 6 2" xfId="50489"/>
    <cellStyle name="Total 2 5 13 6 3" xfId="50490"/>
    <cellStyle name="Total 2 5 13 6 4" xfId="50491"/>
    <cellStyle name="Total 2 5 13 6 5" xfId="50492"/>
    <cellStyle name="Total 2 5 13 6 6" xfId="50493"/>
    <cellStyle name="Total 2 5 13 6 7" xfId="50494"/>
    <cellStyle name="Total 2 5 13 7" xfId="50495"/>
    <cellStyle name="Total 2 5 13 7 2" xfId="50496"/>
    <cellStyle name="Total 2 5 13 7 3" xfId="50497"/>
    <cellStyle name="Total 2 5 13 7 4" xfId="50498"/>
    <cellStyle name="Total 2 5 13 7 5" xfId="50499"/>
    <cellStyle name="Total 2 5 13 7 6" xfId="50500"/>
    <cellStyle name="Total 2 5 13 8" xfId="50501"/>
    <cellStyle name="Total 2 5 13 9" xfId="50502"/>
    <cellStyle name="Total 2 5 14" xfId="50503"/>
    <cellStyle name="Total 2 5 14 2" xfId="50504"/>
    <cellStyle name="Total 2 5 14 2 2" xfId="50505"/>
    <cellStyle name="Total 2 5 14 2 3" xfId="50506"/>
    <cellStyle name="Total 2 5 14 2 4" xfId="50507"/>
    <cellStyle name="Total 2 5 14 2 5" xfId="50508"/>
    <cellStyle name="Total 2 5 14 2 6" xfId="50509"/>
    <cellStyle name="Total 2 5 14 2 7" xfId="50510"/>
    <cellStyle name="Total 2 5 14 3" xfId="50511"/>
    <cellStyle name="Total 2 5 14 4" xfId="50512"/>
    <cellStyle name="Total 2 5 14 5" xfId="50513"/>
    <cellStyle name="Total 2 5 14 6" xfId="50514"/>
    <cellStyle name="Total 2 5 14 7" xfId="50515"/>
    <cellStyle name="Total 2 5 14 8" xfId="50516"/>
    <cellStyle name="Total 2 5 15" xfId="50517"/>
    <cellStyle name="Total 2 5 15 2" xfId="50518"/>
    <cellStyle name="Total 2 5 15 3" xfId="50519"/>
    <cellStyle name="Total 2 5 15 4" xfId="50520"/>
    <cellStyle name="Total 2 5 15 5" xfId="50521"/>
    <cellStyle name="Total 2 5 15 6" xfId="50522"/>
    <cellStyle name="Total 2 5 15 7" xfId="50523"/>
    <cellStyle name="Total 2 5 16" xfId="50524"/>
    <cellStyle name="Total 2 5 16 2" xfId="50525"/>
    <cellStyle name="Total 2 5 16 3" xfId="50526"/>
    <cellStyle name="Total 2 5 16 4" xfId="50527"/>
    <cellStyle name="Total 2 5 16 5" xfId="50528"/>
    <cellStyle name="Total 2 5 16 6" xfId="50529"/>
    <cellStyle name="Total 2 5 16 7" xfId="50530"/>
    <cellStyle name="Total 2 5 17" xfId="50531"/>
    <cellStyle name="Total 2 5 17 2" xfId="50532"/>
    <cellStyle name="Total 2 5 17 3" xfId="50533"/>
    <cellStyle name="Total 2 5 17 4" xfId="50534"/>
    <cellStyle name="Total 2 5 17 5" xfId="50535"/>
    <cellStyle name="Total 2 5 17 6" xfId="50536"/>
    <cellStyle name="Total 2 5 17 7" xfId="50537"/>
    <cellStyle name="Total 2 5 18" xfId="50538"/>
    <cellStyle name="Total 2 5 18 2" xfId="50539"/>
    <cellStyle name="Total 2 5 18 3" xfId="50540"/>
    <cellStyle name="Total 2 5 18 4" xfId="50541"/>
    <cellStyle name="Total 2 5 18 5" xfId="50542"/>
    <cellStyle name="Total 2 5 18 6" xfId="50543"/>
    <cellStyle name="Total 2 5 18 7" xfId="50544"/>
    <cellStyle name="Total 2 5 19" xfId="50545"/>
    <cellStyle name="Total 2 5 2" xfId="50546"/>
    <cellStyle name="Total 2 5 2 10" xfId="50547"/>
    <cellStyle name="Total 2 5 2 11" xfId="50548"/>
    <cellStyle name="Total 2 5 2 12" xfId="50549"/>
    <cellStyle name="Total 2 5 2 13" xfId="50550"/>
    <cellStyle name="Total 2 5 2 2" xfId="50551"/>
    <cellStyle name="Total 2 5 2 2 2" xfId="50552"/>
    <cellStyle name="Total 2 5 2 2 2 2" xfId="50553"/>
    <cellStyle name="Total 2 5 2 2 2 3" xfId="50554"/>
    <cellStyle name="Total 2 5 2 2 2 4" xfId="50555"/>
    <cellStyle name="Total 2 5 2 2 2 5" xfId="50556"/>
    <cellStyle name="Total 2 5 2 2 2 6" xfId="50557"/>
    <cellStyle name="Total 2 5 2 2 2 7" xfId="50558"/>
    <cellStyle name="Total 2 5 2 2 3" xfId="50559"/>
    <cellStyle name="Total 2 5 2 2 4" xfId="50560"/>
    <cellStyle name="Total 2 5 2 2 5" xfId="50561"/>
    <cellStyle name="Total 2 5 2 2 6" xfId="50562"/>
    <cellStyle name="Total 2 5 2 2 7" xfId="50563"/>
    <cellStyle name="Total 2 5 2 2 8" xfId="50564"/>
    <cellStyle name="Total 2 5 2 3" xfId="50565"/>
    <cellStyle name="Total 2 5 2 3 2" xfId="50566"/>
    <cellStyle name="Total 2 5 2 3 3" xfId="50567"/>
    <cellStyle name="Total 2 5 2 3 4" xfId="50568"/>
    <cellStyle name="Total 2 5 2 3 5" xfId="50569"/>
    <cellStyle name="Total 2 5 2 3 6" xfId="50570"/>
    <cellStyle name="Total 2 5 2 3 7" xfId="50571"/>
    <cellStyle name="Total 2 5 2 4" xfId="50572"/>
    <cellStyle name="Total 2 5 2 4 2" xfId="50573"/>
    <cellStyle name="Total 2 5 2 4 3" xfId="50574"/>
    <cellStyle name="Total 2 5 2 4 4" xfId="50575"/>
    <cellStyle name="Total 2 5 2 4 5" xfId="50576"/>
    <cellStyle name="Total 2 5 2 4 6" xfId="50577"/>
    <cellStyle name="Total 2 5 2 4 7" xfId="50578"/>
    <cellStyle name="Total 2 5 2 5" xfId="50579"/>
    <cellStyle name="Total 2 5 2 5 2" xfId="50580"/>
    <cellStyle name="Total 2 5 2 5 3" xfId="50581"/>
    <cellStyle name="Total 2 5 2 5 4" xfId="50582"/>
    <cellStyle name="Total 2 5 2 5 5" xfId="50583"/>
    <cellStyle name="Total 2 5 2 5 6" xfId="50584"/>
    <cellStyle name="Total 2 5 2 5 7" xfId="50585"/>
    <cellStyle name="Total 2 5 2 6" xfId="50586"/>
    <cellStyle name="Total 2 5 2 6 2" xfId="50587"/>
    <cellStyle name="Total 2 5 2 6 3" xfId="50588"/>
    <cellStyle name="Total 2 5 2 6 4" xfId="50589"/>
    <cellStyle name="Total 2 5 2 6 5" xfId="50590"/>
    <cellStyle name="Total 2 5 2 6 6" xfId="50591"/>
    <cellStyle name="Total 2 5 2 6 7" xfId="50592"/>
    <cellStyle name="Total 2 5 2 7" xfId="50593"/>
    <cellStyle name="Total 2 5 2 7 2" xfId="50594"/>
    <cellStyle name="Total 2 5 2 7 3" xfId="50595"/>
    <cellStyle name="Total 2 5 2 7 4" xfId="50596"/>
    <cellStyle name="Total 2 5 2 7 5" xfId="50597"/>
    <cellStyle name="Total 2 5 2 7 6" xfId="50598"/>
    <cellStyle name="Total 2 5 2 7 7" xfId="50599"/>
    <cellStyle name="Total 2 5 2 8" xfId="50600"/>
    <cellStyle name="Total 2 5 2 9" xfId="50601"/>
    <cellStyle name="Total 2 5 20" xfId="50602"/>
    <cellStyle name="Total 2 5 21" xfId="50603"/>
    <cellStyle name="Total 2 5 22" xfId="50604"/>
    <cellStyle name="Total 2 5 23" xfId="50605"/>
    <cellStyle name="Total 2 5 3" xfId="50606"/>
    <cellStyle name="Total 2 5 3 10" xfId="50607"/>
    <cellStyle name="Total 2 5 3 11" xfId="50608"/>
    <cellStyle name="Total 2 5 3 12" xfId="50609"/>
    <cellStyle name="Total 2 5 3 13" xfId="50610"/>
    <cellStyle name="Total 2 5 3 2" xfId="50611"/>
    <cellStyle name="Total 2 5 3 2 2" xfId="50612"/>
    <cellStyle name="Total 2 5 3 2 2 2" xfId="50613"/>
    <cellStyle name="Total 2 5 3 2 2 3" xfId="50614"/>
    <cellStyle name="Total 2 5 3 2 2 4" xfId="50615"/>
    <cellStyle name="Total 2 5 3 2 2 5" xfId="50616"/>
    <cellStyle name="Total 2 5 3 2 2 6" xfId="50617"/>
    <cellStyle name="Total 2 5 3 2 2 7" xfId="50618"/>
    <cellStyle name="Total 2 5 3 2 3" xfId="50619"/>
    <cellStyle name="Total 2 5 3 2 4" xfId="50620"/>
    <cellStyle name="Total 2 5 3 2 5" xfId="50621"/>
    <cellStyle name="Total 2 5 3 2 6" xfId="50622"/>
    <cellStyle name="Total 2 5 3 2 7" xfId="50623"/>
    <cellStyle name="Total 2 5 3 2 8" xfId="50624"/>
    <cellStyle name="Total 2 5 3 3" xfId="50625"/>
    <cellStyle name="Total 2 5 3 3 2" xfId="50626"/>
    <cellStyle name="Total 2 5 3 3 3" xfId="50627"/>
    <cellStyle name="Total 2 5 3 3 4" xfId="50628"/>
    <cellStyle name="Total 2 5 3 3 5" xfId="50629"/>
    <cellStyle name="Total 2 5 3 3 6" xfId="50630"/>
    <cellStyle name="Total 2 5 3 3 7" xfId="50631"/>
    <cellStyle name="Total 2 5 3 4" xfId="50632"/>
    <cellStyle name="Total 2 5 3 4 2" xfId="50633"/>
    <cellStyle name="Total 2 5 3 4 3" xfId="50634"/>
    <cellStyle name="Total 2 5 3 4 4" xfId="50635"/>
    <cellStyle name="Total 2 5 3 4 5" xfId="50636"/>
    <cellStyle name="Total 2 5 3 4 6" xfId="50637"/>
    <cellStyle name="Total 2 5 3 4 7" xfId="50638"/>
    <cellStyle name="Total 2 5 3 5" xfId="50639"/>
    <cellStyle name="Total 2 5 3 5 2" xfId="50640"/>
    <cellStyle name="Total 2 5 3 5 3" xfId="50641"/>
    <cellStyle name="Total 2 5 3 5 4" xfId="50642"/>
    <cellStyle name="Total 2 5 3 5 5" xfId="50643"/>
    <cellStyle name="Total 2 5 3 5 6" xfId="50644"/>
    <cellStyle name="Total 2 5 3 5 7" xfId="50645"/>
    <cellStyle name="Total 2 5 3 6" xfId="50646"/>
    <cellStyle name="Total 2 5 3 6 2" xfId="50647"/>
    <cellStyle name="Total 2 5 3 6 3" xfId="50648"/>
    <cellStyle name="Total 2 5 3 6 4" xfId="50649"/>
    <cellStyle name="Total 2 5 3 6 5" xfId="50650"/>
    <cellStyle name="Total 2 5 3 6 6" xfId="50651"/>
    <cellStyle name="Total 2 5 3 6 7" xfId="50652"/>
    <cellStyle name="Total 2 5 3 7" xfId="50653"/>
    <cellStyle name="Total 2 5 3 7 2" xfId="50654"/>
    <cellStyle name="Total 2 5 3 7 3" xfId="50655"/>
    <cellStyle name="Total 2 5 3 7 4" xfId="50656"/>
    <cellStyle name="Total 2 5 3 7 5" xfId="50657"/>
    <cellStyle name="Total 2 5 3 7 6" xfId="50658"/>
    <cellStyle name="Total 2 5 3 7 7" xfId="50659"/>
    <cellStyle name="Total 2 5 3 8" xfId="50660"/>
    <cellStyle name="Total 2 5 3 9" xfId="50661"/>
    <cellStyle name="Total 2 5 4" xfId="50662"/>
    <cellStyle name="Total 2 5 4 10" xfId="50663"/>
    <cellStyle name="Total 2 5 4 11" xfId="50664"/>
    <cellStyle name="Total 2 5 4 12" xfId="50665"/>
    <cellStyle name="Total 2 5 4 13" xfId="50666"/>
    <cellStyle name="Total 2 5 4 2" xfId="50667"/>
    <cellStyle name="Total 2 5 4 2 2" xfId="50668"/>
    <cellStyle name="Total 2 5 4 2 2 2" xfId="50669"/>
    <cellStyle name="Total 2 5 4 2 2 3" xfId="50670"/>
    <cellStyle name="Total 2 5 4 2 2 4" xfId="50671"/>
    <cellStyle name="Total 2 5 4 2 2 5" xfId="50672"/>
    <cellStyle name="Total 2 5 4 2 2 6" xfId="50673"/>
    <cellStyle name="Total 2 5 4 2 2 7" xfId="50674"/>
    <cellStyle name="Total 2 5 4 2 3" xfId="50675"/>
    <cellStyle name="Total 2 5 4 2 4" xfId="50676"/>
    <cellStyle name="Total 2 5 4 2 5" xfId="50677"/>
    <cellStyle name="Total 2 5 4 2 6" xfId="50678"/>
    <cellStyle name="Total 2 5 4 2 7" xfId="50679"/>
    <cellStyle name="Total 2 5 4 2 8" xfId="50680"/>
    <cellStyle name="Total 2 5 4 3" xfId="50681"/>
    <cellStyle name="Total 2 5 4 3 2" xfId="50682"/>
    <cellStyle name="Total 2 5 4 3 3" xfId="50683"/>
    <cellStyle name="Total 2 5 4 3 4" xfId="50684"/>
    <cellStyle name="Total 2 5 4 3 5" xfId="50685"/>
    <cellStyle name="Total 2 5 4 3 6" xfId="50686"/>
    <cellStyle name="Total 2 5 4 3 7" xfId="50687"/>
    <cellStyle name="Total 2 5 4 4" xfId="50688"/>
    <cellStyle name="Total 2 5 4 4 2" xfId="50689"/>
    <cellStyle name="Total 2 5 4 4 3" xfId="50690"/>
    <cellStyle name="Total 2 5 4 4 4" xfId="50691"/>
    <cellStyle name="Total 2 5 4 4 5" xfId="50692"/>
    <cellStyle name="Total 2 5 4 4 6" xfId="50693"/>
    <cellStyle name="Total 2 5 4 4 7" xfId="50694"/>
    <cellStyle name="Total 2 5 4 5" xfId="50695"/>
    <cellStyle name="Total 2 5 4 5 2" xfId="50696"/>
    <cellStyle name="Total 2 5 4 5 3" xfId="50697"/>
    <cellStyle name="Total 2 5 4 5 4" xfId="50698"/>
    <cellStyle name="Total 2 5 4 5 5" xfId="50699"/>
    <cellStyle name="Total 2 5 4 5 6" xfId="50700"/>
    <cellStyle name="Total 2 5 4 5 7" xfId="50701"/>
    <cellStyle name="Total 2 5 4 6" xfId="50702"/>
    <cellStyle name="Total 2 5 4 6 2" xfId="50703"/>
    <cellStyle name="Total 2 5 4 6 3" xfId="50704"/>
    <cellStyle name="Total 2 5 4 6 4" xfId="50705"/>
    <cellStyle name="Total 2 5 4 6 5" xfId="50706"/>
    <cellStyle name="Total 2 5 4 6 6" xfId="50707"/>
    <cellStyle name="Total 2 5 4 6 7" xfId="50708"/>
    <cellStyle name="Total 2 5 4 7" xfId="50709"/>
    <cellStyle name="Total 2 5 4 7 2" xfId="50710"/>
    <cellStyle name="Total 2 5 4 7 3" xfId="50711"/>
    <cellStyle name="Total 2 5 4 7 4" xfId="50712"/>
    <cellStyle name="Total 2 5 4 7 5" xfId="50713"/>
    <cellStyle name="Total 2 5 4 7 6" xfId="50714"/>
    <cellStyle name="Total 2 5 4 7 7" xfId="50715"/>
    <cellStyle name="Total 2 5 4 8" xfId="50716"/>
    <cellStyle name="Total 2 5 4 9" xfId="50717"/>
    <cellStyle name="Total 2 5 5" xfId="50718"/>
    <cellStyle name="Total 2 5 5 10" xfId="50719"/>
    <cellStyle name="Total 2 5 5 11" xfId="50720"/>
    <cellStyle name="Total 2 5 5 12" xfId="50721"/>
    <cellStyle name="Total 2 5 5 2" xfId="50722"/>
    <cellStyle name="Total 2 5 5 2 2" xfId="50723"/>
    <cellStyle name="Total 2 5 5 2 2 2" xfId="50724"/>
    <cellStyle name="Total 2 5 5 2 2 3" xfId="50725"/>
    <cellStyle name="Total 2 5 5 2 2 4" xfId="50726"/>
    <cellStyle name="Total 2 5 5 2 2 5" xfId="50727"/>
    <cellStyle name="Total 2 5 5 2 2 6" xfId="50728"/>
    <cellStyle name="Total 2 5 5 2 2 7" xfId="50729"/>
    <cellStyle name="Total 2 5 5 2 3" xfId="50730"/>
    <cellStyle name="Total 2 5 5 2 4" xfId="50731"/>
    <cellStyle name="Total 2 5 5 2 5" xfId="50732"/>
    <cellStyle name="Total 2 5 5 2 6" xfId="50733"/>
    <cellStyle name="Total 2 5 5 2 7" xfId="50734"/>
    <cellStyle name="Total 2 5 5 2 8" xfId="50735"/>
    <cellStyle name="Total 2 5 5 3" xfId="50736"/>
    <cellStyle name="Total 2 5 5 3 2" xfId="50737"/>
    <cellStyle name="Total 2 5 5 3 3" xfId="50738"/>
    <cellStyle name="Total 2 5 5 3 4" xfId="50739"/>
    <cellStyle name="Total 2 5 5 3 5" xfId="50740"/>
    <cellStyle name="Total 2 5 5 3 6" xfId="50741"/>
    <cellStyle name="Total 2 5 5 3 7" xfId="50742"/>
    <cellStyle name="Total 2 5 5 4" xfId="50743"/>
    <cellStyle name="Total 2 5 5 4 2" xfId="50744"/>
    <cellStyle name="Total 2 5 5 4 3" xfId="50745"/>
    <cellStyle name="Total 2 5 5 4 4" xfId="50746"/>
    <cellStyle name="Total 2 5 5 4 5" xfId="50747"/>
    <cellStyle name="Total 2 5 5 4 6" xfId="50748"/>
    <cellStyle name="Total 2 5 5 4 7" xfId="50749"/>
    <cellStyle name="Total 2 5 5 5" xfId="50750"/>
    <cellStyle name="Total 2 5 5 5 2" xfId="50751"/>
    <cellStyle name="Total 2 5 5 5 3" xfId="50752"/>
    <cellStyle name="Total 2 5 5 5 4" xfId="50753"/>
    <cellStyle name="Total 2 5 5 5 5" xfId="50754"/>
    <cellStyle name="Total 2 5 5 5 6" xfId="50755"/>
    <cellStyle name="Total 2 5 5 5 7" xfId="50756"/>
    <cellStyle name="Total 2 5 5 6" xfId="50757"/>
    <cellStyle name="Total 2 5 5 6 2" xfId="50758"/>
    <cellStyle name="Total 2 5 5 6 3" xfId="50759"/>
    <cellStyle name="Total 2 5 5 6 4" xfId="50760"/>
    <cellStyle name="Total 2 5 5 6 5" xfId="50761"/>
    <cellStyle name="Total 2 5 5 6 6" xfId="50762"/>
    <cellStyle name="Total 2 5 5 6 7" xfId="50763"/>
    <cellStyle name="Total 2 5 5 7" xfId="50764"/>
    <cellStyle name="Total 2 5 5 7 2" xfId="50765"/>
    <cellStyle name="Total 2 5 5 7 3" xfId="50766"/>
    <cellStyle name="Total 2 5 5 7 4" xfId="50767"/>
    <cellStyle name="Total 2 5 5 7 5" xfId="50768"/>
    <cellStyle name="Total 2 5 5 7 6" xfId="50769"/>
    <cellStyle name="Total 2 5 5 8" xfId="50770"/>
    <cellStyle name="Total 2 5 5 9" xfId="50771"/>
    <cellStyle name="Total 2 5 6" xfId="50772"/>
    <cellStyle name="Total 2 5 6 10" xfId="50773"/>
    <cellStyle name="Total 2 5 6 11" xfId="50774"/>
    <cellStyle name="Total 2 5 6 12" xfId="50775"/>
    <cellStyle name="Total 2 5 6 2" xfId="50776"/>
    <cellStyle name="Total 2 5 6 2 2" xfId="50777"/>
    <cellStyle name="Total 2 5 6 2 2 2" xfId="50778"/>
    <cellStyle name="Total 2 5 6 2 2 3" xfId="50779"/>
    <cellStyle name="Total 2 5 6 2 2 4" xfId="50780"/>
    <cellStyle name="Total 2 5 6 2 2 5" xfId="50781"/>
    <cellStyle name="Total 2 5 6 2 2 6" xfId="50782"/>
    <cellStyle name="Total 2 5 6 2 2 7" xfId="50783"/>
    <cellStyle name="Total 2 5 6 2 3" xfId="50784"/>
    <cellStyle name="Total 2 5 6 2 4" xfId="50785"/>
    <cellStyle name="Total 2 5 6 2 5" xfId="50786"/>
    <cellStyle name="Total 2 5 6 2 6" xfId="50787"/>
    <cellStyle name="Total 2 5 6 2 7" xfId="50788"/>
    <cellStyle name="Total 2 5 6 2 8" xfId="50789"/>
    <cellStyle name="Total 2 5 6 3" xfId="50790"/>
    <cellStyle name="Total 2 5 6 3 2" xfId="50791"/>
    <cellStyle name="Total 2 5 6 3 3" xfId="50792"/>
    <cellStyle name="Total 2 5 6 3 4" xfId="50793"/>
    <cellStyle name="Total 2 5 6 3 5" xfId="50794"/>
    <cellStyle name="Total 2 5 6 3 6" xfId="50795"/>
    <cellStyle name="Total 2 5 6 3 7" xfId="50796"/>
    <cellStyle name="Total 2 5 6 4" xfId="50797"/>
    <cellStyle name="Total 2 5 6 4 2" xfId="50798"/>
    <cellStyle name="Total 2 5 6 4 3" xfId="50799"/>
    <cellStyle name="Total 2 5 6 4 4" xfId="50800"/>
    <cellStyle name="Total 2 5 6 4 5" xfId="50801"/>
    <cellStyle name="Total 2 5 6 4 6" xfId="50802"/>
    <cellStyle name="Total 2 5 6 4 7" xfId="50803"/>
    <cellStyle name="Total 2 5 6 5" xfId="50804"/>
    <cellStyle name="Total 2 5 6 5 2" xfId="50805"/>
    <cellStyle name="Total 2 5 6 5 3" xfId="50806"/>
    <cellStyle name="Total 2 5 6 5 4" xfId="50807"/>
    <cellStyle name="Total 2 5 6 5 5" xfId="50808"/>
    <cellStyle name="Total 2 5 6 5 6" xfId="50809"/>
    <cellStyle name="Total 2 5 6 5 7" xfId="50810"/>
    <cellStyle name="Total 2 5 6 6" xfId="50811"/>
    <cellStyle name="Total 2 5 6 6 2" xfId="50812"/>
    <cellStyle name="Total 2 5 6 6 3" xfId="50813"/>
    <cellStyle name="Total 2 5 6 6 4" xfId="50814"/>
    <cellStyle name="Total 2 5 6 6 5" xfId="50815"/>
    <cellStyle name="Total 2 5 6 6 6" xfId="50816"/>
    <cellStyle name="Total 2 5 6 6 7" xfId="50817"/>
    <cellStyle name="Total 2 5 6 7" xfId="50818"/>
    <cellStyle name="Total 2 5 6 7 2" xfId="50819"/>
    <cellStyle name="Total 2 5 6 7 3" xfId="50820"/>
    <cellStyle name="Total 2 5 6 7 4" xfId="50821"/>
    <cellStyle name="Total 2 5 6 7 5" xfId="50822"/>
    <cellStyle name="Total 2 5 6 7 6" xfId="50823"/>
    <cellStyle name="Total 2 5 6 8" xfId="50824"/>
    <cellStyle name="Total 2 5 6 9" xfId="50825"/>
    <cellStyle name="Total 2 5 7" xfId="50826"/>
    <cellStyle name="Total 2 5 7 10" xfId="50827"/>
    <cellStyle name="Total 2 5 7 11" xfId="50828"/>
    <cellStyle name="Total 2 5 7 12" xfId="50829"/>
    <cellStyle name="Total 2 5 7 2" xfId="50830"/>
    <cellStyle name="Total 2 5 7 2 2" xfId="50831"/>
    <cellStyle name="Total 2 5 7 2 2 2" xfId="50832"/>
    <cellStyle name="Total 2 5 7 2 2 3" xfId="50833"/>
    <cellStyle name="Total 2 5 7 2 2 4" xfId="50834"/>
    <cellStyle name="Total 2 5 7 2 2 5" xfId="50835"/>
    <cellStyle name="Total 2 5 7 2 2 6" xfId="50836"/>
    <cellStyle name="Total 2 5 7 2 2 7" xfId="50837"/>
    <cellStyle name="Total 2 5 7 2 3" xfId="50838"/>
    <cellStyle name="Total 2 5 7 2 4" xfId="50839"/>
    <cellStyle name="Total 2 5 7 2 5" xfId="50840"/>
    <cellStyle name="Total 2 5 7 2 6" xfId="50841"/>
    <cellStyle name="Total 2 5 7 2 7" xfId="50842"/>
    <cellStyle name="Total 2 5 7 2 8" xfId="50843"/>
    <cellStyle name="Total 2 5 7 3" xfId="50844"/>
    <cellStyle name="Total 2 5 7 3 2" xfId="50845"/>
    <cellStyle name="Total 2 5 7 3 3" xfId="50846"/>
    <cellStyle name="Total 2 5 7 3 4" xfId="50847"/>
    <cellStyle name="Total 2 5 7 3 5" xfId="50848"/>
    <cellStyle name="Total 2 5 7 3 6" xfId="50849"/>
    <cellStyle name="Total 2 5 7 3 7" xfId="50850"/>
    <cellStyle name="Total 2 5 7 4" xfId="50851"/>
    <cellStyle name="Total 2 5 7 4 2" xfId="50852"/>
    <cellStyle name="Total 2 5 7 4 3" xfId="50853"/>
    <cellStyle name="Total 2 5 7 4 4" xfId="50854"/>
    <cellStyle name="Total 2 5 7 4 5" xfId="50855"/>
    <cellStyle name="Total 2 5 7 4 6" xfId="50856"/>
    <cellStyle name="Total 2 5 7 4 7" xfId="50857"/>
    <cellStyle name="Total 2 5 7 5" xfId="50858"/>
    <cellStyle name="Total 2 5 7 5 2" xfId="50859"/>
    <cellStyle name="Total 2 5 7 5 3" xfId="50860"/>
    <cellStyle name="Total 2 5 7 5 4" xfId="50861"/>
    <cellStyle name="Total 2 5 7 5 5" xfId="50862"/>
    <cellStyle name="Total 2 5 7 5 6" xfId="50863"/>
    <cellStyle name="Total 2 5 7 5 7" xfId="50864"/>
    <cellStyle name="Total 2 5 7 6" xfId="50865"/>
    <cellStyle name="Total 2 5 7 6 2" xfId="50866"/>
    <cellStyle name="Total 2 5 7 6 3" xfId="50867"/>
    <cellStyle name="Total 2 5 7 6 4" xfId="50868"/>
    <cellStyle name="Total 2 5 7 6 5" xfId="50869"/>
    <cellStyle name="Total 2 5 7 6 6" xfId="50870"/>
    <cellStyle name="Total 2 5 7 6 7" xfId="50871"/>
    <cellStyle name="Total 2 5 7 7" xfId="50872"/>
    <cellStyle name="Total 2 5 7 7 2" xfId="50873"/>
    <cellStyle name="Total 2 5 7 7 3" xfId="50874"/>
    <cellStyle name="Total 2 5 7 7 4" xfId="50875"/>
    <cellStyle name="Total 2 5 7 7 5" xfId="50876"/>
    <cellStyle name="Total 2 5 7 7 6" xfId="50877"/>
    <cellStyle name="Total 2 5 7 8" xfId="50878"/>
    <cellStyle name="Total 2 5 7 9" xfId="50879"/>
    <cellStyle name="Total 2 5 8" xfId="50880"/>
    <cellStyle name="Total 2 5 8 10" xfId="50881"/>
    <cellStyle name="Total 2 5 8 11" xfId="50882"/>
    <cellStyle name="Total 2 5 8 12" xfId="50883"/>
    <cellStyle name="Total 2 5 8 2" xfId="50884"/>
    <cellStyle name="Total 2 5 8 2 2" xfId="50885"/>
    <cellStyle name="Total 2 5 8 2 2 2" xfId="50886"/>
    <cellStyle name="Total 2 5 8 2 2 3" xfId="50887"/>
    <cellStyle name="Total 2 5 8 2 2 4" xfId="50888"/>
    <cellStyle name="Total 2 5 8 2 2 5" xfId="50889"/>
    <cellStyle name="Total 2 5 8 2 2 6" xfId="50890"/>
    <cellStyle name="Total 2 5 8 2 2 7" xfId="50891"/>
    <cellStyle name="Total 2 5 8 2 3" xfId="50892"/>
    <cellStyle name="Total 2 5 8 2 4" xfId="50893"/>
    <cellStyle name="Total 2 5 8 2 5" xfId="50894"/>
    <cellStyle name="Total 2 5 8 2 6" xfId="50895"/>
    <cellStyle name="Total 2 5 8 2 7" xfId="50896"/>
    <cellStyle name="Total 2 5 8 2 8" xfId="50897"/>
    <cellStyle name="Total 2 5 8 3" xfId="50898"/>
    <cellStyle name="Total 2 5 8 3 2" xfId="50899"/>
    <cellStyle name="Total 2 5 8 3 3" xfId="50900"/>
    <cellStyle name="Total 2 5 8 3 4" xfId="50901"/>
    <cellStyle name="Total 2 5 8 3 5" xfId="50902"/>
    <cellStyle name="Total 2 5 8 3 6" xfId="50903"/>
    <cellStyle name="Total 2 5 8 3 7" xfId="50904"/>
    <cellStyle name="Total 2 5 8 4" xfId="50905"/>
    <cellStyle name="Total 2 5 8 4 2" xfId="50906"/>
    <cellStyle name="Total 2 5 8 4 3" xfId="50907"/>
    <cellStyle name="Total 2 5 8 4 4" xfId="50908"/>
    <cellStyle name="Total 2 5 8 4 5" xfId="50909"/>
    <cellStyle name="Total 2 5 8 4 6" xfId="50910"/>
    <cellStyle name="Total 2 5 8 4 7" xfId="50911"/>
    <cellStyle name="Total 2 5 8 5" xfId="50912"/>
    <cellStyle name="Total 2 5 8 5 2" xfId="50913"/>
    <cellStyle name="Total 2 5 8 5 3" xfId="50914"/>
    <cellStyle name="Total 2 5 8 5 4" xfId="50915"/>
    <cellStyle name="Total 2 5 8 5 5" xfId="50916"/>
    <cellStyle name="Total 2 5 8 5 6" xfId="50917"/>
    <cellStyle name="Total 2 5 8 5 7" xfId="50918"/>
    <cellStyle name="Total 2 5 8 6" xfId="50919"/>
    <cellStyle name="Total 2 5 8 6 2" xfId="50920"/>
    <cellStyle name="Total 2 5 8 6 3" xfId="50921"/>
    <cellStyle name="Total 2 5 8 6 4" xfId="50922"/>
    <cellStyle name="Total 2 5 8 6 5" xfId="50923"/>
    <cellStyle name="Total 2 5 8 6 6" xfId="50924"/>
    <cellStyle name="Total 2 5 8 6 7" xfId="50925"/>
    <cellStyle name="Total 2 5 8 7" xfId="50926"/>
    <cellStyle name="Total 2 5 8 7 2" xfId="50927"/>
    <cellStyle name="Total 2 5 8 7 3" xfId="50928"/>
    <cellStyle name="Total 2 5 8 7 4" xfId="50929"/>
    <cellStyle name="Total 2 5 8 7 5" xfId="50930"/>
    <cellStyle name="Total 2 5 8 7 6" xfId="50931"/>
    <cellStyle name="Total 2 5 8 8" xfId="50932"/>
    <cellStyle name="Total 2 5 8 9" xfId="50933"/>
    <cellStyle name="Total 2 5 9" xfId="50934"/>
    <cellStyle name="Total 2 5 9 10" xfId="50935"/>
    <cellStyle name="Total 2 5 9 11" xfId="50936"/>
    <cellStyle name="Total 2 5 9 12" xfId="50937"/>
    <cellStyle name="Total 2 5 9 2" xfId="50938"/>
    <cellStyle name="Total 2 5 9 2 2" xfId="50939"/>
    <cellStyle name="Total 2 5 9 2 2 2" xfId="50940"/>
    <cellStyle name="Total 2 5 9 2 2 3" xfId="50941"/>
    <cellStyle name="Total 2 5 9 2 2 4" xfId="50942"/>
    <cellStyle name="Total 2 5 9 2 2 5" xfId="50943"/>
    <cellStyle name="Total 2 5 9 2 2 6" xfId="50944"/>
    <cellStyle name="Total 2 5 9 2 2 7" xfId="50945"/>
    <cellStyle name="Total 2 5 9 2 3" xfId="50946"/>
    <cellStyle name="Total 2 5 9 2 4" xfId="50947"/>
    <cellStyle name="Total 2 5 9 2 5" xfId="50948"/>
    <cellStyle name="Total 2 5 9 2 6" xfId="50949"/>
    <cellStyle name="Total 2 5 9 2 7" xfId="50950"/>
    <cellStyle name="Total 2 5 9 2 8" xfId="50951"/>
    <cellStyle name="Total 2 5 9 3" xfId="50952"/>
    <cellStyle name="Total 2 5 9 3 2" xfId="50953"/>
    <cellStyle name="Total 2 5 9 3 3" xfId="50954"/>
    <cellStyle name="Total 2 5 9 3 4" xfId="50955"/>
    <cellStyle name="Total 2 5 9 3 5" xfId="50956"/>
    <cellStyle name="Total 2 5 9 3 6" xfId="50957"/>
    <cellStyle name="Total 2 5 9 3 7" xfId="50958"/>
    <cellStyle name="Total 2 5 9 4" xfId="50959"/>
    <cellStyle name="Total 2 5 9 4 2" xfId="50960"/>
    <cellStyle name="Total 2 5 9 4 3" xfId="50961"/>
    <cellStyle name="Total 2 5 9 4 4" xfId="50962"/>
    <cellStyle name="Total 2 5 9 4 5" xfId="50963"/>
    <cellStyle name="Total 2 5 9 4 6" xfId="50964"/>
    <cellStyle name="Total 2 5 9 4 7" xfId="50965"/>
    <cellStyle name="Total 2 5 9 5" xfId="50966"/>
    <cellStyle name="Total 2 5 9 5 2" xfId="50967"/>
    <cellStyle name="Total 2 5 9 5 3" xfId="50968"/>
    <cellStyle name="Total 2 5 9 5 4" xfId="50969"/>
    <cellStyle name="Total 2 5 9 5 5" xfId="50970"/>
    <cellStyle name="Total 2 5 9 5 6" xfId="50971"/>
    <cellStyle name="Total 2 5 9 5 7" xfId="50972"/>
    <cellStyle name="Total 2 5 9 6" xfId="50973"/>
    <cellStyle name="Total 2 5 9 6 2" xfId="50974"/>
    <cellStyle name="Total 2 5 9 6 3" xfId="50975"/>
    <cellStyle name="Total 2 5 9 6 4" xfId="50976"/>
    <cellStyle name="Total 2 5 9 6 5" xfId="50977"/>
    <cellStyle name="Total 2 5 9 6 6" xfId="50978"/>
    <cellStyle name="Total 2 5 9 6 7" xfId="50979"/>
    <cellStyle name="Total 2 5 9 7" xfId="50980"/>
    <cellStyle name="Total 2 5 9 7 2" xfId="50981"/>
    <cellStyle name="Total 2 5 9 7 3" xfId="50982"/>
    <cellStyle name="Total 2 5 9 7 4" xfId="50983"/>
    <cellStyle name="Total 2 5 9 7 5" xfId="50984"/>
    <cellStyle name="Total 2 5 9 7 6" xfId="50985"/>
    <cellStyle name="Total 2 5 9 8" xfId="50986"/>
    <cellStyle name="Total 2 5 9 9" xfId="50987"/>
    <cellStyle name="Total 2 6" xfId="50988"/>
    <cellStyle name="Total 2 6 10" xfId="50989"/>
    <cellStyle name="Total 2 6 10 10" xfId="50990"/>
    <cellStyle name="Total 2 6 10 11" xfId="50991"/>
    <cellStyle name="Total 2 6 10 12" xfId="50992"/>
    <cellStyle name="Total 2 6 10 2" xfId="50993"/>
    <cellStyle name="Total 2 6 10 2 2" xfId="50994"/>
    <cellStyle name="Total 2 6 10 2 2 2" xfId="50995"/>
    <cellStyle name="Total 2 6 10 2 2 3" xfId="50996"/>
    <cellStyle name="Total 2 6 10 2 2 4" xfId="50997"/>
    <cellStyle name="Total 2 6 10 2 2 5" xfId="50998"/>
    <cellStyle name="Total 2 6 10 2 2 6" xfId="50999"/>
    <cellStyle name="Total 2 6 10 2 2 7" xfId="51000"/>
    <cellStyle name="Total 2 6 10 2 3" xfId="51001"/>
    <cellStyle name="Total 2 6 10 2 4" xfId="51002"/>
    <cellStyle name="Total 2 6 10 2 5" xfId="51003"/>
    <cellStyle name="Total 2 6 10 2 6" xfId="51004"/>
    <cellStyle name="Total 2 6 10 2 7" xfId="51005"/>
    <cellStyle name="Total 2 6 10 2 8" xfId="51006"/>
    <cellStyle name="Total 2 6 10 3" xfId="51007"/>
    <cellStyle name="Total 2 6 10 3 2" xfId="51008"/>
    <cellStyle name="Total 2 6 10 3 3" xfId="51009"/>
    <cellStyle name="Total 2 6 10 3 4" xfId="51010"/>
    <cellStyle name="Total 2 6 10 3 5" xfId="51011"/>
    <cellStyle name="Total 2 6 10 3 6" xfId="51012"/>
    <cellStyle name="Total 2 6 10 3 7" xfId="51013"/>
    <cellStyle name="Total 2 6 10 4" xfId="51014"/>
    <cellStyle name="Total 2 6 10 4 2" xfId="51015"/>
    <cellStyle name="Total 2 6 10 4 3" xfId="51016"/>
    <cellStyle name="Total 2 6 10 4 4" xfId="51017"/>
    <cellStyle name="Total 2 6 10 4 5" xfId="51018"/>
    <cellStyle name="Total 2 6 10 4 6" xfId="51019"/>
    <cellStyle name="Total 2 6 10 4 7" xfId="51020"/>
    <cellStyle name="Total 2 6 10 5" xfId="51021"/>
    <cellStyle name="Total 2 6 10 5 2" xfId="51022"/>
    <cellStyle name="Total 2 6 10 5 3" xfId="51023"/>
    <cellStyle name="Total 2 6 10 5 4" xfId="51024"/>
    <cellStyle name="Total 2 6 10 5 5" xfId="51025"/>
    <cellStyle name="Total 2 6 10 5 6" xfId="51026"/>
    <cellStyle name="Total 2 6 10 5 7" xfId="51027"/>
    <cellStyle name="Total 2 6 10 6" xfId="51028"/>
    <cellStyle name="Total 2 6 10 6 2" xfId="51029"/>
    <cellStyle name="Total 2 6 10 6 3" xfId="51030"/>
    <cellStyle name="Total 2 6 10 6 4" xfId="51031"/>
    <cellStyle name="Total 2 6 10 6 5" xfId="51032"/>
    <cellStyle name="Total 2 6 10 6 6" xfId="51033"/>
    <cellStyle name="Total 2 6 10 6 7" xfId="51034"/>
    <cellStyle name="Total 2 6 10 7" xfId="51035"/>
    <cellStyle name="Total 2 6 10 7 2" xfId="51036"/>
    <cellStyle name="Total 2 6 10 7 3" xfId="51037"/>
    <cellStyle name="Total 2 6 10 7 4" xfId="51038"/>
    <cellStyle name="Total 2 6 10 7 5" xfId="51039"/>
    <cellStyle name="Total 2 6 10 7 6" xfId="51040"/>
    <cellStyle name="Total 2 6 10 8" xfId="51041"/>
    <cellStyle name="Total 2 6 10 9" xfId="51042"/>
    <cellStyle name="Total 2 6 11" xfId="51043"/>
    <cellStyle name="Total 2 6 11 10" xfId="51044"/>
    <cellStyle name="Total 2 6 11 11" xfId="51045"/>
    <cellStyle name="Total 2 6 11 12" xfId="51046"/>
    <cellStyle name="Total 2 6 11 2" xfId="51047"/>
    <cellStyle name="Total 2 6 11 2 2" xfId="51048"/>
    <cellStyle name="Total 2 6 11 2 2 2" xfId="51049"/>
    <cellStyle name="Total 2 6 11 2 2 3" xfId="51050"/>
    <cellStyle name="Total 2 6 11 2 2 4" xfId="51051"/>
    <cellStyle name="Total 2 6 11 2 2 5" xfId="51052"/>
    <cellStyle name="Total 2 6 11 2 2 6" xfId="51053"/>
    <cellStyle name="Total 2 6 11 2 2 7" xfId="51054"/>
    <cellStyle name="Total 2 6 11 2 3" xfId="51055"/>
    <cellStyle name="Total 2 6 11 2 4" xfId="51056"/>
    <cellStyle name="Total 2 6 11 2 5" xfId="51057"/>
    <cellStyle name="Total 2 6 11 2 6" xfId="51058"/>
    <cellStyle name="Total 2 6 11 2 7" xfId="51059"/>
    <cellStyle name="Total 2 6 11 2 8" xfId="51060"/>
    <cellStyle name="Total 2 6 11 3" xfId="51061"/>
    <cellStyle name="Total 2 6 11 3 2" xfId="51062"/>
    <cellStyle name="Total 2 6 11 3 3" xfId="51063"/>
    <cellStyle name="Total 2 6 11 3 4" xfId="51064"/>
    <cellStyle name="Total 2 6 11 3 5" xfId="51065"/>
    <cellStyle name="Total 2 6 11 3 6" xfId="51066"/>
    <cellStyle name="Total 2 6 11 3 7" xfId="51067"/>
    <cellStyle name="Total 2 6 11 4" xfId="51068"/>
    <cellStyle name="Total 2 6 11 4 2" xfId="51069"/>
    <cellStyle name="Total 2 6 11 4 3" xfId="51070"/>
    <cellStyle name="Total 2 6 11 4 4" xfId="51071"/>
    <cellStyle name="Total 2 6 11 4 5" xfId="51072"/>
    <cellStyle name="Total 2 6 11 4 6" xfId="51073"/>
    <cellStyle name="Total 2 6 11 4 7" xfId="51074"/>
    <cellStyle name="Total 2 6 11 5" xfId="51075"/>
    <cellStyle name="Total 2 6 11 5 2" xfId="51076"/>
    <cellStyle name="Total 2 6 11 5 3" xfId="51077"/>
    <cellStyle name="Total 2 6 11 5 4" xfId="51078"/>
    <cellStyle name="Total 2 6 11 5 5" xfId="51079"/>
    <cellStyle name="Total 2 6 11 5 6" xfId="51080"/>
    <cellStyle name="Total 2 6 11 5 7" xfId="51081"/>
    <cellStyle name="Total 2 6 11 6" xfId="51082"/>
    <cellStyle name="Total 2 6 11 6 2" xfId="51083"/>
    <cellStyle name="Total 2 6 11 6 3" xfId="51084"/>
    <cellStyle name="Total 2 6 11 6 4" xfId="51085"/>
    <cellStyle name="Total 2 6 11 6 5" xfId="51086"/>
    <cellStyle name="Total 2 6 11 6 6" xfId="51087"/>
    <cellStyle name="Total 2 6 11 6 7" xfId="51088"/>
    <cellStyle name="Total 2 6 11 7" xfId="51089"/>
    <cellStyle name="Total 2 6 11 7 2" xfId="51090"/>
    <cellStyle name="Total 2 6 11 7 3" xfId="51091"/>
    <cellStyle name="Total 2 6 11 7 4" xfId="51092"/>
    <cellStyle name="Total 2 6 11 7 5" xfId="51093"/>
    <cellStyle name="Total 2 6 11 7 6" xfId="51094"/>
    <cellStyle name="Total 2 6 11 8" xfId="51095"/>
    <cellStyle name="Total 2 6 11 9" xfId="51096"/>
    <cellStyle name="Total 2 6 12" xfId="51097"/>
    <cellStyle name="Total 2 6 12 10" xfId="51098"/>
    <cellStyle name="Total 2 6 12 11" xfId="51099"/>
    <cellStyle name="Total 2 6 12 12" xfId="51100"/>
    <cellStyle name="Total 2 6 12 2" xfId="51101"/>
    <cellStyle name="Total 2 6 12 2 2" xfId="51102"/>
    <cellStyle name="Total 2 6 12 2 2 2" xfId="51103"/>
    <cellStyle name="Total 2 6 12 2 2 3" xfId="51104"/>
    <cellStyle name="Total 2 6 12 2 2 4" xfId="51105"/>
    <cellStyle name="Total 2 6 12 2 2 5" xfId="51106"/>
    <cellStyle name="Total 2 6 12 2 2 6" xfId="51107"/>
    <cellStyle name="Total 2 6 12 2 2 7" xfId="51108"/>
    <cellStyle name="Total 2 6 12 2 3" xfId="51109"/>
    <cellStyle name="Total 2 6 12 2 4" xfId="51110"/>
    <cellStyle name="Total 2 6 12 2 5" xfId="51111"/>
    <cellStyle name="Total 2 6 12 2 6" xfId="51112"/>
    <cellStyle name="Total 2 6 12 2 7" xfId="51113"/>
    <cellStyle name="Total 2 6 12 2 8" xfId="51114"/>
    <cellStyle name="Total 2 6 12 3" xfId="51115"/>
    <cellStyle name="Total 2 6 12 3 2" xfId="51116"/>
    <cellStyle name="Total 2 6 12 3 3" xfId="51117"/>
    <cellStyle name="Total 2 6 12 3 4" xfId="51118"/>
    <cellStyle name="Total 2 6 12 3 5" xfId="51119"/>
    <cellStyle name="Total 2 6 12 3 6" xfId="51120"/>
    <cellStyle name="Total 2 6 12 3 7" xfId="51121"/>
    <cellStyle name="Total 2 6 12 4" xfId="51122"/>
    <cellStyle name="Total 2 6 12 4 2" xfId="51123"/>
    <cellStyle name="Total 2 6 12 4 3" xfId="51124"/>
    <cellStyle name="Total 2 6 12 4 4" xfId="51125"/>
    <cellStyle name="Total 2 6 12 4 5" xfId="51126"/>
    <cellStyle name="Total 2 6 12 4 6" xfId="51127"/>
    <cellStyle name="Total 2 6 12 4 7" xfId="51128"/>
    <cellStyle name="Total 2 6 12 5" xfId="51129"/>
    <cellStyle name="Total 2 6 12 5 2" xfId="51130"/>
    <cellStyle name="Total 2 6 12 5 3" xfId="51131"/>
    <cellStyle name="Total 2 6 12 5 4" xfId="51132"/>
    <cellStyle name="Total 2 6 12 5 5" xfId="51133"/>
    <cellStyle name="Total 2 6 12 5 6" xfId="51134"/>
    <cellStyle name="Total 2 6 12 5 7" xfId="51135"/>
    <cellStyle name="Total 2 6 12 6" xfId="51136"/>
    <cellStyle name="Total 2 6 12 6 2" xfId="51137"/>
    <cellStyle name="Total 2 6 12 6 3" xfId="51138"/>
    <cellStyle name="Total 2 6 12 6 4" xfId="51139"/>
    <cellStyle name="Total 2 6 12 6 5" xfId="51140"/>
    <cellStyle name="Total 2 6 12 6 6" xfId="51141"/>
    <cellStyle name="Total 2 6 12 6 7" xfId="51142"/>
    <cellStyle name="Total 2 6 12 7" xfId="51143"/>
    <cellStyle name="Total 2 6 12 7 2" xfId="51144"/>
    <cellStyle name="Total 2 6 12 7 3" xfId="51145"/>
    <cellStyle name="Total 2 6 12 7 4" xfId="51146"/>
    <cellStyle name="Total 2 6 12 7 5" xfId="51147"/>
    <cellStyle name="Total 2 6 12 7 6" xfId="51148"/>
    <cellStyle name="Total 2 6 12 8" xfId="51149"/>
    <cellStyle name="Total 2 6 12 9" xfId="51150"/>
    <cellStyle name="Total 2 6 13" xfId="51151"/>
    <cellStyle name="Total 2 6 13 2" xfId="51152"/>
    <cellStyle name="Total 2 6 13 2 2" xfId="51153"/>
    <cellStyle name="Total 2 6 13 2 3" xfId="51154"/>
    <cellStyle name="Total 2 6 13 2 4" xfId="51155"/>
    <cellStyle name="Total 2 6 13 2 5" xfId="51156"/>
    <cellStyle name="Total 2 6 13 2 6" xfId="51157"/>
    <cellStyle name="Total 2 6 13 2 7" xfId="51158"/>
    <cellStyle name="Total 2 6 13 3" xfId="51159"/>
    <cellStyle name="Total 2 6 13 4" xfId="51160"/>
    <cellStyle name="Total 2 6 13 5" xfId="51161"/>
    <cellStyle name="Total 2 6 13 6" xfId="51162"/>
    <cellStyle name="Total 2 6 13 7" xfId="51163"/>
    <cellStyle name="Total 2 6 13 8" xfId="51164"/>
    <cellStyle name="Total 2 6 14" xfId="51165"/>
    <cellStyle name="Total 2 6 14 2" xfId="51166"/>
    <cellStyle name="Total 2 6 14 3" xfId="51167"/>
    <cellStyle name="Total 2 6 14 4" xfId="51168"/>
    <cellStyle name="Total 2 6 14 5" xfId="51169"/>
    <cellStyle name="Total 2 6 14 6" xfId="51170"/>
    <cellStyle name="Total 2 6 14 7" xfId="51171"/>
    <cellStyle name="Total 2 6 15" xfId="51172"/>
    <cellStyle name="Total 2 6 15 2" xfId="51173"/>
    <cellStyle name="Total 2 6 15 3" xfId="51174"/>
    <cellStyle name="Total 2 6 15 4" xfId="51175"/>
    <cellStyle name="Total 2 6 15 5" xfId="51176"/>
    <cellStyle name="Total 2 6 15 6" xfId="51177"/>
    <cellStyle name="Total 2 6 15 7" xfId="51178"/>
    <cellStyle name="Total 2 6 16" xfId="51179"/>
    <cellStyle name="Total 2 6 16 2" xfId="51180"/>
    <cellStyle name="Total 2 6 16 3" xfId="51181"/>
    <cellStyle name="Total 2 6 16 4" xfId="51182"/>
    <cellStyle name="Total 2 6 16 5" xfId="51183"/>
    <cellStyle name="Total 2 6 16 6" xfId="51184"/>
    <cellStyle name="Total 2 6 16 7" xfId="51185"/>
    <cellStyle name="Total 2 6 17" xfId="51186"/>
    <cellStyle name="Total 2 6 17 2" xfId="51187"/>
    <cellStyle name="Total 2 6 17 3" xfId="51188"/>
    <cellStyle name="Total 2 6 17 4" xfId="51189"/>
    <cellStyle name="Total 2 6 17 5" xfId="51190"/>
    <cellStyle name="Total 2 6 17 6" xfId="51191"/>
    <cellStyle name="Total 2 6 17 7" xfId="51192"/>
    <cellStyle name="Total 2 6 18" xfId="51193"/>
    <cellStyle name="Total 2 6 18 2" xfId="51194"/>
    <cellStyle name="Total 2 6 18 3" xfId="51195"/>
    <cellStyle name="Total 2 6 18 4" xfId="51196"/>
    <cellStyle name="Total 2 6 18 5" xfId="51197"/>
    <cellStyle name="Total 2 6 18 6" xfId="51198"/>
    <cellStyle name="Total 2 6 18 7" xfId="51199"/>
    <cellStyle name="Total 2 6 19" xfId="51200"/>
    <cellStyle name="Total 2 6 2" xfId="51201"/>
    <cellStyle name="Total 2 6 2 10" xfId="51202"/>
    <cellStyle name="Total 2 6 2 11" xfId="51203"/>
    <cellStyle name="Total 2 6 2 12" xfId="51204"/>
    <cellStyle name="Total 2 6 2 13" xfId="51205"/>
    <cellStyle name="Total 2 6 2 2" xfId="51206"/>
    <cellStyle name="Total 2 6 2 2 2" xfId="51207"/>
    <cellStyle name="Total 2 6 2 2 2 2" xfId="51208"/>
    <cellStyle name="Total 2 6 2 2 2 3" xfId="51209"/>
    <cellStyle name="Total 2 6 2 2 2 4" xfId="51210"/>
    <cellStyle name="Total 2 6 2 2 2 5" xfId="51211"/>
    <cellStyle name="Total 2 6 2 2 2 6" xfId="51212"/>
    <cellStyle name="Total 2 6 2 2 2 7" xfId="51213"/>
    <cellStyle name="Total 2 6 2 2 3" xfId="51214"/>
    <cellStyle name="Total 2 6 2 2 4" xfId="51215"/>
    <cellStyle name="Total 2 6 2 2 5" xfId="51216"/>
    <cellStyle name="Total 2 6 2 2 6" xfId="51217"/>
    <cellStyle name="Total 2 6 2 2 7" xfId="51218"/>
    <cellStyle name="Total 2 6 2 2 8" xfId="51219"/>
    <cellStyle name="Total 2 6 2 3" xfId="51220"/>
    <cellStyle name="Total 2 6 2 3 2" xfId="51221"/>
    <cellStyle name="Total 2 6 2 3 3" xfId="51222"/>
    <cellStyle name="Total 2 6 2 3 4" xfId="51223"/>
    <cellStyle name="Total 2 6 2 3 5" xfId="51224"/>
    <cellStyle name="Total 2 6 2 3 6" xfId="51225"/>
    <cellStyle name="Total 2 6 2 3 7" xfId="51226"/>
    <cellStyle name="Total 2 6 2 4" xfId="51227"/>
    <cellStyle name="Total 2 6 2 4 2" xfId="51228"/>
    <cellStyle name="Total 2 6 2 4 3" xfId="51229"/>
    <cellStyle name="Total 2 6 2 4 4" xfId="51230"/>
    <cellStyle name="Total 2 6 2 4 5" xfId="51231"/>
    <cellStyle name="Total 2 6 2 4 6" xfId="51232"/>
    <cellStyle name="Total 2 6 2 4 7" xfId="51233"/>
    <cellStyle name="Total 2 6 2 5" xfId="51234"/>
    <cellStyle name="Total 2 6 2 5 2" xfId="51235"/>
    <cellStyle name="Total 2 6 2 5 3" xfId="51236"/>
    <cellStyle name="Total 2 6 2 5 4" xfId="51237"/>
    <cellStyle name="Total 2 6 2 5 5" xfId="51238"/>
    <cellStyle name="Total 2 6 2 5 6" xfId="51239"/>
    <cellStyle name="Total 2 6 2 5 7" xfId="51240"/>
    <cellStyle name="Total 2 6 2 6" xfId="51241"/>
    <cellStyle name="Total 2 6 2 6 2" xfId="51242"/>
    <cellStyle name="Total 2 6 2 6 3" xfId="51243"/>
    <cellStyle name="Total 2 6 2 6 4" xfId="51244"/>
    <cellStyle name="Total 2 6 2 6 5" xfId="51245"/>
    <cellStyle name="Total 2 6 2 6 6" xfId="51246"/>
    <cellStyle name="Total 2 6 2 6 7" xfId="51247"/>
    <cellStyle name="Total 2 6 2 7" xfId="51248"/>
    <cellStyle name="Total 2 6 2 7 2" xfId="51249"/>
    <cellStyle name="Total 2 6 2 7 3" xfId="51250"/>
    <cellStyle name="Total 2 6 2 7 4" xfId="51251"/>
    <cellStyle name="Total 2 6 2 7 5" xfId="51252"/>
    <cellStyle name="Total 2 6 2 7 6" xfId="51253"/>
    <cellStyle name="Total 2 6 2 7 7" xfId="51254"/>
    <cellStyle name="Total 2 6 2 8" xfId="51255"/>
    <cellStyle name="Total 2 6 2 9" xfId="51256"/>
    <cellStyle name="Total 2 6 20" xfId="51257"/>
    <cellStyle name="Total 2 6 21" xfId="51258"/>
    <cellStyle name="Total 2 6 22" xfId="51259"/>
    <cellStyle name="Total 2 6 23" xfId="51260"/>
    <cellStyle name="Total 2 6 3" xfId="51261"/>
    <cellStyle name="Total 2 6 3 10" xfId="51262"/>
    <cellStyle name="Total 2 6 3 11" xfId="51263"/>
    <cellStyle name="Total 2 6 3 12" xfId="51264"/>
    <cellStyle name="Total 2 6 3 13" xfId="51265"/>
    <cellStyle name="Total 2 6 3 2" xfId="51266"/>
    <cellStyle name="Total 2 6 3 2 2" xfId="51267"/>
    <cellStyle name="Total 2 6 3 2 2 2" xfId="51268"/>
    <cellStyle name="Total 2 6 3 2 2 3" xfId="51269"/>
    <cellStyle name="Total 2 6 3 2 2 4" xfId="51270"/>
    <cellStyle name="Total 2 6 3 2 2 5" xfId="51271"/>
    <cellStyle name="Total 2 6 3 2 2 6" xfId="51272"/>
    <cellStyle name="Total 2 6 3 2 2 7" xfId="51273"/>
    <cellStyle name="Total 2 6 3 2 3" xfId="51274"/>
    <cellStyle name="Total 2 6 3 2 4" xfId="51275"/>
    <cellStyle name="Total 2 6 3 2 5" xfId="51276"/>
    <cellStyle name="Total 2 6 3 2 6" xfId="51277"/>
    <cellStyle name="Total 2 6 3 2 7" xfId="51278"/>
    <cellStyle name="Total 2 6 3 2 8" xfId="51279"/>
    <cellStyle name="Total 2 6 3 3" xfId="51280"/>
    <cellStyle name="Total 2 6 3 3 2" xfId="51281"/>
    <cellStyle name="Total 2 6 3 3 3" xfId="51282"/>
    <cellStyle name="Total 2 6 3 3 4" xfId="51283"/>
    <cellStyle name="Total 2 6 3 3 5" xfId="51284"/>
    <cellStyle name="Total 2 6 3 3 6" xfId="51285"/>
    <cellStyle name="Total 2 6 3 3 7" xfId="51286"/>
    <cellStyle name="Total 2 6 3 4" xfId="51287"/>
    <cellStyle name="Total 2 6 3 4 2" xfId="51288"/>
    <cellStyle name="Total 2 6 3 4 3" xfId="51289"/>
    <cellStyle name="Total 2 6 3 4 4" xfId="51290"/>
    <cellStyle name="Total 2 6 3 4 5" xfId="51291"/>
    <cellStyle name="Total 2 6 3 4 6" xfId="51292"/>
    <cellStyle name="Total 2 6 3 4 7" xfId="51293"/>
    <cellStyle name="Total 2 6 3 5" xfId="51294"/>
    <cellStyle name="Total 2 6 3 5 2" xfId="51295"/>
    <cellStyle name="Total 2 6 3 5 3" xfId="51296"/>
    <cellStyle name="Total 2 6 3 5 4" xfId="51297"/>
    <cellStyle name="Total 2 6 3 5 5" xfId="51298"/>
    <cellStyle name="Total 2 6 3 5 6" xfId="51299"/>
    <cellStyle name="Total 2 6 3 5 7" xfId="51300"/>
    <cellStyle name="Total 2 6 3 6" xfId="51301"/>
    <cellStyle name="Total 2 6 3 6 2" xfId="51302"/>
    <cellStyle name="Total 2 6 3 6 3" xfId="51303"/>
    <cellStyle name="Total 2 6 3 6 4" xfId="51304"/>
    <cellStyle name="Total 2 6 3 6 5" xfId="51305"/>
    <cellStyle name="Total 2 6 3 6 6" xfId="51306"/>
    <cellStyle name="Total 2 6 3 6 7" xfId="51307"/>
    <cellStyle name="Total 2 6 3 7" xfId="51308"/>
    <cellStyle name="Total 2 6 3 7 2" xfId="51309"/>
    <cellStyle name="Total 2 6 3 7 3" xfId="51310"/>
    <cellStyle name="Total 2 6 3 7 4" xfId="51311"/>
    <cellStyle name="Total 2 6 3 7 5" xfId="51312"/>
    <cellStyle name="Total 2 6 3 7 6" xfId="51313"/>
    <cellStyle name="Total 2 6 3 7 7" xfId="51314"/>
    <cellStyle name="Total 2 6 3 8" xfId="51315"/>
    <cellStyle name="Total 2 6 3 9" xfId="51316"/>
    <cellStyle name="Total 2 6 4" xfId="51317"/>
    <cellStyle name="Total 2 6 4 10" xfId="51318"/>
    <cellStyle name="Total 2 6 4 11" xfId="51319"/>
    <cellStyle name="Total 2 6 4 12" xfId="51320"/>
    <cellStyle name="Total 2 6 4 2" xfId="51321"/>
    <cellStyle name="Total 2 6 4 2 2" xfId="51322"/>
    <cellStyle name="Total 2 6 4 2 2 2" xfId="51323"/>
    <cellStyle name="Total 2 6 4 2 2 3" xfId="51324"/>
    <cellStyle name="Total 2 6 4 2 2 4" xfId="51325"/>
    <cellStyle name="Total 2 6 4 2 2 5" xfId="51326"/>
    <cellStyle name="Total 2 6 4 2 2 6" xfId="51327"/>
    <cellStyle name="Total 2 6 4 2 2 7" xfId="51328"/>
    <cellStyle name="Total 2 6 4 2 3" xfId="51329"/>
    <cellStyle name="Total 2 6 4 2 4" xfId="51330"/>
    <cellStyle name="Total 2 6 4 2 5" xfId="51331"/>
    <cellStyle name="Total 2 6 4 2 6" xfId="51332"/>
    <cellStyle name="Total 2 6 4 2 7" xfId="51333"/>
    <cellStyle name="Total 2 6 4 2 8" xfId="51334"/>
    <cellStyle name="Total 2 6 4 3" xfId="51335"/>
    <cellStyle name="Total 2 6 4 3 2" xfId="51336"/>
    <cellStyle name="Total 2 6 4 3 3" xfId="51337"/>
    <cellStyle name="Total 2 6 4 3 4" xfId="51338"/>
    <cellStyle name="Total 2 6 4 3 5" xfId="51339"/>
    <cellStyle name="Total 2 6 4 3 6" xfId="51340"/>
    <cellStyle name="Total 2 6 4 3 7" xfId="51341"/>
    <cellStyle name="Total 2 6 4 4" xfId="51342"/>
    <cellStyle name="Total 2 6 4 4 2" xfId="51343"/>
    <cellStyle name="Total 2 6 4 4 3" xfId="51344"/>
    <cellStyle name="Total 2 6 4 4 4" xfId="51345"/>
    <cellStyle name="Total 2 6 4 4 5" xfId="51346"/>
    <cellStyle name="Total 2 6 4 4 6" xfId="51347"/>
    <cellStyle name="Total 2 6 4 4 7" xfId="51348"/>
    <cellStyle name="Total 2 6 4 5" xfId="51349"/>
    <cellStyle name="Total 2 6 4 5 2" xfId="51350"/>
    <cellStyle name="Total 2 6 4 5 3" xfId="51351"/>
    <cellStyle name="Total 2 6 4 5 4" xfId="51352"/>
    <cellStyle name="Total 2 6 4 5 5" xfId="51353"/>
    <cellStyle name="Total 2 6 4 5 6" xfId="51354"/>
    <cellStyle name="Total 2 6 4 5 7" xfId="51355"/>
    <cellStyle name="Total 2 6 4 6" xfId="51356"/>
    <cellStyle name="Total 2 6 4 6 2" xfId="51357"/>
    <cellStyle name="Total 2 6 4 6 3" xfId="51358"/>
    <cellStyle name="Total 2 6 4 6 4" xfId="51359"/>
    <cellStyle name="Total 2 6 4 6 5" xfId="51360"/>
    <cellStyle name="Total 2 6 4 6 6" xfId="51361"/>
    <cellStyle name="Total 2 6 4 6 7" xfId="51362"/>
    <cellStyle name="Total 2 6 4 7" xfId="51363"/>
    <cellStyle name="Total 2 6 4 7 2" xfId="51364"/>
    <cellStyle name="Total 2 6 4 7 3" xfId="51365"/>
    <cellStyle name="Total 2 6 4 7 4" xfId="51366"/>
    <cellStyle name="Total 2 6 4 7 5" xfId="51367"/>
    <cellStyle name="Total 2 6 4 7 6" xfId="51368"/>
    <cellStyle name="Total 2 6 4 8" xfId="51369"/>
    <cellStyle name="Total 2 6 4 9" xfId="51370"/>
    <cellStyle name="Total 2 6 5" xfId="51371"/>
    <cellStyle name="Total 2 6 5 10" xfId="51372"/>
    <cellStyle name="Total 2 6 5 11" xfId="51373"/>
    <cellStyle name="Total 2 6 5 12" xfId="51374"/>
    <cellStyle name="Total 2 6 5 2" xfId="51375"/>
    <cellStyle name="Total 2 6 5 2 2" xfId="51376"/>
    <cellStyle name="Total 2 6 5 2 2 2" xfId="51377"/>
    <cellStyle name="Total 2 6 5 2 2 3" xfId="51378"/>
    <cellStyle name="Total 2 6 5 2 2 4" xfId="51379"/>
    <cellStyle name="Total 2 6 5 2 2 5" xfId="51380"/>
    <cellStyle name="Total 2 6 5 2 2 6" xfId="51381"/>
    <cellStyle name="Total 2 6 5 2 2 7" xfId="51382"/>
    <cellStyle name="Total 2 6 5 2 3" xfId="51383"/>
    <cellStyle name="Total 2 6 5 2 4" xfId="51384"/>
    <cellStyle name="Total 2 6 5 2 5" xfId="51385"/>
    <cellStyle name="Total 2 6 5 2 6" xfId="51386"/>
    <cellStyle name="Total 2 6 5 2 7" xfId="51387"/>
    <cellStyle name="Total 2 6 5 2 8" xfId="51388"/>
    <cellStyle name="Total 2 6 5 3" xfId="51389"/>
    <cellStyle name="Total 2 6 5 3 2" xfId="51390"/>
    <cellStyle name="Total 2 6 5 3 3" xfId="51391"/>
    <cellStyle name="Total 2 6 5 3 4" xfId="51392"/>
    <cellStyle name="Total 2 6 5 3 5" xfId="51393"/>
    <cellStyle name="Total 2 6 5 3 6" xfId="51394"/>
    <cellStyle name="Total 2 6 5 3 7" xfId="51395"/>
    <cellStyle name="Total 2 6 5 4" xfId="51396"/>
    <cellStyle name="Total 2 6 5 4 2" xfId="51397"/>
    <cellStyle name="Total 2 6 5 4 3" xfId="51398"/>
    <cellStyle name="Total 2 6 5 4 4" xfId="51399"/>
    <cellStyle name="Total 2 6 5 4 5" xfId="51400"/>
    <cellStyle name="Total 2 6 5 4 6" xfId="51401"/>
    <cellStyle name="Total 2 6 5 4 7" xfId="51402"/>
    <cellStyle name="Total 2 6 5 5" xfId="51403"/>
    <cellStyle name="Total 2 6 5 5 2" xfId="51404"/>
    <cellStyle name="Total 2 6 5 5 3" xfId="51405"/>
    <cellStyle name="Total 2 6 5 5 4" xfId="51406"/>
    <cellStyle name="Total 2 6 5 5 5" xfId="51407"/>
    <cellStyle name="Total 2 6 5 5 6" xfId="51408"/>
    <cellStyle name="Total 2 6 5 5 7" xfId="51409"/>
    <cellStyle name="Total 2 6 5 6" xfId="51410"/>
    <cellStyle name="Total 2 6 5 6 2" xfId="51411"/>
    <cellStyle name="Total 2 6 5 6 3" xfId="51412"/>
    <cellStyle name="Total 2 6 5 6 4" xfId="51413"/>
    <cellStyle name="Total 2 6 5 6 5" xfId="51414"/>
    <cellStyle name="Total 2 6 5 6 6" xfId="51415"/>
    <cellStyle name="Total 2 6 5 6 7" xfId="51416"/>
    <cellStyle name="Total 2 6 5 7" xfId="51417"/>
    <cellStyle name="Total 2 6 5 7 2" xfId="51418"/>
    <cellStyle name="Total 2 6 5 7 3" xfId="51419"/>
    <cellStyle name="Total 2 6 5 7 4" xfId="51420"/>
    <cellStyle name="Total 2 6 5 7 5" xfId="51421"/>
    <cellStyle name="Total 2 6 5 7 6" xfId="51422"/>
    <cellStyle name="Total 2 6 5 8" xfId="51423"/>
    <cellStyle name="Total 2 6 5 9" xfId="51424"/>
    <cellStyle name="Total 2 6 6" xfId="51425"/>
    <cellStyle name="Total 2 6 6 10" xfId="51426"/>
    <cellStyle name="Total 2 6 6 11" xfId="51427"/>
    <cellStyle name="Total 2 6 6 12" xfId="51428"/>
    <cellStyle name="Total 2 6 6 2" xfId="51429"/>
    <cellStyle name="Total 2 6 6 2 2" xfId="51430"/>
    <cellStyle name="Total 2 6 6 2 2 2" xfId="51431"/>
    <cellStyle name="Total 2 6 6 2 2 3" xfId="51432"/>
    <cellStyle name="Total 2 6 6 2 2 4" xfId="51433"/>
    <cellStyle name="Total 2 6 6 2 2 5" xfId="51434"/>
    <cellStyle name="Total 2 6 6 2 2 6" xfId="51435"/>
    <cellStyle name="Total 2 6 6 2 2 7" xfId="51436"/>
    <cellStyle name="Total 2 6 6 2 3" xfId="51437"/>
    <cellStyle name="Total 2 6 6 2 4" xfId="51438"/>
    <cellStyle name="Total 2 6 6 2 5" xfId="51439"/>
    <cellStyle name="Total 2 6 6 2 6" xfId="51440"/>
    <cellStyle name="Total 2 6 6 2 7" xfId="51441"/>
    <cellStyle name="Total 2 6 6 2 8" xfId="51442"/>
    <cellStyle name="Total 2 6 6 3" xfId="51443"/>
    <cellStyle name="Total 2 6 6 3 2" xfId="51444"/>
    <cellStyle name="Total 2 6 6 3 3" xfId="51445"/>
    <cellStyle name="Total 2 6 6 3 4" xfId="51446"/>
    <cellStyle name="Total 2 6 6 3 5" xfId="51447"/>
    <cellStyle name="Total 2 6 6 3 6" xfId="51448"/>
    <cellStyle name="Total 2 6 6 3 7" xfId="51449"/>
    <cellStyle name="Total 2 6 6 4" xfId="51450"/>
    <cellStyle name="Total 2 6 6 4 2" xfId="51451"/>
    <cellStyle name="Total 2 6 6 4 3" xfId="51452"/>
    <cellStyle name="Total 2 6 6 4 4" xfId="51453"/>
    <cellStyle name="Total 2 6 6 4 5" xfId="51454"/>
    <cellStyle name="Total 2 6 6 4 6" xfId="51455"/>
    <cellStyle name="Total 2 6 6 4 7" xfId="51456"/>
    <cellStyle name="Total 2 6 6 5" xfId="51457"/>
    <cellStyle name="Total 2 6 6 5 2" xfId="51458"/>
    <cellStyle name="Total 2 6 6 5 3" xfId="51459"/>
    <cellStyle name="Total 2 6 6 5 4" xfId="51460"/>
    <cellStyle name="Total 2 6 6 5 5" xfId="51461"/>
    <cellStyle name="Total 2 6 6 5 6" xfId="51462"/>
    <cellStyle name="Total 2 6 6 5 7" xfId="51463"/>
    <cellStyle name="Total 2 6 6 6" xfId="51464"/>
    <cellStyle name="Total 2 6 6 6 2" xfId="51465"/>
    <cellStyle name="Total 2 6 6 6 3" xfId="51466"/>
    <cellStyle name="Total 2 6 6 6 4" xfId="51467"/>
    <cellStyle name="Total 2 6 6 6 5" xfId="51468"/>
    <cellStyle name="Total 2 6 6 6 6" xfId="51469"/>
    <cellStyle name="Total 2 6 6 6 7" xfId="51470"/>
    <cellStyle name="Total 2 6 6 7" xfId="51471"/>
    <cellStyle name="Total 2 6 6 7 2" xfId="51472"/>
    <cellStyle name="Total 2 6 6 7 3" xfId="51473"/>
    <cellStyle name="Total 2 6 6 7 4" xfId="51474"/>
    <cellStyle name="Total 2 6 6 7 5" xfId="51475"/>
    <cellStyle name="Total 2 6 6 7 6" xfId="51476"/>
    <cellStyle name="Total 2 6 6 8" xfId="51477"/>
    <cellStyle name="Total 2 6 6 9" xfId="51478"/>
    <cellStyle name="Total 2 6 7" xfId="51479"/>
    <cellStyle name="Total 2 6 7 10" xfId="51480"/>
    <cellStyle name="Total 2 6 7 11" xfId="51481"/>
    <cellStyle name="Total 2 6 7 12" xfId="51482"/>
    <cellStyle name="Total 2 6 7 2" xfId="51483"/>
    <cellStyle name="Total 2 6 7 2 2" xfId="51484"/>
    <cellStyle name="Total 2 6 7 2 2 2" xfId="51485"/>
    <cellStyle name="Total 2 6 7 2 2 3" xfId="51486"/>
    <cellStyle name="Total 2 6 7 2 2 4" xfId="51487"/>
    <cellStyle name="Total 2 6 7 2 2 5" xfId="51488"/>
    <cellStyle name="Total 2 6 7 2 2 6" xfId="51489"/>
    <cellStyle name="Total 2 6 7 2 2 7" xfId="51490"/>
    <cellStyle name="Total 2 6 7 2 3" xfId="51491"/>
    <cellStyle name="Total 2 6 7 2 4" xfId="51492"/>
    <cellStyle name="Total 2 6 7 2 5" xfId="51493"/>
    <cellStyle name="Total 2 6 7 2 6" xfId="51494"/>
    <cellStyle name="Total 2 6 7 2 7" xfId="51495"/>
    <cellStyle name="Total 2 6 7 2 8" xfId="51496"/>
    <cellStyle name="Total 2 6 7 3" xfId="51497"/>
    <cellStyle name="Total 2 6 7 3 2" xfId="51498"/>
    <cellStyle name="Total 2 6 7 3 3" xfId="51499"/>
    <cellStyle name="Total 2 6 7 3 4" xfId="51500"/>
    <cellStyle name="Total 2 6 7 3 5" xfId="51501"/>
    <cellStyle name="Total 2 6 7 3 6" xfId="51502"/>
    <cellStyle name="Total 2 6 7 3 7" xfId="51503"/>
    <cellStyle name="Total 2 6 7 4" xfId="51504"/>
    <cellStyle name="Total 2 6 7 4 2" xfId="51505"/>
    <cellStyle name="Total 2 6 7 4 3" xfId="51506"/>
    <cellStyle name="Total 2 6 7 4 4" xfId="51507"/>
    <cellStyle name="Total 2 6 7 4 5" xfId="51508"/>
    <cellStyle name="Total 2 6 7 4 6" xfId="51509"/>
    <cellStyle name="Total 2 6 7 4 7" xfId="51510"/>
    <cellStyle name="Total 2 6 7 5" xfId="51511"/>
    <cellStyle name="Total 2 6 7 5 2" xfId="51512"/>
    <cellStyle name="Total 2 6 7 5 3" xfId="51513"/>
    <cellStyle name="Total 2 6 7 5 4" xfId="51514"/>
    <cellStyle name="Total 2 6 7 5 5" xfId="51515"/>
    <cellStyle name="Total 2 6 7 5 6" xfId="51516"/>
    <cellStyle name="Total 2 6 7 5 7" xfId="51517"/>
    <cellStyle name="Total 2 6 7 6" xfId="51518"/>
    <cellStyle name="Total 2 6 7 6 2" xfId="51519"/>
    <cellStyle name="Total 2 6 7 6 3" xfId="51520"/>
    <cellStyle name="Total 2 6 7 6 4" xfId="51521"/>
    <cellStyle name="Total 2 6 7 6 5" xfId="51522"/>
    <cellStyle name="Total 2 6 7 6 6" xfId="51523"/>
    <cellStyle name="Total 2 6 7 6 7" xfId="51524"/>
    <cellStyle name="Total 2 6 7 7" xfId="51525"/>
    <cellStyle name="Total 2 6 7 7 2" xfId="51526"/>
    <cellStyle name="Total 2 6 7 7 3" xfId="51527"/>
    <cellStyle name="Total 2 6 7 7 4" xfId="51528"/>
    <cellStyle name="Total 2 6 7 7 5" xfId="51529"/>
    <cellStyle name="Total 2 6 7 7 6" xfId="51530"/>
    <cellStyle name="Total 2 6 7 8" xfId="51531"/>
    <cellStyle name="Total 2 6 7 9" xfId="51532"/>
    <cellStyle name="Total 2 6 8" xfId="51533"/>
    <cellStyle name="Total 2 6 8 10" xfId="51534"/>
    <cellStyle name="Total 2 6 8 11" xfId="51535"/>
    <cellStyle name="Total 2 6 8 12" xfId="51536"/>
    <cellStyle name="Total 2 6 8 2" xfId="51537"/>
    <cellStyle name="Total 2 6 8 2 2" xfId="51538"/>
    <cellStyle name="Total 2 6 8 2 2 2" xfId="51539"/>
    <cellStyle name="Total 2 6 8 2 2 3" xfId="51540"/>
    <cellStyle name="Total 2 6 8 2 2 4" xfId="51541"/>
    <cellStyle name="Total 2 6 8 2 2 5" xfId="51542"/>
    <cellStyle name="Total 2 6 8 2 2 6" xfId="51543"/>
    <cellStyle name="Total 2 6 8 2 2 7" xfId="51544"/>
    <cellStyle name="Total 2 6 8 2 3" xfId="51545"/>
    <cellStyle name="Total 2 6 8 2 4" xfId="51546"/>
    <cellStyle name="Total 2 6 8 2 5" xfId="51547"/>
    <cellStyle name="Total 2 6 8 2 6" xfId="51548"/>
    <cellStyle name="Total 2 6 8 2 7" xfId="51549"/>
    <cellStyle name="Total 2 6 8 2 8" xfId="51550"/>
    <cellStyle name="Total 2 6 8 3" xfId="51551"/>
    <cellStyle name="Total 2 6 8 3 2" xfId="51552"/>
    <cellStyle name="Total 2 6 8 3 3" xfId="51553"/>
    <cellStyle name="Total 2 6 8 3 4" xfId="51554"/>
    <cellStyle name="Total 2 6 8 3 5" xfId="51555"/>
    <cellStyle name="Total 2 6 8 3 6" xfId="51556"/>
    <cellStyle name="Total 2 6 8 3 7" xfId="51557"/>
    <cellStyle name="Total 2 6 8 4" xfId="51558"/>
    <cellStyle name="Total 2 6 8 4 2" xfId="51559"/>
    <cellStyle name="Total 2 6 8 4 3" xfId="51560"/>
    <cellStyle name="Total 2 6 8 4 4" xfId="51561"/>
    <cellStyle name="Total 2 6 8 4 5" xfId="51562"/>
    <cellStyle name="Total 2 6 8 4 6" xfId="51563"/>
    <cellStyle name="Total 2 6 8 4 7" xfId="51564"/>
    <cellStyle name="Total 2 6 8 5" xfId="51565"/>
    <cellStyle name="Total 2 6 8 5 2" xfId="51566"/>
    <cellStyle name="Total 2 6 8 5 3" xfId="51567"/>
    <cellStyle name="Total 2 6 8 5 4" xfId="51568"/>
    <cellStyle name="Total 2 6 8 5 5" xfId="51569"/>
    <cellStyle name="Total 2 6 8 5 6" xfId="51570"/>
    <cellStyle name="Total 2 6 8 5 7" xfId="51571"/>
    <cellStyle name="Total 2 6 8 6" xfId="51572"/>
    <cellStyle name="Total 2 6 8 6 2" xfId="51573"/>
    <cellStyle name="Total 2 6 8 6 3" xfId="51574"/>
    <cellStyle name="Total 2 6 8 6 4" xfId="51575"/>
    <cellStyle name="Total 2 6 8 6 5" xfId="51576"/>
    <cellStyle name="Total 2 6 8 6 6" xfId="51577"/>
    <cellStyle name="Total 2 6 8 6 7" xfId="51578"/>
    <cellStyle name="Total 2 6 8 7" xfId="51579"/>
    <cellStyle name="Total 2 6 8 7 2" xfId="51580"/>
    <cellStyle name="Total 2 6 8 7 3" xfId="51581"/>
    <cellStyle name="Total 2 6 8 7 4" xfId="51582"/>
    <cellStyle name="Total 2 6 8 7 5" xfId="51583"/>
    <cellStyle name="Total 2 6 8 7 6" xfId="51584"/>
    <cellStyle name="Total 2 6 8 8" xfId="51585"/>
    <cellStyle name="Total 2 6 8 9" xfId="51586"/>
    <cellStyle name="Total 2 6 9" xfId="51587"/>
    <cellStyle name="Total 2 6 9 10" xfId="51588"/>
    <cellStyle name="Total 2 6 9 11" xfId="51589"/>
    <cellStyle name="Total 2 6 9 12" xfId="51590"/>
    <cellStyle name="Total 2 6 9 2" xfId="51591"/>
    <cellStyle name="Total 2 6 9 2 2" xfId="51592"/>
    <cellStyle name="Total 2 6 9 2 2 2" xfId="51593"/>
    <cellStyle name="Total 2 6 9 2 2 3" xfId="51594"/>
    <cellStyle name="Total 2 6 9 2 2 4" xfId="51595"/>
    <cellStyle name="Total 2 6 9 2 2 5" xfId="51596"/>
    <cellStyle name="Total 2 6 9 2 2 6" xfId="51597"/>
    <cellStyle name="Total 2 6 9 2 2 7" xfId="51598"/>
    <cellStyle name="Total 2 6 9 2 3" xfId="51599"/>
    <cellStyle name="Total 2 6 9 2 4" xfId="51600"/>
    <cellStyle name="Total 2 6 9 2 5" xfId="51601"/>
    <cellStyle name="Total 2 6 9 2 6" xfId="51602"/>
    <cellStyle name="Total 2 6 9 2 7" xfId="51603"/>
    <cellStyle name="Total 2 6 9 2 8" xfId="51604"/>
    <cellStyle name="Total 2 6 9 3" xfId="51605"/>
    <cellStyle name="Total 2 6 9 3 2" xfId="51606"/>
    <cellStyle name="Total 2 6 9 3 3" xfId="51607"/>
    <cellStyle name="Total 2 6 9 3 4" xfId="51608"/>
    <cellStyle name="Total 2 6 9 3 5" xfId="51609"/>
    <cellStyle name="Total 2 6 9 3 6" xfId="51610"/>
    <cellStyle name="Total 2 6 9 3 7" xfId="51611"/>
    <cellStyle name="Total 2 6 9 4" xfId="51612"/>
    <cellStyle name="Total 2 6 9 4 2" xfId="51613"/>
    <cellStyle name="Total 2 6 9 4 3" xfId="51614"/>
    <cellStyle name="Total 2 6 9 4 4" xfId="51615"/>
    <cellStyle name="Total 2 6 9 4 5" xfId="51616"/>
    <cellStyle name="Total 2 6 9 4 6" xfId="51617"/>
    <cellStyle name="Total 2 6 9 4 7" xfId="51618"/>
    <cellStyle name="Total 2 6 9 5" xfId="51619"/>
    <cellStyle name="Total 2 6 9 5 2" xfId="51620"/>
    <cellStyle name="Total 2 6 9 5 3" xfId="51621"/>
    <cellStyle name="Total 2 6 9 5 4" xfId="51622"/>
    <cellStyle name="Total 2 6 9 5 5" xfId="51623"/>
    <cellStyle name="Total 2 6 9 5 6" xfId="51624"/>
    <cellStyle name="Total 2 6 9 5 7" xfId="51625"/>
    <cellStyle name="Total 2 6 9 6" xfId="51626"/>
    <cellStyle name="Total 2 6 9 6 2" xfId="51627"/>
    <cellStyle name="Total 2 6 9 6 3" xfId="51628"/>
    <cellStyle name="Total 2 6 9 6 4" xfId="51629"/>
    <cellStyle name="Total 2 6 9 6 5" xfId="51630"/>
    <cellStyle name="Total 2 6 9 6 6" xfId="51631"/>
    <cellStyle name="Total 2 6 9 6 7" xfId="51632"/>
    <cellStyle name="Total 2 6 9 7" xfId="51633"/>
    <cellStyle name="Total 2 6 9 7 2" xfId="51634"/>
    <cellStyle name="Total 2 6 9 7 3" xfId="51635"/>
    <cellStyle name="Total 2 6 9 7 4" xfId="51636"/>
    <cellStyle name="Total 2 6 9 7 5" xfId="51637"/>
    <cellStyle name="Total 2 6 9 7 6" xfId="51638"/>
    <cellStyle name="Total 2 6 9 8" xfId="51639"/>
    <cellStyle name="Total 2 6 9 9" xfId="51640"/>
    <cellStyle name="Total 2 7" xfId="51641"/>
    <cellStyle name="Total 2 7 10" xfId="51642"/>
    <cellStyle name="Total 2 7 11" xfId="51643"/>
    <cellStyle name="Total 2 7 12" xfId="51644"/>
    <cellStyle name="Total 2 7 13" xfId="51645"/>
    <cellStyle name="Total 2 7 2" xfId="51646"/>
    <cellStyle name="Total 2 7 2 2" xfId="51647"/>
    <cellStyle name="Total 2 7 2 2 2" xfId="51648"/>
    <cellStyle name="Total 2 7 2 2 3" xfId="51649"/>
    <cellStyle name="Total 2 7 2 2 4" xfId="51650"/>
    <cellStyle name="Total 2 7 2 2 5" xfId="51651"/>
    <cellStyle name="Total 2 7 2 2 6" xfId="51652"/>
    <cellStyle name="Total 2 7 2 2 7" xfId="51653"/>
    <cellStyle name="Total 2 7 2 3" xfId="51654"/>
    <cellStyle name="Total 2 7 2 4" xfId="51655"/>
    <cellStyle name="Total 2 7 2 5" xfId="51656"/>
    <cellStyle name="Total 2 7 2 6" xfId="51657"/>
    <cellStyle name="Total 2 7 2 7" xfId="51658"/>
    <cellStyle name="Total 2 7 2 8" xfId="51659"/>
    <cellStyle name="Total 2 7 3" xfId="51660"/>
    <cellStyle name="Total 2 7 3 2" xfId="51661"/>
    <cellStyle name="Total 2 7 3 3" xfId="51662"/>
    <cellStyle name="Total 2 7 3 4" xfId="51663"/>
    <cellStyle name="Total 2 7 3 5" xfId="51664"/>
    <cellStyle name="Total 2 7 3 6" xfId="51665"/>
    <cellStyle name="Total 2 7 3 7" xfId="51666"/>
    <cellStyle name="Total 2 7 4" xfId="51667"/>
    <cellStyle name="Total 2 7 4 2" xfId="51668"/>
    <cellStyle name="Total 2 7 4 3" xfId="51669"/>
    <cellStyle name="Total 2 7 4 4" xfId="51670"/>
    <cellStyle name="Total 2 7 4 5" xfId="51671"/>
    <cellStyle name="Total 2 7 4 6" xfId="51672"/>
    <cellStyle name="Total 2 7 4 7" xfId="51673"/>
    <cellStyle name="Total 2 7 5" xfId="51674"/>
    <cellStyle name="Total 2 7 5 2" xfId="51675"/>
    <cellStyle name="Total 2 7 5 3" xfId="51676"/>
    <cellStyle name="Total 2 7 5 4" xfId="51677"/>
    <cellStyle name="Total 2 7 5 5" xfId="51678"/>
    <cellStyle name="Total 2 7 5 6" xfId="51679"/>
    <cellStyle name="Total 2 7 5 7" xfId="51680"/>
    <cellStyle name="Total 2 7 6" xfId="51681"/>
    <cellStyle name="Total 2 7 6 2" xfId="51682"/>
    <cellStyle name="Total 2 7 6 3" xfId="51683"/>
    <cellStyle name="Total 2 7 6 4" xfId="51684"/>
    <cellStyle name="Total 2 7 6 5" xfId="51685"/>
    <cellStyle name="Total 2 7 6 6" xfId="51686"/>
    <cellStyle name="Total 2 7 6 7" xfId="51687"/>
    <cellStyle name="Total 2 7 7" xfId="51688"/>
    <cellStyle name="Total 2 7 7 2" xfId="51689"/>
    <cellStyle name="Total 2 7 7 3" xfId="51690"/>
    <cellStyle name="Total 2 7 7 4" xfId="51691"/>
    <cellStyle name="Total 2 7 7 5" xfId="51692"/>
    <cellStyle name="Total 2 7 7 6" xfId="51693"/>
    <cellStyle name="Total 2 7 7 7" xfId="51694"/>
    <cellStyle name="Total 2 7 8" xfId="51695"/>
    <cellStyle name="Total 2 7 9" xfId="51696"/>
    <cellStyle name="Total 2 8" xfId="51697"/>
    <cellStyle name="Total 2 8 10" xfId="51698"/>
    <cellStyle name="Total 2 8 11" xfId="51699"/>
    <cellStyle name="Total 2 8 12" xfId="51700"/>
    <cellStyle name="Total 2 8 13" xfId="51701"/>
    <cellStyle name="Total 2 8 2" xfId="51702"/>
    <cellStyle name="Total 2 8 2 2" xfId="51703"/>
    <cellStyle name="Total 2 8 2 2 2" xfId="51704"/>
    <cellStyle name="Total 2 8 2 2 3" xfId="51705"/>
    <cellStyle name="Total 2 8 2 2 4" xfId="51706"/>
    <cellStyle name="Total 2 8 2 2 5" xfId="51707"/>
    <cellStyle name="Total 2 8 2 2 6" xfId="51708"/>
    <cellStyle name="Total 2 8 2 2 7" xfId="51709"/>
    <cellStyle name="Total 2 8 2 3" xfId="51710"/>
    <cellStyle name="Total 2 8 2 4" xfId="51711"/>
    <cellStyle name="Total 2 8 2 5" xfId="51712"/>
    <cellStyle name="Total 2 8 2 6" xfId="51713"/>
    <cellStyle name="Total 2 8 2 7" xfId="51714"/>
    <cellStyle name="Total 2 8 2 8" xfId="51715"/>
    <cellStyle name="Total 2 8 3" xfId="51716"/>
    <cellStyle name="Total 2 8 3 2" xfId="51717"/>
    <cellStyle name="Total 2 8 3 3" xfId="51718"/>
    <cellStyle name="Total 2 8 3 4" xfId="51719"/>
    <cellStyle name="Total 2 8 3 5" xfId="51720"/>
    <cellStyle name="Total 2 8 3 6" xfId="51721"/>
    <cellStyle name="Total 2 8 3 7" xfId="51722"/>
    <cellStyle name="Total 2 8 4" xfId="51723"/>
    <cellStyle name="Total 2 8 4 2" xfId="51724"/>
    <cellStyle name="Total 2 8 4 3" xfId="51725"/>
    <cellStyle name="Total 2 8 4 4" xfId="51726"/>
    <cellStyle name="Total 2 8 4 5" xfId="51727"/>
    <cellStyle name="Total 2 8 4 6" xfId="51728"/>
    <cellStyle name="Total 2 8 4 7" xfId="51729"/>
    <cellStyle name="Total 2 8 5" xfId="51730"/>
    <cellStyle name="Total 2 8 5 2" xfId="51731"/>
    <cellStyle name="Total 2 8 5 3" xfId="51732"/>
    <cellStyle name="Total 2 8 5 4" xfId="51733"/>
    <cellStyle name="Total 2 8 5 5" xfId="51734"/>
    <cellStyle name="Total 2 8 5 6" xfId="51735"/>
    <cellStyle name="Total 2 8 5 7" xfId="51736"/>
    <cellStyle name="Total 2 8 6" xfId="51737"/>
    <cellStyle name="Total 2 8 6 2" xfId="51738"/>
    <cellStyle name="Total 2 8 6 3" xfId="51739"/>
    <cellStyle name="Total 2 8 6 4" xfId="51740"/>
    <cellStyle name="Total 2 8 6 5" xfId="51741"/>
    <cellStyle name="Total 2 8 6 6" xfId="51742"/>
    <cellStyle name="Total 2 8 6 7" xfId="51743"/>
    <cellStyle name="Total 2 8 7" xfId="51744"/>
    <cellStyle name="Total 2 8 7 2" xfId="51745"/>
    <cellStyle name="Total 2 8 7 3" xfId="51746"/>
    <cellStyle name="Total 2 8 7 4" xfId="51747"/>
    <cellStyle name="Total 2 8 7 5" xfId="51748"/>
    <cellStyle name="Total 2 8 7 6" xfId="51749"/>
    <cellStyle name="Total 2 8 7 7" xfId="51750"/>
    <cellStyle name="Total 2 8 8" xfId="51751"/>
    <cellStyle name="Total 2 8 9" xfId="51752"/>
    <cellStyle name="Total 2 9" xfId="51753"/>
    <cellStyle name="Total 2 9 10" xfId="51754"/>
    <cellStyle name="Total 2 9 11" xfId="51755"/>
    <cellStyle name="Total 2 9 12" xfId="51756"/>
    <cellStyle name="Total 2 9 2" xfId="51757"/>
    <cellStyle name="Total 2 9 2 2" xfId="51758"/>
    <cellStyle name="Total 2 9 2 2 2" xfId="51759"/>
    <cellStyle name="Total 2 9 2 2 3" xfId="51760"/>
    <cellStyle name="Total 2 9 2 2 4" xfId="51761"/>
    <cellStyle name="Total 2 9 2 2 5" xfId="51762"/>
    <cellStyle name="Total 2 9 2 2 6" xfId="51763"/>
    <cellStyle name="Total 2 9 2 2 7" xfId="51764"/>
    <cellStyle name="Total 2 9 2 3" xfId="51765"/>
    <cellStyle name="Total 2 9 2 4" xfId="51766"/>
    <cellStyle name="Total 2 9 2 5" xfId="51767"/>
    <cellStyle name="Total 2 9 2 6" xfId="51768"/>
    <cellStyle name="Total 2 9 2 7" xfId="51769"/>
    <cellStyle name="Total 2 9 2 8" xfId="51770"/>
    <cellStyle name="Total 2 9 3" xfId="51771"/>
    <cellStyle name="Total 2 9 3 2" xfId="51772"/>
    <cellStyle name="Total 2 9 3 3" xfId="51773"/>
    <cellStyle name="Total 2 9 3 4" xfId="51774"/>
    <cellStyle name="Total 2 9 3 5" xfId="51775"/>
    <cellStyle name="Total 2 9 3 6" xfId="51776"/>
    <cellStyle name="Total 2 9 3 7" xfId="51777"/>
    <cellStyle name="Total 2 9 4" xfId="51778"/>
    <cellStyle name="Total 2 9 4 2" xfId="51779"/>
    <cellStyle name="Total 2 9 4 3" xfId="51780"/>
    <cellStyle name="Total 2 9 4 4" xfId="51781"/>
    <cellStyle name="Total 2 9 4 5" xfId="51782"/>
    <cellStyle name="Total 2 9 4 6" xfId="51783"/>
    <cellStyle name="Total 2 9 4 7" xfId="51784"/>
    <cellStyle name="Total 2 9 5" xfId="51785"/>
    <cellStyle name="Total 2 9 5 2" xfId="51786"/>
    <cellStyle name="Total 2 9 5 3" xfId="51787"/>
    <cellStyle name="Total 2 9 5 4" xfId="51788"/>
    <cellStyle name="Total 2 9 5 5" xfId="51789"/>
    <cellStyle name="Total 2 9 5 6" xfId="51790"/>
    <cellStyle name="Total 2 9 5 7" xfId="51791"/>
    <cellStyle name="Total 2 9 6" xfId="51792"/>
    <cellStyle name="Total 2 9 6 2" xfId="51793"/>
    <cellStyle name="Total 2 9 6 3" xfId="51794"/>
    <cellStyle name="Total 2 9 6 4" xfId="51795"/>
    <cellStyle name="Total 2 9 6 5" xfId="51796"/>
    <cellStyle name="Total 2 9 6 6" xfId="51797"/>
    <cellStyle name="Total 2 9 6 7" xfId="51798"/>
    <cellStyle name="Total 2 9 7" xfId="51799"/>
    <cellStyle name="Total 2 9 7 2" xfId="51800"/>
    <cellStyle name="Total 2 9 7 3" xfId="51801"/>
    <cellStyle name="Total 2 9 7 4" xfId="51802"/>
    <cellStyle name="Total 2 9 7 5" xfId="51803"/>
    <cellStyle name="Total 2 9 7 6" xfId="51804"/>
    <cellStyle name="Total 2 9 8" xfId="51805"/>
    <cellStyle name="Total 2 9 9" xfId="51806"/>
    <cellStyle name="Warning Text" xfId="51807"/>
  </cellStyles>
  <dxfs count="0"/>
  <tableStyles count="0" defaultTableStyle="TableStyleMedium2" defaultPivotStyle="PivotStyleLight16"/>
  <colors>
    <mruColors>
      <color rgb="FFD947A5"/>
      <color rgb="FF9A39AD"/>
      <color rgb="FF00FF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Juan carlos Alarcon Naranjo" refreshedDate="43846.461926851851" createdVersion="5" refreshedVersion="5" minRefreshableVersion="3" recordCount="187">
  <cacheSource type="worksheet">
    <worksheetSource ref="A3:L190" sheet="PAA 2020"/>
  </cacheSource>
  <cacheFields count="12">
    <cacheField name="Sector" numFmtId="0">
      <sharedItems count="14">
        <s v="Transporte"/>
        <s v="Salud"/>
        <s v="Vivienda"/>
        <s v="Acueducto y Saneamiento Básico"/>
        <s v="Educación"/>
        <s v="Medio Ambiente"/>
        <s v="Reactivación Económica"/>
        <s v="Mitigación del Riesgo"/>
        <s v="Transversales Mitigación del Riesgo"/>
        <s v="Transversales Subgerencia Estructuracion"/>
        <s v="Transversales Subgerencia de Proyectos"/>
        <s v="Transversales Subgerencia de Proyectos y Mitigación de Riesgos"/>
        <s v="No sectorizados "/>
        <s v="Transversales Central de Cuentas"/>
      </sharedItems>
    </cacheField>
    <cacheField name="Descripción del contrato" numFmtId="0">
      <sharedItems longText="1"/>
    </cacheField>
    <cacheField name="Códigos UNSPSC" numFmtId="0">
      <sharedItems containsMixedTypes="1" containsNumber="1" containsInteger="1" minValue="41114410" maxValue="93141514" longText="1"/>
    </cacheField>
    <cacheField name="Nombre Postulación" numFmtId="0">
      <sharedItems count="22">
        <s v="Programa Nacional de Atención de Sitios críticos de la red vial"/>
        <s v="Transversal"/>
        <s v="Programa Nacional de Salud"/>
        <s v="Programa Nacional de Vivienda"/>
        <s v="Transversal "/>
        <s v="Programa Nacional AAA"/>
        <s v="AAA sur del Atlántico"/>
        <s v="Acueducto de Yopal"/>
        <s v="Programa Nacional DICE"/>
        <s v="Formulación e implementación de acciones de ordenamiento ambiental del territorio en las cuencas hidrográficas afectadas por el Fenómeno de La Niña 2010-2011, como una estrategia para la reducción de las nuevas condiciones de riesgo del país"/>
        <s v="Proyectos Regionales de Reactivación Económica - Reactivar"/>
        <s v="Rio Fonce"/>
        <s v="Gramalote"/>
        <s v="Canal del Dique"/>
        <s v="Jarillon de Cali"/>
        <s v="La Mojana"/>
        <s v="Transversales Mitigación del Riesgo"/>
        <s v="Transversales Subgerencia Estructuracion"/>
        <s v="Transversales Subgerencia de Proyectos"/>
        <s v="Costos y gastos no sectorizados"/>
        <s v="No sectorizado"/>
        <s v="Transversales Central de Cuentas"/>
      </sharedItems>
    </cacheField>
    <cacheField name="Nombre Intervención" numFmtId="0">
      <sharedItems containsBlank="1"/>
    </cacheField>
    <cacheField name="Duración estimada_x000a_del contrato_x000a_(cantidad de )" numFmtId="0">
      <sharedItems containsMixedTypes="1" containsNumber="1" minValue="1" maxValue="21"/>
    </cacheField>
    <cacheField name="Modalidad _x000a_de _x000a_selección" numFmtId="0">
      <sharedItems/>
    </cacheField>
    <cacheField name="Fecha de solicitud de contratación en Jurídica" numFmtId="0">
      <sharedItems containsNonDate="0" containsDate="1" containsString="0" containsBlank="1" minDate="2012-12-23T00:00:00" maxDate="2020-12-16T00:00:00"/>
    </cacheField>
    <cacheField name="mes solicitud" numFmtId="0">
      <sharedItems/>
    </cacheField>
    <cacheField name="Fecha publicación proyecto de pliego de condiciones" numFmtId="0">
      <sharedItems containsDate="1" containsBlank="1" containsMixedTypes="1" minDate="2019-02-16T00:00:00" maxDate="2021-01-29T00:00:00"/>
    </cacheField>
    <cacheField name="Fecha de Firma del Contrato" numFmtId="0">
      <sharedItems containsDate="1" containsMixedTypes="1" minDate="2019-06-01T00:00:00" maxDate="2021-03-01T00:00:00"/>
    </cacheField>
    <cacheField name="Aporte FA_x000a_(1)" numFmtId="0">
      <sharedItems containsSemiMixedTypes="0" containsString="0" containsNumber="1" minValue="3997376.5" maxValue="22093865330"/>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87">
  <r>
    <x v="0"/>
    <s v="Prestar servicios profesionales en la gestión técnica y administrativa dentro de los componentes contractuales y de planeación que requiera el Equipo de Trabajo del sector Transporte de la Subgerencia de Proyectos del Fondo Adaptación."/>
    <n v="80101604"/>
    <x v="0"/>
    <s v="2-0001"/>
    <n v="12"/>
    <s v="Contratación Directa – CPS"/>
    <d v="2020-01-31T00:00:00"/>
    <s v="ene"/>
    <d v="2020-02-07T00:00:00"/>
    <d v="2020-03-02T00:00:00"/>
    <n v="44335613.452159703"/>
  </r>
  <r>
    <x v="0"/>
    <s v="Prestar servicios profesionales para apoyar la supervisión, control y seguimiento a convenios y/o contratos del sector transporte. "/>
    <n v="80101604"/>
    <x v="0"/>
    <s v="2-0001"/>
    <n v="9"/>
    <s v="Contratación Directa – CPS"/>
    <d v="2020-03-20T00:00:00"/>
    <s v="mar"/>
    <d v="2020-03-27T00:00:00"/>
    <d v="2020-04-21T00:00:00"/>
    <n v="111644437.20423201"/>
  </r>
  <r>
    <x v="0"/>
    <s v="Prestar servicios profesionales para apoyar la supervisión, control y seguimiento a convenios y/o contratos del sector transporte. "/>
    <n v="80101604"/>
    <x v="0"/>
    <s v="2-0001"/>
    <n v="9"/>
    <s v="Contratación Directa – CPS"/>
    <d v="2020-04-03T00:00:00"/>
    <s v="abr"/>
    <d v="2020-04-08T00:00:00"/>
    <d v="2020-05-04T00:00:00"/>
    <n v="112215343.973759"/>
  </r>
  <r>
    <x v="0"/>
    <s v="Prestar los servicios profesionales para asesorar y apoyar la gestión ambiental de los proyectos y contratos del Sector Transporte del Fondo Adaptación."/>
    <n v="80101604"/>
    <x v="0"/>
    <s v="2-0001"/>
    <n v="6"/>
    <s v="Contratación Directa – CPS"/>
    <d v="2020-03-27T00:00:00"/>
    <s v="mar"/>
    <d v="2020-04-03T00:00:00"/>
    <d v="2020-04-28T00:00:00"/>
    <n v="60813835.078054599"/>
  </r>
  <r>
    <x v="0"/>
    <s v="Prestar los servicios profesionales para asesorar y apoyar las actividades relacionadas con la gestión social"/>
    <n v="80101604"/>
    <x v="0"/>
    <s v="2-0001"/>
    <n v="6"/>
    <s v="Contratación Directa – CPS"/>
    <d v="2020-04-03T00:00:00"/>
    <s v="abr"/>
    <d v="2020-04-08T00:00:00"/>
    <d v="2020-05-04T00:00:00"/>
    <n v="63520376.775578097"/>
  </r>
  <r>
    <x v="0"/>
    <s v="Prestar servicios profesionales para asesorar y apoyar la gestión jurídico predial de los proyectos y contratos del Sector Transporte del Fondo Adaptación."/>
    <n v="80101604"/>
    <x v="0"/>
    <s v="2-0001"/>
    <n v="6"/>
    <s v="Contratación Directa – CPS"/>
    <d v="2020-04-03T00:00:00"/>
    <s v="abr"/>
    <d v="2020-04-08T00:00:00"/>
    <d v="2020-05-04T00:00:00"/>
    <n v="72368463.742884994"/>
  </r>
  <r>
    <x v="0"/>
    <s v="Prestar servicios profesionales en la gestión técnica y administrativa dentro de los componentes presupuestales, contractuales y de planeación que requiera el Equipo de Trabajo del Sector Transporte de la Subgerencia de Proyectos del Fondo Adaptación."/>
    <n v="80101604"/>
    <x v="0"/>
    <s v="2-0001"/>
    <n v="9"/>
    <s v="Contratación Directa – CPS"/>
    <d v="2020-04-03T00:00:00"/>
    <s v="abr"/>
    <d v="2020-04-08T00:00:00"/>
    <d v="2020-05-06T00:00:00"/>
    <n v="38179014.636887699"/>
  </r>
  <r>
    <x v="0"/>
    <s v="Prestar servicios profesionales para Asesorar y apoyar integralmente en la gestión, seguimiento técnico y administrativo del sector transporte"/>
    <n v="80101604"/>
    <x v="0"/>
    <s v="2-0001"/>
    <n v="9"/>
    <s v="Contratación Directa – CPS"/>
    <d v="2020-04-03T00:00:00"/>
    <s v="abr"/>
    <d v="2020-04-08T00:00:00"/>
    <d v="2020-05-05T00:00:00"/>
    <n v="62866216.842651702"/>
  </r>
  <r>
    <x v="0"/>
    <s v="Prestar servicios profesionales para asesorar y apoyar la liquidación de los contratos y convenios del Sector Transporte."/>
    <n v="80101604"/>
    <x v="0"/>
    <s v="2-0001"/>
    <n v="9"/>
    <s v="Contratación Directa – CPS"/>
    <d v="2020-03-27T00:00:00"/>
    <s v="mar"/>
    <d v="2020-04-03T00:00:00"/>
    <d v="2020-04-29T00:00:00"/>
    <n v="111740928.48922201"/>
  </r>
  <r>
    <x v="0"/>
    <s v="Prestación de servicios profesionales para apoyar juridicamente a la Secretaría General, en los tramites precontractuales y contractuales, que debe adelantar el Fondo para los cinco sectores de la Subgerencia de Proyectos"/>
    <n v="80111607"/>
    <x v="1"/>
    <s v="Transversal Apoyo Jurídico"/>
    <n v="11.5"/>
    <s v="Contratación Directa – CPS"/>
    <d v="2020-01-02T00:00:00"/>
    <s v="ene"/>
    <d v="2020-01-15T00:00:00"/>
    <d v="2020-01-15T00:00:00"/>
    <n v="15630196.4"/>
  </r>
  <r>
    <x v="0"/>
    <s v="Prestar servicios profesionales para apoyar a la Subgerencia de Proyectos del Fondo Adaptación en los aspectos jurídicos de los diferentes asuntos de su competencia."/>
    <n v="80111607"/>
    <x v="1"/>
    <s v="Transversal Subgerencia de Proyectos"/>
    <n v="12"/>
    <s v="Contratación Directa – CPS"/>
    <d v="2020-07-10T00:00:00"/>
    <s v="jul"/>
    <d v="2020-07-31T00:00:00"/>
    <d v="2020-07-31T00:00:00"/>
    <n v="41235263.836400002"/>
  </r>
  <r>
    <x v="0"/>
    <s v="Tiquetes de Funcionarios Sector Transporte"/>
    <n v="80101600"/>
    <x v="0"/>
    <s v="2-0001"/>
    <n v="12"/>
    <s v="Selección Abreviada por Acuerdo Marco"/>
    <d v="2020-01-31T00:00:00"/>
    <s v="ene"/>
    <d v="2020-02-28T00:00:00"/>
    <d v="2020-03-31T00:00:00"/>
    <n v="5040000"/>
  </r>
  <r>
    <x v="0"/>
    <s v="Tiquetes de Contratistas Sector Transporte"/>
    <n v="80101600"/>
    <x v="0"/>
    <s v="2-0001"/>
    <n v="12"/>
    <s v="Selección Abreviada por Acuerdo Marco"/>
    <d v="2020-01-31T00:00:00"/>
    <s v="ene"/>
    <d v="2020-02-28T00:00:00"/>
    <d v="2020-03-31T00:00:00"/>
    <n v="8400000"/>
  </r>
  <r>
    <x v="0"/>
    <s v="Actualización de Estudios y diseños y Construcción de la solución del Sitio Crítico La Judía, en la vía Curos-Málaga en el departamento de Santander."/>
    <s v="95121625 "/>
    <x v="0"/>
    <s v="2-0001"/>
    <n v="20"/>
    <s v="Licitación Pública"/>
    <d v="2020-07-15T00:00:00"/>
    <s v="jul"/>
    <d v="2020-08-15T00:00:00"/>
    <d v="2020-11-15T00:00:00"/>
    <n v="7088781787.29"/>
  </r>
  <r>
    <x v="0"/>
    <s v="Actualización de Estudios y diseños y Construcción de la solución del Sitio Crítico 43, en la vía Curos-Málaga en el departamento de Santander."/>
    <s v="95121625 "/>
    <x v="0"/>
    <s v="2-0001"/>
    <n v="20"/>
    <s v="Licitación Pública"/>
    <d v="2020-07-15T00:00:00"/>
    <s v="jul"/>
    <d v="2020-08-15T00:00:00"/>
    <d v="2020-11-15T00:00:00"/>
    <n v="3000000000"/>
  </r>
  <r>
    <x v="0"/>
    <s v="Interventoría para la actualización de los Estudios y diseños y obras de las soluciones en los sitios críticos La Judía y 43, en la vía Curos-Málaga en el departamento de Santander."/>
    <n v="81101500"/>
    <x v="0"/>
    <s v="2-0001"/>
    <n v="21"/>
    <s v="Concurso de Méritos"/>
    <d v="2020-07-15T00:00:00"/>
    <s v="jul"/>
    <d v="2020-08-15T00:00:00"/>
    <d v="2020-11-30T00:00:00"/>
    <n v="2203740304"/>
  </r>
  <r>
    <x v="1"/>
    <s v="REFORZAMIENTO ESTRUCTURAL Y TERMINACIÓN DE LAS OBRAS DE CONSTRUCCIÓN DE LA E.S.E. CENTRO DE SALUD NUESTRA SEÑORA DEL CARMEN, EN EL MUNICIPIO DE LA TOLA, DEPARTAMENTO DE NARIÑO."/>
    <n v="72121403"/>
    <x v="2"/>
    <s v="CENTRO DE SALUD NUESTRA SEÑORA DEL CARMEN"/>
    <n v="20"/>
    <s v="Licitación Pública"/>
    <d v="2020-03-01T00:00:00"/>
    <s v="mar"/>
    <d v="2020-04-01T00:00:00"/>
    <d v="2020-06-30T00:00:00"/>
    <n v="7937785668"/>
  </r>
  <r>
    <x v="1"/>
    <s v="INTERVENTORÍA TÉCNICA, ADMINISTRATIVA, FINANCIERA, CONTABLE, JURÍDICA Y AMBIENTAL, SOBRE EL CONTRATO DE OBRA PARA EL REFORZAMIENTO ESTRUCTURAL Y TERMINACIÓN DE LAS OBRAS DE CONSTRUCCIÓN DE LA E.S.E. CENTRO DE SALUD NUESTRA SEÑORA DEL CARMEN, EN EL MUNICIPIO DE LA TOLA, DEPARTAMENTO DE NARIÑO"/>
    <n v="72121403"/>
    <x v="2"/>
    <s v="CENTRO DE SALUD NUESTRA SEÑORA DEL CARMEN"/>
    <n v="20"/>
    <s v="Concurso de Méritos"/>
    <d v="2020-03-01T00:00:00"/>
    <s v="mar"/>
    <d v="2020-04-01T00:00:00"/>
    <d v="2020-06-30T00:00:00"/>
    <n v="837564680"/>
  </r>
  <r>
    <x v="1"/>
    <s v="DOTACIÓN DE LA  ESE CENTRO DE SALUD DE GUARANDA - SUCRE"/>
    <s v="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
    <x v="2"/>
    <s v="ESE CENTRO DE SALUD DE GUARANDA"/>
    <n v="5"/>
    <s v="Selección Abreviada por Subasta Inversa"/>
    <d v="2020-04-30T00:00:00"/>
    <s v="abr"/>
    <d v="2020-05-31T00:00:00"/>
    <d v="2020-07-30T00:00:00"/>
    <n v="1616435323"/>
  </r>
  <r>
    <x v="1"/>
    <s v="DOTACIÓN DE LA ESE CENTRO DE SALUD CON CAMAS VITALIO SARÁ DE SOPLAVIENTO - BOLIVAR "/>
    <s v="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
    <x v="2"/>
    <s v="ESE CENTRO DE SALUD CON CAMAS VITALIO SARÁ C"/>
    <n v="5"/>
    <s v="Selección Abreviada por Subasta Inversa"/>
    <d v="2020-04-30T00:00:00"/>
    <s v="abr"/>
    <d v="2020-05-31T00:00:00"/>
    <d v="2020-07-30T00:00:00"/>
    <n v="1508541466"/>
  </r>
  <r>
    <x v="1"/>
    <s v="DOTACIÓN DE LA ESE HOSPITAL REGIONAL UNIDAD OPERATIVA LOCAL VOL. SAN ROQUE DE SAN CRISTÓBAL - BOLIVAR"/>
    <s v="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
    <x v="2"/>
    <s v="ESE HOSPITAL REGIONAL DE BOLIVAR U.O.L. VOL SAN ROQUE DE SAN CRISTOBAL "/>
    <n v="5"/>
    <s v="Selección Abreviada por Subasta Inversa"/>
    <d v="2020-04-30T00:00:00"/>
    <s v="abr"/>
    <d v="2020-05-31T00:00:00"/>
    <d v="2020-07-30T00:00:00"/>
    <n v="1665971056"/>
  </r>
  <r>
    <x v="1"/>
    <s v="DOTACIÓN DEL HOSPITAL NIVEL I DE LA VEGA-ESE SURORIENTE - "/>
    <s v="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
    <x v="2"/>
    <s v="HOSPITAL NIVEL I DE LA VEGA-ESE SURORIENTE -"/>
    <n v="5"/>
    <s v="Selección Abreviada por Subasta Inversa"/>
    <d v="2020-11-30T00:00:00"/>
    <s v="nov"/>
    <d v="2020-12-28T00:00:00"/>
    <d v="2021-01-30T00:00:00"/>
    <n v="1902178480"/>
  </r>
  <r>
    <x v="1"/>
    <s v="DOTACION -CENTRO DE SALUD SAUL QUIÑONES ESE - MAGUI PAYAN NARIÑO"/>
    <s v="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
    <x v="2"/>
    <s v="CENTRO DE SALUD SAUL QUIÑONES ESE"/>
    <n v="5"/>
    <s v="Selección Abreviada por Subasta Inversa"/>
    <d v="2020-12-15T00:00:00"/>
    <s v="dic"/>
    <d v="2021-01-28T00:00:00"/>
    <d v="2021-02-28T00:00:00"/>
    <n v="2234768966"/>
  </r>
  <r>
    <x v="1"/>
    <s v="DOTACION - HOSPITAL REGIONAL DE MIRAFLORES"/>
    <s v="41101800;41102400;41103000;41103500;41103700;41103800;41103900;41104000;41104400;41104500;41111500;41111500;41111600;41111700;41111800;41111900;41112200;41112500;41114500;41115800;41115800;41116200;42141600;42142000;42142100;42142100;42142400;42142500;42143100;42143600;42151600;42151700;42152000;42152300;42152500;42152800;42171600;42171600;42171800;42171900;42172100;42172100;42181500;42181500;42181600;42181700;42181800;42181900;42182000;42182100;42182200;42182400;42182600;42182700;42182800;42182900;42183000;42191800;42191800;42191900;42192000;42192100;42192100;42192200;42192200;42192400;42201700;42201700;42201800;42202900;42203500;42203700;42211600;42221700;42222000;42251500;42271700;42271800;42272000;42272300;42281500;42281700;42281800;42281900;42291600;42291800;42293300;42294200;42295100;42295100;42295100;56101700;56122000;"/>
    <x v="2"/>
    <s v="HOSPITAL REGIONAL DE MIRAFLORES"/>
    <n v="5"/>
    <s v="Selección Abreviada por Subasta Inversa"/>
    <d v="2020-04-30T00:00:00"/>
    <s v="abr"/>
    <d v="2020-05-20T00:00:00"/>
    <d v="2020-06-30T00:00:00"/>
    <n v="2725683539"/>
  </r>
  <r>
    <x v="1"/>
    <s v="GASTOS TIQUETES - SECTOR SALUD"/>
    <n v="90121502"/>
    <x v="2"/>
    <s v="826-GERENCIA GRUPO 2-GENERAL"/>
    <n v="12"/>
    <s v="Selección Abreviada por Acuerdo Marco"/>
    <d v="2020-01-30T00:00:00"/>
    <s v="ene"/>
    <d v="2020-02-20T00:00:00"/>
    <s v="30/02/2020"/>
    <n v="100000000"/>
  </r>
  <r>
    <x v="1"/>
    <s v="ASESORAR Y APOYAR LAS ACTIVIDADES RELACIONADAS CON LA PLANEACIÓN, SEGUIMIENTO Y LA GESTIÓN, ADMINISTRATIVA Y FINANCIERA DE LOS PROYECTOS DEL SECTOR SALUD PARA LA SUBGERENCIA DE PROYECTOS DEL FONDO ADAPTACIÓN"/>
    <n v="80101600"/>
    <x v="2"/>
    <s v="826-GERENCIA GRUPO 2-GENERAL (CPS)"/>
    <n v="5"/>
    <s v="Contratación Directa"/>
    <d v="2020-06-30T00:00:00"/>
    <s v="jun"/>
    <d v="2020-07-15T00:00:00"/>
    <d v="2020-08-01T00:00:00"/>
    <n v="60775455"/>
  </r>
  <r>
    <x v="1"/>
    <s v="PRESTAR LOS SERVICIOS PROFESIONALES PARA APOYAR JURÍDICAMENTE A LA SECRETARÍA GENERAL, EN LOS TRÁMITES PRECONTRACTUALES Y CONTRACTUALES, QUE DEBE ADELANTAR EL FONDO PARA LA SUBGERENCIA DE PROYECTOS - SECTOR SALUD."/>
    <n v="80111607"/>
    <x v="2"/>
    <s v="826-GERENCIA GRUPO 2-GENERAL (CPS)"/>
    <n v="6"/>
    <s v="Contratación Directa"/>
    <d v="2020-04-30T00:00:00"/>
    <s v="abr"/>
    <d v="2020-05-15T00:00:00"/>
    <d v="2020-07-01T00:00:00"/>
    <n v="72579246"/>
  </r>
  <r>
    <x v="1"/>
    <s v="EL CONTRATISTA SE COMPROMETE A PRESTAR SUS SERVICIOS PROFESIONALES PARA APOYAR JURÍDICAMENTE AL SECTOR SALUD EN LOS TEMAS PUESTOS A SU CONSIDERACIÓN RELACIONADOS CON DICHO SECTOR."/>
    <n v="80101604"/>
    <x v="2"/>
    <s v="826-GERENCIA GRUPO 2-GENERAL (CPS)"/>
    <n v="3"/>
    <s v="Contratación Directa"/>
    <d v="2020-09-01T00:00:00"/>
    <s v="sep"/>
    <d v="2020-09-15T00:00:00"/>
    <d v="2020-10-05T00:00:00"/>
    <n v="36465273"/>
  </r>
  <r>
    <x v="1"/>
    <s v="PRESTAR LOS SERVICIOS PROFESIONALES PARA APOYAR LA GESTIÓN DEL SECTOR SALUD MEDIANTE LA EJECUCIÓN DE  ALGUNAS ACTIVIDADES FINANCIERAS Y ADMINISTRATIVAS DE DICHO SECTOR. "/>
    <n v="80101600"/>
    <x v="2"/>
    <s v="826-GERENCIA GRUPO 2-GENERAL(CPS)"/>
    <n v="6"/>
    <s v="Contratación Directa"/>
    <d v="2020-06-01T00:00:00"/>
    <s v="jun"/>
    <d v="2020-06-15T00:00:00"/>
    <d v="2020-07-15T00:00:00"/>
    <n v="40853370"/>
  </r>
  <r>
    <x v="1"/>
    <s v="APOYAR LA SUPERVISIÓN, CONTROL Y SEGUIMIENTO A LOS CONVENIOS Y/O CONTRATOS QUE LE SEAN ASIGNADOS DEL SECTOR SALUD."/>
    <n v="80101600"/>
    <x v="2"/>
    <s v="826-GERENCIA GRUPO 2-GENERAL(CPS)"/>
    <n v="9"/>
    <s v="Contratación Directa"/>
    <d v="2020-03-15T00:00:00"/>
    <s v="mar"/>
    <s v="30/03/220"/>
    <d v="2020-04-20T00:00:00"/>
    <n v="109395819"/>
  </r>
  <r>
    <x v="1"/>
    <s v="APOYAR LA SUPERVISIÓN, CONTROL Y SEGUIMIENTO A LOS CONVENIOS Y/O CONTRATOS QUE LE SEAN ASIGNADOS DEL SECTOR SALUD."/>
    <n v="80101600"/>
    <x v="2"/>
    <s v="826-GERENCIA GRUPO 2-GENERAL(CPS)"/>
    <n v="8"/>
    <s v="Contratación Directa"/>
    <d v="2020-04-01T00:00:00"/>
    <s v="abr"/>
    <d v="2020-04-15T00:00:00"/>
    <d v="2020-05-31T00:00:00"/>
    <n v="97240728"/>
  </r>
  <r>
    <x v="1"/>
    <s v="APOYAR LA SUPERVISIÓN, CONTROL Y SEGUIMIENTO A LOS CONVENIOS Y/O CONTRATOS QUE LE SEAN ASIGNADOS DEL SECTOR SALUD."/>
    <n v="80101600"/>
    <x v="2"/>
    <s v="826-GERENCIA GRUPO 2-GENERAL(CPS)"/>
    <n v="6"/>
    <s v="Contratación Directa"/>
    <d v="2020-04-15T00:00:00"/>
    <s v="abr"/>
    <d v="2020-05-30T00:00:00"/>
    <d v="2020-06-21T00:00:00"/>
    <n v="72930546"/>
  </r>
  <r>
    <x v="1"/>
    <s v="APOYAR LA SUPERVISIÓN, CONTROL Y SEGUIMIENTO A LOS CONTRATOS DE DOTACION QUE LE SEAN ASIGNADOS DEL SECTOR SALUD."/>
    <n v="80101600"/>
    <x v="2"/>
    <s v="826-GERENCIA GRUPO 2-GENERAL(CPS)"/>
    <n v="6"/>
    <s v="Contratación Directa"/>
    <d v="2020-05-01T00:00:00"/>
    <s v="may"/>
    <d v="2020-05-15T00:00:00"/>
    <d v="2020-06-02T00:00:00"/>
    <n v="72930546"/>
  </r>
  <r>
    <x v="1"/>
    <s v="LA CONTRATISTA SE COMPROMETE A ASESORAR Y APOYAR LAS ACTIVIDADES RELACIONADAS CON LA GESTIÓN SOCIAL DE LOS PROYECTOS DEL SECTOR SALUD, DE CONFORMIDAD CON LO ESTABLECIDO EN LOS TÉRMINOS Y CONDICIONES CONTRACTUALES Y LOS DOCUMENTOS QUE LOS CONFORMAN, LOS CUALES, JUNTO CON LA PROPUESTA DEL CONTRATISTA, FORMAN PARTE INTE-GRAL DE ESTE CONTRATO Y PREVALECEN, PARA TODOS LOS EFECTOS, SOBRE ESTA ÚLTIMA."/>
    <n v="80101604"/>
    <x v="2"/>
    <s v="826-GERENCIA GRUPO 2-GENERAL(CPS)"/>
    <n v="6"/>
    <s v="Contratación Directa"/>
    <d v="2020-01-13T00:00:00"/>
    <s v="ene"/>
    <d v="2020-01-20T00:00:00"/>
    <d v="2020-01-30T00:00:00"/>
    <n v="59191260"/>
  </r>
  <r>
    <x v="2"/>
    <s v="Apoyar la supervision, control y seguimiento a convenios y/o contratos del Sector Vivienda. "/>
    <n v="80101604"/>
    <x v="3"/>
    <s v="Apoyo a la gestion"/>
    <n v="11"/>
    <s v="Contratacion Directa-CPS"/>
    <d v="2020-01-13T00:00:00"/>
    <s v="ene"/>
    <d v="2020-01-13T00:00:00"/>
    <d v="2020-02-01T00:00:00"/>
    <n v="134000000"/>
  </r>
  <r>
    <x v="2"/>
    <s v="Apoyar la supervision, control y seguimiento a convenios y/o contratos del Sector Vivienda. "/>
    <n v="80101604"/>
    <x v="3"/>
    <s v="Apoyo a la gestion"/>
    <n v="8"/>
    <s v="Contratacion Directa-CPS"/>
    <d v="2020-04-25T00:00:00"/>
    <s v="abr"/>
    <d v="2020-04-25T00:00:00"/>
    <d v="2020-05-15T00:00:00"/>
    <n v="82000000"/>
  </r>
  <r>
    <x v="2"/>
    <s v="Apoyar la supervision, control y seguimiento a convenios y/o contratos del Sector Vivienda. "/>
    <n v="80101604"/>
    <x v="3"/>
    <s v="Apoyo a la gestion"/>
    <n v="8"/>
    <s v="Contratacion Directa-CPS"/>
    <d v="2020-04-25T00:00:00"/>
    <s v="abr"/>
    <d v="2020-04-25T00:00:00"/>
    <d v="2020-05-15T00:00:00"/>
    <n v="97000000"/>
  </r>
  <r>
    <x v="2"/>
    <s v="Prestar servicios profesionales al equipo de trabajo de &quot;operadores zonales&quot; del Sector Vivienda, mediante el desarrollo de actividades tecnicas y administrativas. "/>
    <n v="80101604"/>
    <x v="3"/>
    <s v="Apoyo a la gestion"/>
    <n v="10"/>
    <s v="Contratacion Directa-CPS"/>
    <d v="2020-02-25T00:00:00"/>
    <s v="feb"/>
    <d v="2020-02-25T00:00:00"/>
    <d v="2020-03-05T00:00:00"/>
    <n v="60000000"/>
  </r>
  <r>
    <x v="2"/>
    <s v="Prestación de servicios profesionales para los diferentes tramites y requerimientos jurídicos del sector vivienda del Fondo Adaptación"/>
    <n v="80111607"/>
    <x v="3"/>
    <s v="Apoyo a la gestion"/>
    <n v="10"/>
    <s v="Contratacion Directa-CPS"/>
    <d v="2020-02-25T00:00:00"/>
    <s v="feb"/>
    <d v="2020-02-25T00:00:00"/>
    <d v="2020-03-05T00:00:00"/>
    <n v="70000000"/>
  </r>
  <r>
    <x v="2"/>
    <s v="Prestación de servicios profesionales para los diferentes trámites y requerimientos jurídicos del Sector Vivienda del Fondo Adaptación."/>
    <n v="80111607"/>
    <x v="3"/>
    <s v="Apoyo a la gestion"/>
    <n v="10"/>
    <s v="Contratacion Directa-CPS"/>
    <d v="2020-02-15T00:00:00"/>
    <s v="feb"/>
    <d v="2020-02-15T00:00:00"/>
    <d v="2020-03-10T00:00:00"/>
    <n v="102000000"/>
  </r>
  <r>
    <x v="2"/>
    <s v="Prestación de servicios profesionales para los diferentes trámites y requerimientos jurídicos del Sector Vivienda del Fondo Adaptación"/>
    <n v="80111607"/>
    <x v="3"/>
    <s v="Apoyo a la gestion"/>
    <n v="6"/>
    <s v="Contratacion Directa-CPS"/>
    <d v="2020-06-15T00:00:00"/>
    <s v="jun"/>
    <d v="2020-06-15T00:00:00"/>
    <d v="2020-07-01T00:00:00"/>
    <n v="35000000"/>
  </r>
  <r>
    <x v="2"/>
    <s v="Apoyar la supervision, control y seguimiento a convenios y/o contratos del Sector Vivienda. "/>
    <n v="80101604"/>
    <x v="3"/>
    <s v="Apoyo a la gestion"/>
    <n v="4"/>
    <s v="Contratacion Directa-CPS"/>
    <d v="2020-08-15T00:00:00"/>
    <s v="ago"/>
    <d v="2020-08-15T00:00:00"/>
    <d v="2020-09-05T00:00:00"/>
    <n v="41000000"/>
  </r>
  <r>
    <x v="2"/>
    <s v="Apoyar la supervision, control y seguimiento a convenios y/o contratos del Sector Vivienda. "/>
    <n v="80101604"/>
    <x v="3"/>
    <s v="Apoyo a la gestion"/>
    <n v="6"/>
    <s v="Contratacion Directa-CPS"/>
    <d v="2020-06-15T00:00:00"/>
    <s v="jun"/>
    <d v="2020-06-15T00:00:00"/>
    <d v="2020-07-05T00:00:00"/>
    <n v="71000000"/>
  </r>
  <r>
    <x v="2"/>
    <s v="Apoyar la supervision, control y seguimiento a convenios y/o contratos del Sector Vivienda. "/>
    <n v="80101604"/>
    <x v="3"/>
    <s v="Apoyo a la gestion"/>
    <n v="8"/>
    <s v="Contratacion Directa-CPS"/>
    <d v="2020-05-15T00:00:00"/>
    <s v="may"/>
    <d v="2020-05-15T00:00:00"/>
    <d v="2020-05-15T00:00:00"/>
    <n v="97000000"/>
  </r>
  <r>
    <x v="2"/>
    <s v="Apoyar la supervision, control y seguimiento a convenios y/o contratos del Sector Vivienda. "/>
    <n v="80101604"/>
    <x v="3"/>
    <s v="Apoyo a la gestion"/>
    <n v="10"/>
    <s v="Contratacion Directa-CPS"/>
    <d v="2020-02-10T00:00:00"/>
    <s v="feb"/>
    <d v="2020-02-10T00:00:00"/>
    <d v="2020-03-10T00:00:00"/>
    <n v="121000000"/>
  </r>
  <r>
    <x v="2"/>
    <s v="Apoyar la supervision, control y seguimiento a convenios y/o contratos del Sector Vivienda. "/>
    <n v="80101604"/>
    <x v="3"/>
    <s v="Apoyo a la gestion"/>
    <n v="9"/>
    <s v="Contratacion Directa-CPS"/>
    <d v="2020-04-10T00:00:00"/>
    <s v="abr"/>
    <d v="2020-04-25T00:00:00"/>
    <d v="2020-05-20T00:00:00"/>
    <n v="94000000"/>
  </r>
  <r>
    <x v="2"/>
    <s v="Prestacion de servicios profesionales para brindar apoyo en la gestion juridica del Sector Vivienda del Fondo Adaptacion"/>
    <n v="80111607"/>
    <x v="3"/>
    <s v="Apoyo a la gestion"/>
    <n v="5"/>
    <s v="Contratacion Directa-CPS"/>
    <d v="2020-07-10T00:00:00"/>
    <s v="jul"/>
    <d v="2020-07-10T00:00:00"/>
    <d v="2020-08-10T00:00:00"/>
    <n v="61000000"/>
  </r>
  <r>
    <x v="2"/>
    <s v="Prestar servicios profesionales al equipo de trabajo de contrataciones directas del Sector Vivienda, mediante el desarrollo de actividades técnicas y administrativas."/>
    <n v="80111601"/>
    <x v="3"/>
    <s v="Apoyo a la gestion"/>
    <n v="3"/>
    <s v="Contratacion Directa-CPS"/>
    <d v="2020-09-10T00:00:00"/>
    <s v="sep"/>
    <d v="2020-09-10T00:00:00"/>
    <d v="2020-10-01T00:00:00"/>
    <n v="20000000"/>
  </r>
  <r>
    <x v="2"/>
    <s v="Prestación de Servicios profesionales de apoyo jurídico en los diferentes trámites y requerimientos para el sector vivienda del Fondo Adaptación"/>
    <n v="80111607"/>
    <x v="3"/>
    <s v="Apoyo a la gestion"/>
    <n v="10"/>
    <s v="Contratacion Directa-CPS"/>
    <d v="2020-02-10T00:00:00"/>
    <s v="feb"/>
    <d v="2020-02-10T00:00:00"/>
    <d v="2020-03-10T00:00:00"/>
    <n v="56000000"/>
  </r>
  <r>
    <x v="2"/>
    <s v="Apoyar la supervision, control y seguimiento a convenios y/o contratos del Sector Vivienda. "/>
    <n v="80101604"/>
    <x v="3"/>
    <s v="Apoyo a la gestion"/>
    <n v="8"/>
    <s v="Contratacion Directa-CPS"/>
    <d v="2020-05-15T00:00:00"/>
    <s v="may"/>
    <d v="2020-05-15T00:00:00"/>
    <d v="2020-05-15T00:00:00"/>
    <n v="97000000"/>
  </r>
  <r>
    <x v="2"/>
    <s v="Prestar servicios profesionales en la gestion de estructuración y ejecución de las contrataciones directas del Sector Vivienda"/>
    <n v="80111601"/>
    <x v="3"/>
    <s v="Apoyo a la gestion"/>
    <n v="10"/>
    <s v="Contratacion Directa-CPS"/>
    <d v="2019-02-16T00:00:00"/>
    <s v="feb"/>
    <d v="2019-02-16T00:00:00"/>
    <d v="2020-03-05T00:00:00"/>
    <n v="90000000"/>
  </r>
  <r>
    <x v="2"/>
    <s v="Prestación de servicios profesionales en las diferentes actividades y trámites procesales y jurídicos en la gestión del sector vivienda del Fondo Adaptación."/>
    <n v="80111607"/>
    <x v="3"/>
    <s v="Apoyo a la gestion"/>
    <n v="10"/>
    <s v="Contratacion Directa-CPS"/>
    <d v="2019-02-16T00:00:00"/>
    <s v="feb"/>
    <d v="2019-02-16T00:00:00"/>
    <d v="2020-03-05T00:00:00"/>
    <n v="90000000"/>
  </r>
  <r>
    <x v="2"/>
    <s v="Prestar servicios profesionales en la gestión de estructuración y ejecución de las contrataciones del Sector Vivienda"/>
    <n v="80111601"/>
    <x v="3"/>
    <s v="Apoyo a la gestion"/>
    <n v="10"/>
    <s v="Contratacion Directa-CPS"/>
    <d v="2019-02-16T00:00:00"/>
    <s v="feb"/>
    <d v="2019-02-16T00:00:00"/>
    <d v="2020-03-05T00:00:00"/>
    <n v="90000000"/>
  </r>
  <r>
    <x v="2"/>
    <s v="Prestación de servicios profesionales de apoyo jurídico en los diferentes trámites y requerimientos para el sector vivienda"/>
    <n v="80111607"/>
    <x v="3"/>
    <s v="Apoyo a la gestion"/>
    <n v="8"/>
    <s v="Contratacion Directa-CPS"/>
    <d v="2020-04-15T00:00:00"/>
    <s v="abr"/>
    <d v="2020-04-15T00:00:00"/>
    <d v="2020-05-15T00:00:00"/>
    <n v="45000000"/>
  </r>
  <r>
    <x v="2"/>
    <s v="Prestación de servicios profesionales en la gestión administrativa del Sector Vivienda del Fondo Adaptacion"/>
    <n v="80111601"/>
    <x v="3"/>
    <s v="Apoyo a la gestion"/>
    <n v="11"/>
    <s v="Contratacion Directa-CPS"/>
    <d v="2020-01-10T00:00:00"/>
    <s v="ene"/>
    <d v="2020-01-10T00:00:00"/>
    <d v="2020-02-03T00:00:00"/>
    <n v="75000000"/>
  </r>
  <r>
    <x v="2"/>
    <s v="Prestación de servicios profesionales en la gestión tecnica y administrativa del Sector Vivienda."/>
    <n v="80111601"/>
    <x v="3"/>
    <s v="Apoyo a la gestion"/>
    <n v="11"/>
    <s v="Contratacion Directa-CPS"/>
    <d v="2020-01-10T00:00:00"/>
    <s v="ene"/>
    <d v="2020-01-10T00:00:00"/>
    <d v="2020-02-03T00:00:00"/>
    <n v="75000000"/>
  </r>
  <r>
    <x v="2"/>
    <s v="Prestación de servicios profesionales para apoyar la gestión social del Sector Vivienda del Fondo Adaptación "/>
    <n v="80111601"/>
    <x v="3"/>
    <s v="Apoyo a la gestion"/>
    <n v="11"/>
    <s v="Contratacion Directa-CPS"/>
    <d v="2020-01-25T00:00:00"/>
    <s v="ene"/>
    <d v="2020-01-25T00:00:00"/>
    <d v="2020-02-10T00:00:00"/>
    <n v="99000000"/>
  </r>
  <r>
    <x v="2"/>
    <s v="Prestación de servicios profesionales para apoyar la gestión social del Sector Vivienda del Fondo Adaptación "/>
    <n v="80111601"/>
    <x v="3"/>
    <s v="Apoyo a la gestion"/>
    <n v="11"/>
    <s v="Contratacion Directa-CPS"/>
    <d v="2020-01-10T00:00:00"/>
    <s v="ene"/>
    <d v="2020-01-10T00:00:00"/>
    <d v="2020-02-03T00:00:00"/>
    <n v="99000000"/>
  </r>
  <r>
    <x v="2"/>
    <s v="Prestacion de servicios profesionales en la  gestión financiera y presupuestal  del Sector Vivienda del Fondo Adaptación."/>
    <n v="80111601"/>
    <x v="3"/>
    <s v="Apoyo a la gestion"/>
    <n v="11"/>
    <s v="Contratacion Directa-CPS"/>
    <d v="2020-01-10T00:00:00"/>
    <s v="ene"/>
    <d v="2020-01-10T00:00:00"/>
    <d v="2020-02-03T00:00:00"/>
    <n v="146000000"/>
  </r>
  <r>
    <x v="2"/>
    <s v="Prestación de servicios profesionales en la gestión administrativa y financiera del Sector Vivienda del Fondo Adaptacion"/>
    <n v="80111601"/>
    <x v="3"/>
    <s v="Apoyo a la gestion"/>
    <n v="11"/>
    <s v="Contratacion Directa-CPS"/>
    <d v="2020-01-10T00:00:00"/>
    <s v="ene"/>
    <d v="2020-01-10T00:00:00"/>
    <d v="2020-06-05T00:00:00"/>
    <n v="82000000"/>
  </r>
  <r>
    <x v="2"/>
    <s v="Prestacion de servicios profesionales para el manejo y articulacion de las bases de datos que permitan la organización y consulta de la informacion de los proyectos del Sector Vivienda"/>
    <n v="80111601"/>
    <x v="3"/>
    <s v="Apoyo a la gestion"/>
    <n v="10"/>
    <s v="Contratacion Directa-CPS"/>
    <d v="2019-02-16T00:00:00"/>
    <s v="feb"/>
    <d v="2019-02-16T00:00:00"/>
    <d v="2020-03-05T00:00:00"/>
    <n v="90000000"/>
  </r>
  <r>
    <x v="2"/>
    <s v="Prestación de servicios profesionales de apoyo jurídico en los diferentes trámites y requerimientos para el sector vivienda"/>
    <n v="80111607"/>
    <x v="3"/>
    <s v="Apoyo a la gestion"/>
    <n v="8"/>
    <s v="Contratacion Directa-CPS"/>
    <d v="2020-04-15T00:00:00"/>
    <s v="abr"/>
    <d v="2020-04-15T00:00:00"/>
    <d v="2020-05-15T00:00:00"/>
    <n v="45000000"/>
  </r>
  <r>
    <x v="2"/>
    <s v="Prestación de servicios para apoyar la gestión operativa de los equipos de trabajo del sector vivienda"/>
    <n v="80111601"/>
    <x v="3"/>
    <s v="Apoyo a la gestion"/>
    <n v="8"/>
    <s v="Contratacion Directa-CPS"/>
    <d v="2020-04-15T00:00:00"/>
    <s v="abr"/>
    <d v="2020-04-15T00:00:00"/>
    <d v="2020-05-05T00:00:00"/>
    <n v="37000000"/>
  </r>
  <r>
    <x v="2"/>
    <s v="Prestación de servicios profesionales en la gestión administrativa y financiera del Sector Vivienda del Fondo Adaptacion"/>
    <n v="80111601"/>
    <x v="3"/>
    <s v="Apoyo a la gestion"/>
    <n v="9"/>
    <s v="Contratacion Directa-CPS"/>
    <d v="2020-02-28T00:00:00"/>
    <s v="feb"/>
    <d v="2020-02-28T00:00:00"/>
    <d v="2020-04-01T00:00:00"/>
    <n v="61000000"/>
  </r>
  <r>
    <x v="2"/>
    <s v="Prestación de servicios profesionales para apoyar juridicamente a la Secretaría General, en los tramites precontractuales y contractuales, que debe adelantar el Fondo para los cinco sectores de la Subgerencia de Proyecto"/>
    <n v="80111607"/>
    <x v="4"/>
    <s v="Apoyo a la gestion"/>
    <n v="11.5"/>
    <s v="Contratacion Directa-CPS"/>
    <d v="2019-12-26T00:00:00"/>
    <s v="dic"/>
    <d v="2020-01-15T00:00:00"/>
    <d v="2020-01-15T00:00:00"/>
    <n v="15630196.4"/>
  </r>
  <r>
    <x v="2"/>
    <s v="Prestar servicios profesionales para apoyar a la Subgerencia de Proyectos del Fondo Adaptación en los aspectos jurídicos de los diferentes asuntos de su competencia."/>
    <n v="80111607"/>
    <x v="4"/>
    <s v="Apoyo a la gestion"/>
    <n v="12"/>
    <s v="Contratacion Directa-CPS"/>
    <d v="2020-07-10T00:00:00"/>
    <s v="jul"/>
    <d v="2020-07-31T00:00:00"/>
    <d v="2020-07-31T00:00:00"/>
    <n v="41235263.840000004"/>
  </r>
  <r>
    <x v="2"/>
    <s v="Prestar servicios profesionales para asesorar a la Subgerencia de Proyectos del Fondo Adaptación, en los aspectos que requieran los proyectos en sus etapas de estructuración, contratación, ejecución y entrega."/>
    <n v="80101604"/>
    <x v="4"/>
    <s v="Apoyo a la gestion"/>
    <n v="11"/>
    <s v="Contratacion Directa-CPS"/>
    <d v="2020-01-15T00:00:00"/>
    <s v="ene"/>
    <d v="2020-01-31T00:00:00"/>
    <d v="2020-01-31T00:00:00"/>
    <n v="37272253.549999997"/>
  </r>
  <r>
    <x v="2"/>
    <s v="Prestar servicios profesionales para el apoyo y acompañamiento a la Subgerencia de Proyectos en el control y seguimiento de los trámites propios del área, así como facilitar la interlocución en el desarrollo de las reuniones de los sectores adscritos a la subgerencia y aquellas que se requieran con representantes de entidades, organismos y organizaciones."/>
    <n v="80111601"/>
    <x v="4"/>
    <s v="Apoyo a la gestion"/>
    <n v="12"/>
    <s v="Contratacion Directa-CPS"/>
    <d v="2012-12-23T00:00:00"/>
    <s v="dic"/>
    <d v="2020-01-31T00:00:00"/>
    <d v="2020-01-31T00:00:00"/>
    <n v="35838614"/>
  </r>
  <r>
    <x v="2"/>
    <s v="Proveer soluciones de vivienda en el departamento del Atlantico"/>
    <n v="80131600"/>
    <x v="3"/>
    <s v="Viviendas Directas Atlantico"/>
    <n v="8"/>
    <s v="Contratacion Directa-Compraventa"/>
    <d v="2020-02-20T00:00:00"/>
    <s v="feb"/>
    <d v="2020-03-20T00:00:00"/>
    <d v="2020-04-20T00:00:00"/>
    <n v="8219396171"/>
  </r>
  <r>
    <x v="2"/>
    <s v="Proveer soluciones de vivienda en el municipio de Dos Quebradas, departamento de Risaralda"/>
    <n v="80131600"/>
    <x v="3"/>
    <s v="Viviendas Directas Risaralda"/>
    <n v="12"/>
    <s v="Contratacion Directa-Compraventa"/>
    <d v="2020-02-20T00:00:00"/>
    <s v="feb"/>
    <d v="2020-03-20T00:00:00"/>
    <d v="2020-04-20T00:00:00"/>
    <n v="4834938924"/>
  </r>
  <r>
    <x v="2"/>
    <s v="Proveer soluciones de vivienda en el municipio de San Pablo, departamento de Bolivar"/>
    <n v="80131600"/>
    <x v="3"/>
    <s v="Viviendas Directas San Pablo Bolivar"/>
    <n v="10"/>
    <s v="Contratacion Directa-Compraventa"/>
    <d v="2020-02-20T00:00:00"/>
    <s v="feb"/>
    <d v="2020-03-20T00:00:00"/>
    <d v="2020-04-20T00:00:00"/>
    <n v="4270862716"/>
  </r>
  <r>
    <x v="2"/>
    <s v="Compraventa de viviendas en el municipio de la Pintada, departamento de Antioquia"/>
    <n v="80131600"/>
    <x v="3"/>
    <s v="Viviendas Directas La Pintada"/>
    <n v="5"/>
    <s v="Contratacion Directa-Compraventa"/>
    <d v="2020-04-20T00:00:00"/>
    <s v="abr"/>
    <d v="2020-05-20T00:00:00"/>
    <d v="2020-06-20T00:00:00"/>
    <n v="483493892"/>
  </r>
  <r>
    <x v="2"/>
    <s v="Proveer soluciones de vivienda los diferentes departamentos del Pais"/>
    <n v="80131600"/>
    <x v="3"/>
    <s v="Viviendas Varios"/>
    <n v="12"/>
    <s v="Contratacion Directa-Compraventa"/>
    <d v="2020-08-05T00:00:00"/>
    <s v="ago"/>
    <d v="2020-09-30T00:00:00"/>
    <d v="2020-12-15T00:00:00"/>
    <n v="22093865330"/>
  </r>
  <r>
    <x v="3"/>
    <s v="Aporyar en la supervisión, control y seguimiento a los convenios y/o contratos que le sean asignados al Sector de Agua y Saneamiento"/>
    <n v="80101604"/>
    <x v="5"/>
    <s v="670-Supervision"/>
    <n v="9"/>
    <s v="Concurso de Méritos"/>
    <d v="2020-03-01T00:00:00"/>
    <s v="mar"/>
    <d v="2020-04-01T00:00:00"/>
    <d v="2020-04-01T00:00:00"/>
    <n v="109079590.81499998"/>
  </r>
  <r>
    <x v="3"/>
    <s v="Aporyar en la supervisión, control y seguimiento a los convenios y/o contratos que le sean asignados al Sector de Agua y Saneamiento"/>
    <n v="80101604"/>
    <x v="5"/>
    <s v="670-Supervision"/>
    <n v="9"/>
    <s v="Concurso de Méritos"/>
    <d v="2020-03-01T00:00:00"/>
    <s v="mar"/>
    <d v="2020-04-01T00:00:00"/>
    <d v="2020-04-01T00:00:00"/>
    <n v="109079590.81499998"/>
  </r>
  <r>
    <x v="3"/>
    <s v="Aporyar en la supervisión, control y seguimiento a los convenios y/o contratos que le sean asignados al Sector de Agua y Saneamiento"/>
    <n v="80101604"/>
    <x v="5"/>
    <s v="670-Supervision"/>
    <n v="9"/>
    <s v="Concurso de Méritos"/>
    <d v="2020-03-01T00:00:00"/>
    <s v="mar"/>
    <d v="2020-04-01T00:00:00"/>
    <d v="2020-04-01T00:00:00"/>
    <n v="109079590.81499998"/>
  </r>
  <r>
    <x v="3"/>
    <s v="Prestar los servicios profesionales para el apoyo a la planeación, gestión y seguimiento administrativo y financiero del sector de Agua y Saneamiento"/>
    <n v="80101604"/>
    <x v="5"/>
    <s v="670-Supervision"/>
    <n v="8"/>
    <s v="Concurso de Méritos"/>
    <d v="2020-04-01T00:00:00"/>
    <s v="abr"/>
    <d v="2020-05-01T00:00:00"/>
    <d v="2020-05-01T00:00:00"/>
    <n v="63958032"/>
  </r>
  <r>
    <x v="3"/>
    <s v="Prestación de servicios profesionales para asesorar jurídicamente al sector Agua y Saneamiento en los temas puestos a su consideración relacionados con dicho sector"/>
    <n v="80101604"/>
    <x v="6"/>
    <s v="215-Apoyo a proyectos sur del Atlantico"/>
    <n v="9"/>
    <s v="Concurso de Méritos"/>
    <d v="2020-03-01T00:00:00"/>
    <s v="mar"/>
    <d v="2020-04-01T00:00:00"/>
    <d v="2020-04-01T00:00:00"/>
    <n v="91486440"/>
  </r>
  <r>
    <x v="3"/>
    <s v="Prestación de servicios profesionales para asesorar y apoyar las actividades relacionadas con la gestión social"/>
    <n v="80101604"/>
    <x v="7"/>
    <s v="Yopal"/>
    <n v="9"/>
    <s v="Contratación Directa"/>
    <d v="2020-03-01T00:00:00"/>
    <s v="mar"/>
    <d v="2020-04-01T00:00:00"/>
    <d v="2020-04-01T00:00:00"/>
    <n v="26878959"/>
  </r>
  <r>
    <x v="4"/>
    <s v="Prestar los servicios profesionales para el apoyo a la supervisión al Sector Educación del Fondo Adaptación para los proyectos en desarrollo y en etapa de liquidación"/>
    <n v="80101604"/>
    <x v="8"/>
    <s v="004-Gestion Apoyo y Reserva Presupuestal Sector Educacion"/>
    <n v="10"/>
    <s v="Contratación directa prestación servicios"/>
    <d v="2020-02-01T00:00:00"/>
    <s v="feb"/>
    <d v="2020-02-16T00:00:00"/>
    <d v="2020-03-03T00:00:00"/>
    <n v="67564178.700000003"/>
  </r>
  <r>
    <x v="4"/>
    <s v="Prestar servicios profesionales para el apoyo a la gestión administrativa al Sector Educación del Fondo Adaptación para los proyectos en desarrollo y en etapa de liquidación"/>
    <n v="80101604"/>
    <x v="8"/>
    <s v="004-Gestion Apoyo y Reserva Presupuestal Sector Educacion"/>
    <n v="9"/>
    <s v="Contratación directa prestación servicios"/>
    <d v="2020-02-15T00:00:00"/>
    <s v="feb"/>
    <d v="2020-03-01T00:00:00"/>
    <d v="2020-03-24T00:00:00"/>
    <n v="34253165.515000001"/>
  </r>
  <r>
    <x v="4"/>
    <s v="Prestar servicios profesionales para el apoyo a la gestiòn jurìdica al Sector Educación del Fondo Adaptación "/>
    <n v="80101604"/>
    <x v="8"/>
    <s v="004-Gestion Apoyo y Reserva Presupuestal Sector Educacion"/>
    <n v="11"/>
    <s v="Contratación directa prestación servicios"/>
    <d v="2020-01-17T00:00:00"/>
    <s v="ene"/>
    <d v="2020-01-27T00:00:00"/>
    <d v="2020-02-01T00:00:00"/>
    <n v="111492026.58000001"/>
  </r>
  <r>
    <x v="4"/>
    <s v="Prestar los servicios profesionales para el apoyo a la supervisión al Sector Educación del Fondo Adaptación para los proyectos en desarrollo y en etapa de liquidación"/>
    <n v="80101604"/>
    <x v="8"/>
    <s v="004-Gestion Apoyo y Reserva Presupuestal Sector Educacion"/>
    <n v="6"/>
    <s v="Contratación directa prestación servicios"/>
    <d v="2020-05-25T00:00:00"/>
    <s v="may"/>
    <d v="2020-06-09T00:00:00"/>
    <d v="2020-06-27T00:00:00"/>
    <n v="21633578.219999999"/>
  </r>
  <r>
    <x v="4"/>
    <s v="Prestar los servicios profesionales para el apoyo administrativo y financiero al Sector Educación del Fondo Adaptación para las actividades relacionadas con la planeación y el seguimiento a los proyectos"/>
    <n v="80101604"/>
    <x v="8"/>
    <s v="004-Gestion Apoyo y Reserva Presupuestal Sector Educacion"/>
    <n v="7"/>
    <s v="Contratación directa prestación servicios"/>
    <d v="2020-05-02T00:00:00"/>
    <s v="may"/>
    <d v="2020-05-17T00:00:00"/>
    <d v="2019-06-01T00:00:00"/>
    <n v="84429871.469999999"/>
  </r>
  <r>
    <x v="4"/>
    <s v="Tiquetes contratistas sector educación"/>
    <n v="80101604"/>
    <x v="8"/>
    <s v="004-Gestion Apoyo y Reserva Presupuestal Sector Educacion"/>
    <n v="9"/>
    <s v="Selección Abreviada por Acuerdo Marco"/>
    <d v="2020-02-15T00:00:00"/>
    <s v="feb"/>
    <d v="2020-03-01T00:00:00"/>
    <d v="2020-04-01T00:00:00"/>
    <n v="94800000"/>
  </r>
  <r>
    <x v="4"/>
    <s v="Tiquetes funcionarios sector educación"/>
    <n v="80101604"/>
    <x v="8"/>
    <s v="004-Gestion Apoyo y Reserva Presupuestal Sector Educacion"/>
    <n v="9"/>
    <s v="Selección Abreviada por Acuerdo Marco"/>
    <d v="2020-02-15T00:00:00"/>
    <s v="feb"/>
    <d v="2020-03-01T00:00:00"/>
    <d v="2020-04-01T00:00:00"/>
    <n v="45500000"/>
  </r>
  <r>
    <x v="5"/>
    <s v="Prestación de servicios profesionales para apoyar la supervisión de contratos y convenios del Sector Medio Ambiente"/>
    <n v="80101604"/>
    <x v="9"/>
    <s v="Mitigacion del riesgo"/>
    <n v="8"/>
    <s v="Contrataciòn Directa (CPS)"/>
    <d v="2020-04-01T00:00:00"/>
    <s v="abr"/>
    <d v="2020-04-01T00:00:00"/>
    <d v="2020-04-30T00:00:00"/>
    <n v="63958029.720000014"/>
  </r>
  <r>
    <x v="5"/>
    <s v="Prestación de servicios profesionales para apoyar la gestión relacionada con la planeación, seguimiento y control de las intervenciones del Sector Medio Ambiente y del Proyecto Río Fonce."/>
    <n v="80101604"/>
    <x v="9"/>
    <s v="Mitigacion del riesgo"/>
    <n v="5"/>
    <s v="Contrataciòn Directa (CPS)"/>
    <d v="2020-07-01T00:00:00"/>
    <s v="jul"/>
    <d v="2020-07-01T00:00:00"/>
    <d v="2020-07-31T00:00:00"/>
    <n v="35976394.299999997"/>
  </r>
  <r>
    <x v="5"/>
    <s v="Contratar la interventoría integral al contrato de herramienta web y componentes tecnológicos"/>
    <s v="80111609"/>
    <x v="9"/>
    <s v="Mitigacion del riesgo"/>
    <n v="17"/>
    <s v="Convocatoria abierta"/>
    <d v="2020-04-01T00:00:00"/>
    <s v="abr"/>
    <d v="2019-06-01T00:00:00"/>
    <d v="2020-07-30T00:00:00"/>
    <n v="700000000"/>
  </r>
  <r>
    <x v="5"/>
    <s v="Prestación de servicios profesionales para apoyar a la supervisión, control y seguimiento  del contrato de interventoría integral al contrato de herramienta web y componentes tecnológicos"/>
    <n v="80101604"/>
    <x v="9"/>
    <s v="Mitigacion del riesgo"/>
    <n v="12"/>
    <s v="Contrataciòn Directa (CPS)"/>
    <d v="2020-04-01T00:00:00"/>
    <s v="abr"/>
    <d v="2019-06-01T00:00:00"/>
    <d v="2020-07-30T00:00:00"/>
    <n v="147698759.88350999"/>
  </r>
  <r>
    <x v="5"/>
    <s v="Compra de tiquetes aéreos Sector medio ambiente"/>
    <n v="90121502"/>
    <x v="9"/>
    <s v="Medio Ambiente"/>
    <n v="11"/>
    <s v="Selección Abreviada por Acuerdo Marco"/>
    <d v="2020-03-13T00:00:00"/>
    <s v="mar"/>
    <d v="2020-03-20T00:00:00"/>
    <d v="2020-04-01T00:00:00"/>
    <n v="11000000"/>
  </r>
  <r>
    <x v="6"/>
    <s v="Prestación de servicios profesionales para la estructuración, gestión técnica y apoyo en el control y seguimiento de los contratos y convenios en el Sector de Reactivación Económica de la Subgerencia de Gestión de Riesgos. "/>
    <n v="80101604"/>
    <x v="10"/>
    <s v="Mitigacion del riesgo"/>
    <n v="11"/>
    <s v="Contrataciòn Directa (CPS)"/>
    <d v="2020-06-01T00:00:00"/>
    <s v="jun"/>
    <d v="2020-06-01T00:00:00"/>
    <d v="2020-06-16T00:00:00"/>
    <n v="111816760"/>
  </r>
  <r>
    <x v="6"/>
    <s v="Prestación de servicios profesionales para la estructuración, gestión técnica y apoyo en el control y seguimiento de los contratos y convenios en el Sector de Reactivación Económica de la Subgerencia de Gestión de Riesgos. "/>
    <n v="80101604"/>
    <x v="10"/>
    <s v="Mitigacion del riesgo"/>
    <n v="11"/>
    <s v="Contrataciòn Directa (CPS)"/>
    <d v="2020-04-01T00:00:00"/>
    <s v="abr"/>
    <d v="2020-04-01T00:00:00"/>
    <d v="2020-04-11T00:00:00"/>
    <n v="111816760"/>
  </r>
  <r>
    <x v="6"/>
    <s v="Prestación de servicios profesionales para la estructuración, gestión técnica y apoyo en el control y seguimiento de los contratos y convenios en el Sector de Reactivación Económica de la Subgerencia de Gestión de Riesgos."/>
    <n v="80101604"/>
    <x v="10"/>
    <s v="Mitigacion del riesgo"/>
    <n v="11"/>
    <s v="Contrataciòn Directa (CPS)"/>
    <d v="2020-06-01T00:00:00"/>
    <s v="jun"/>
    <d v="2020-06-01T00:00:00"/>
    <d v="2020-07-01T00:00:00"/>
    <n v="111816760"/>
  </r>
  <r>
    <x v="6"/>
    <s v="Prestación de servicios de gestión, seguimiento, monitoreo y consolidación de la información derivada de los proyectos del Sector de Reactivación Económica. "/>
    <n v="80101604"/>
    <x v="10"/>
    <s v="Mitigacion del riesgo"/>
    <n v="12"/>
    <s v="Contrataciòn Directa (CPS)"/>
    <d v="2020-03-01T00:00:00"/>
    <s v="mar"/>
    <d v="2020-03-01T00:00:00"/>
    <d v="2020-03-30T00:00:00"/>
    <n v="65822883"/>
  </r>
  <r>
    <x v="6"/>
    <s v="Prestación de servicios profesionales en el Sector de Reactivación Económica para el apoyo a la supervisión de cotratos y convenios que le sean asignados en el componente socioeconómico. Así como, orientar, acompañar y hacer seguimiento a la implementación de la Política Social del fondo Adaptación. "/>
    <n v="80101604"/>
    <x v="10"/>
    <s v="Mitigacion del riesgo"/>
    <n v="12"/>
    <s v="Contrataciòn Directa (CPS)"/>
    <d v="2020-01-30T00:00:00"/>
    <s v="ene"/>
    <d v="2020-02-15T00:00:00"/>
    <d v="2020-02-28T00:00:00"/>
    <n v="127411400"/>
  </r>
  <r>
    <x v="6"/>
    <s v="Compra de tiquetes aéreos Reactivacion Economica"/>
    <n v="90121502"/>
    <x v="10"/>
    <s v="Mitigacion del riesgo"/>
    <n v="11"/>
    <s v="Selección Abreviada por Acuerdo Marco"/>
    <d v="2020-03-13T00:00:00"/>
    <s v="mar"/>
    <d v="2020-03-20T00:00:00"/>
    <d v="2020-04-01T00:00:00"/>
    <n v="86800000"/>
  </r>
  <r>
    <x v="7"/>
    <s v="Compra de tiquetes aéreos Rio Fonce"/>
    <n v="90121502"/>
    <x v="11"/>
    <s v="Mitigacion del riesgo"/>
    <n v="11"/>
    <s v="Selección Abreviada por Acuerdo Marco"/>
    <d v="2020-03-13T00:00:00"/>
    <s v="mar"/>
    <d v="2020-03-20T00:00:00"/>
    <d v="2020-04-01T00:00:00"/>
    <n v="8000000"/>
  </r>
  <r>
    <x v="7"/>
    <s v="Prestación de servicios profesionales para apoyar la gestión relacionada con la planeación, seguimiento y control de las intervenciones del Sector Medio Ambiente y del Proyecto Río Fonce."/>
    <n v="80101604"/>
    <x v="11"/>
    <s v="Río Fonce"/>
    <n v="5"/>
    <s v="Contrataciòn Directa (CPS)"/>
    <d v="2020-07-01T00:00:00"/>
    <s v="jul"/>
    <d v="2020-07-01T00:00:00"/>
    <d v="2020-07-31T00:00:00"/>
    <n v="3997376.5"/>
  </r>
  <r>
    <x v="7"/>
    <s v="Prestar servicios profesionales al macroproyecto Gramalote del Fondo Adaptación, a fin de adelantar todas las gestiones de acompañamiento social y desarrollo económico, así como, apoyo a la supervisión, control y seguimiento en el componente social a los contratos y convenios que le sean asignados. "/>
    <n v="80101604"/>
    <x v="12"/>
    <s v="Mitigacion del riesgo"/>
    <n v="12"/>
    <s v="Contrataciòn Directa (CPS)"/>
    <d v="2020-10-15T00:00:00"/>
    <s v="oct"/>
    <d v="2020-10-20T00:00:00"/>
    <d v="2020-11-01T00:00:00"/>
    <n v="151478928"/>
  </r>
  <r>
    <x v="7"/>
    <s v="Prestar los servicios profesionales como abogado al macroproyecto Gramalote del Fondo Adaptación, a fin de adelantar todas las gestiones jurídicas, así como, apoyo a la supervisión, control y seguimiento jurídico a los contratos y convenios que le sean asignados."/>
    <n v="80101604"/>
    <x v="12"/>
    <s v="Mitigacion del riesgo"/>
    <n v="12"/>
    <s v="Contrataciòn Directa (CPS)"/>
    <d v="2020-10-15T00:00:00"/>
    <s v="oct"/>
    <d v="2020-10-20T00:00:00"/>
    <d v="2020-10-31T00:00:00"/>
    <n v="151464815.39275572"/>
  </r>
  <r>
    <x v="7"/>
    <s v="Prestar los servicios profesionales al macroproyecto Gramalote del Fondo Adaptación, a fin de adelantar todas las gestiones de planeación y seguimiento financiero, así como, apoyo a la supervisión, control y seguimiento financiero a los contratos y convenios que le sean asignados. "/>
    <n v="80101604"/>
    <x v="12"/>
    <s v="Mitigacion del riesgo"/>
    <n v="12"/>
    <s v="Contrataciòn Directa (CPS)"/>
    <d v="2020-10-15T00:00:00"/>
    <s v="oct"/>
    <d v="2020-10-20T00:00:00"/>
    <d v="2020-11-08T00:00:00"/>
    <n v="151577716.43713322"/>
  </r>
  <r>
    <x v="7"/>
    <s v="Prestar los servicios profesionales al macroproyecto Gramalote del Fondo Adaptación, a fin de adelantar todas las gestiones de carácter técnico, así como, apoyo a la supervisión técnica, control y seguimiento a los contratos y/o convenios que le sean asignados."/>
    <n v="80101604"/>
    <x v="12"/>
    <s v="Mitigacion del riesgo"/>
    <n v="12"/>
    <s v="Contrataciòn Directa (CPS)"/>
    <d v="2020-07-20T00:00:00"/>
    <s v="jul"/>
    <d v="2020-08-01T00:00:00"/>
    <d v="2020-08-15T00:00:00"/>
    <n v="150378143"/>
  </r>
  <r>
    <x v="7"/>
    <s v="Prestar los servicios profesionales al macroproyecto Gramalote del Fondo Adaptación, a fin de adelantar todas las gestiones de carácter técnico, así como, apoyo a la supervisión técnica, control y seguimiento a los contratos y/o convenios que le sean asignados."/>
    <n v="80101604"/>
    <x v="12"/>
    <s v="Mitigacion del riesgo"/>
    <n v="12"/>
    <s v="Contrataciòn Directa (CPS)"/>
    <d v="2020-10-15T00:00:00"/>
    <s v="oct"/>
    <d v="2020-10-20T00:00:00"/>
    <d v="2020-11-01T00:00:00"/>
    <n v="147616167"/>
  </r>
  <r>
    <x v="7"/>
    <s v="Prestar los servicios profesionales al macroproyecto Gramalote del Fondo Adaptación, a fin de adelantar todas las gestiones de carácter administrativo, así como, apoyo administrativo y financiero en la liquidación de los contratos y/o convenios que le sean asignados; como también el apoyo administrativo a la coordinación del macroproyecto."/>
    <n v="80101604"/>
    <x v="12"/>
    <s v="Mitigacion del riesgo"/>
    <n v="12"/>
    <s v="Contrataciòn Directa (CPS)"/>
    <d v="2020-04-01T00:00:00"/>
    <s v="abr"/>
    <d v="2020-04-20T00:00:00"/>
    <d v="2020-05-01T00:00:00"/>
    <n v="117093734.55566829"/>
  </r>
  <r>
    <x v="7"/>
    <s v="Prestar los servicios como perito, para rendir el correspondiente dictamen, revisando y analizando los títulos del predio Monterredondo, ubicado en el Municipio de Gramalote –Norte de Santander, y los demás que sean necesarios, para ser aportado en el proceso de oposición que cursa en el Juzgado Primero civil del Circuito de Cúcuta (Norte de Santander) con radicado N.º 201400039. "/>
    <n v="80101604"/>
    <x v="12"/>
    <s v="Mitigacion del riesgo"/>
    <n v="12"/>
    <s v="Contrataciòn Directa (CPS)"/>
    <d v="2020-01-15T00:00:00"/>
    <s v="ene"/>
    <d v="2020-01-20T00:00:00"/>
    <d v="2020-02-01T00:00:00"/>
    <n v="9500000"/>
  </r>
  <r>
    <x v="7"/>
    <s v="Compra de tiquetes aéreos para contratistas"/>
    <n v="90121502"/>
    <x v="12"/>
    <s v="Mitigacion del riesgo"/>
    <n v="11"/>
    <s v="Selección Abreviada por Acuerdo Marco"/>
    <d v="2020-03-13T00:00:00"/>
    <s v="mar"/>
    <d v="2020-03-20T00:00:00"/>
    <d v="2020-04-01T00:00:00"/>
    <n v="16000000"/>
  </r>
  <r>
    <x v="7"/>
    <s v="Compra de tiquetes aéreos para funcionarios"/>
    <n v="90121502"/>
    <x v="12"/>
    <s v="Mitigacion del riesgo"/>
    <n v="11"/>
    <s v="Selección Abreviada por Acuerdo Marco"/>
    <d v="2020-03-13T00:00:00"/>
    <s v="mar"/>
    <d v="2020-03-20T00:00:00"/>
    <d v="2020-04-01T00:00:00"/>
    <n v="16000000"/>
  </r>
  <r>
    <x v="7"/>
    <s v="Prestación de servicios profesionales para el seguimiento y control administrativo y económico del Macroproyecto Canal del Dique"/>
    <n v="80101604"/>
    <x v="13"/>
    <s v="Mitigacion del riesgo"/>
    <n v="12"/>
    <s v="Contrataciòn Directa (CPS)"/>
    <d v="2020-01-15T00:00:00"/>
    <s v="ene"/>
    <d v="2020-01-20T00:00:00"/>
    <d v="2020-01-31T00:00:00"/>
    <n v="81313164"/>
  </r>
  <r>
    <x v="7"/>
    <s v="Prestación de servicios profesionales para la estructuración y gestión técnica y apoyo en el control y seguimiento de los contratos y convenios del macroproyecto canal del dique de la subgerencia de gestión de riesgos de conformidad "/>
    <n v="80101604"/>
    <x v="13"/>
    <s v="Mitigacion del riesgo"/>
    <n v="12"/>
    <s v="Contrataciòn Directa (CPS)"/>
    <d v="2020-03-15T00:00:00"/>
    <s v="mar"/>
    <d v="2020-03-20T00:00:00"/>
    <d v="2020-03-31T00:00:00"/>
    <n v="145158485.62823999"/>
  </r>
  <r>
    <x v="7"/>
    <s v="Prestación de servicios profesionales para la estructuración y gestión técnica y apoyo en el control y seguimiento de los contratos y convenios del macroproyecto canal del dique de la subgerencia de gestión de riesgos de conformidad "/>
    <n v="80101604"/>
    <x v="13"/>
    <s v="Mitigacion del riesgo"/>
    <n v="12"/>
    <s v="Contrataciòn Directa (CPS)"/>
    <d v="2020-03-15T00:00:00"/>
    <s v="mar"/>
    <d v="2020-03-20T00:00:00"/>
    <d v="2020-03-31T00:00:00"/>
    <n v="36289620"/>
  </r>
  <r>
    <x v="7"/>
    <s v="Prestar servicios profesionales para la estructuración y gestión ambiental y apoyo en el control y seguimiento de  los contratos y convenios  del Macroproyecto Canal del dique de la subgerencia de gestión de Riesgos de conformidad con el anexo 1."/>
    <n v="80101604"/>
    <x v="13"/>
    <s v="Mitigacion del riesgo"/>
    <n v="11"/>
    <s v="Contrataciòn Directa (CPS)"/>
    <d v="2020-04-15T00:00:00"/>
    <s v="abr"/>
    <d v="2020-04-20T00:00:00"/>
    <d v="2020-04-30T00:00:00"/>
    <n v="133061945.15921998"/>
  </r>
  <r>
    <x v="7"/>
    <s v="Prestar sus servicios profesionales para la adminstración y análisis de información en el desarrollo de la planeación, gestión seguimiento del Macroproyecto Canal del Dique "/>
    <n v="80101604"/>
    <x v="13"/>
    <s v="Mitigacion del riesgo"/>
    <n v="12"/>
    <s v="Contrataciòn Directa (CPS)"/>
    <d v="2020-04-15T00:00:00"/>
    <s v="abr"/>
    <d v="2020-04-20T00:00:00"/>
    <d v="2020-04-30T00:00:00"/>
    <n v="95937048"/>
  </r>
  <r>
    <x v="7"/>
    <s v="Prestar los servicios profesionales para la gestión jurídica predial de los contratos y proyectos del Macroproyecto Canal del Dique del Fondo Adaptación."/>
    <n v="80101604"/>
    <x v="13"/>
    <s v="Mitigacion del riesgo"/>
    <n v="10"/>
    <s v="Contrataciòn Directa (CPS)"/>
    <d v="2020-05-15T00:00:00"/>
    <s v="may"/>
    <d v="2020-05-20T00:00:00"/>
    <d v="2020-06-30T00:00:00"/>
    <n v="89223236.689999998"/>
  </r>
  <r>
    <x v="7"/>
    <s v="Prestar asesoría técnica predial de gestión, control y supervisión en la ejecución de contratos del Macroproyecto Canal del Dique."/>
    <n v="80101604"/>
    <x v="13"/>
    <s v="Mitigacion del riesgo"/>
    <n v="10"/>
    <s v="Contrataciòn Directa (CPS)"/>
    <d v="2020-06-15T00:00:00"/>
    <s v="jun"/>
    <d v="2020-06-20T00:00:00"/>
    <d v="2020-05-31T00:00:00"/>
    <n v="120965404.69019997"/>
  </r>
  <r>
    <x v="7"/>
    <s v="Tiquetes Funcionarios"/>
    <n v="90121502"/>
    <x v="13"/>
    <s v="Mitigacion del riesgo"/>
    <n v="11"/>
    <s v="Selección Abreviada por Acuerdo Marco"/>
    <d v="2020-03-13T00:00:00"/>
    <s v="mar"/>
    <d v="2020-03-20T00:00:00"/>
    <d v="2020-04-01T00:00:00"/>
    <n v="38400000"/>
  </r>
  <r>
    <x v="7"/>
    <s v="Tiquetes contratistas"/>
    <n v="90121502"/>
    <x v="13"/>
    <s v="Mitigacion del riesgo"/>
    <n v="11"/>
    <s v="Selección Abreviada por Acuerdo Marco"/>
    <d v="2020-03-13T00:00:00"/>
    <s v="mar"/>
    <d v="2020-03-20T00:00:00"/>
    <d v="2020-04-01T00:00:00"/>
    <n v="23200000"/>
  </r>
  <r>
    <x v="7"/>
    <s v="Prestación de servicios profesionales para apoyar el Macroproyecto Canal del Dique en el desarrollo del proceso de consulta previa a realizar con la omunidad negra del corregimiento de Gambote."/>
    <n v="80101604"/>
    <x v="13"/>
    <s v="Mitigacion del riesgo"/>
    <n v="3"/>
    <s v="Contrataciòn Directa (CPS)"/>
    <d v="2020-04-15T00:00:00"/>
    <s v="abr"/>
    <d v="2020-04-01T00:00:00"/>
    <d v="2020-04-15T00:00:00"/>
    <n v="36289620"/>
  </r>
  <r>
    <x v="7"/>
    <s v="Reconocimientos otorgados de acuerdo a consulta previa realizada en el Centro poblado de Gambote, el cual fue ordenado por el Tribunal  Superior del Distrito judicial  de Cartagena mediante el fallo de tutela 2019-00026-00 del 30 de mayo de 2019"/>
    <n v="93141514"/>
    <x v="13"/>
    <s v="Mitigacion del riesgo"/>
    <n v="12"/>
    <s v="Contrataciòn Directa (CPS)"/>
    <d v="2020-06-15T00:00:00"/>
    <s v="jun"/>
    <d v="2020-06-20T00:00:00"/>
    <d v="2020-06-30T00:00:00"/>
    <n v="420000000"/>
  </r>
  <r>
    <x v="7"/>
    <s v="Consultoría para finalizar la gestión predial del Macroproyecto Canal del Dique, en el marco de el diagnostico realizado al contrato 185 de 2015 y a la gestión adelantada por el Fondo Adaptación"/>
    <n v="80131701"/>
    <x v="13"/>
    <s v="Mitigacion del riesgo"/>
    <n v="12"/>
    <s v="Contrataciòn Directa (CPS)"/>
    <d v="2020-09-15T00:00:00"/>
    <s v="sep"/>
    <d v="2020-09-20T00:00:00"/>
    <d v="2020-09-30T00:00:00"/>
    <n v="400000000"/>
  </r>
  <r>
    <x v="7"/>
    <s v="Suministro de instalación de miras para estaciones hidrológicas automáticas del Canal del Dique en el marco del convenio 0004 de 2012 "/>
    <n v="41114410"/>
    <x v="13"/>
    <s v="Mitigacion del riesgo"/>
    <n v="12"/>
    <s v="Contrataciòn Directa (CPS)"/>
    <d v="2020-04-15T00:00:00"/>
    <s v="abr"/>
    <d v="2020-04-20T00:00:00"/>
    <d v="2020-04-30T00:00:00"/>
    <n v="80000000"/>
  </r>
  <r>
    <x v="7"/>
    <s v="Tiquetes Funcionarios"/>
    <n v="90121502"/>
    <x v="14"/>
    <s v="Mitigacion del riesgo"/>
    <n v="11"/>
    <s v="Selección Abreviada por Acuerdo Marco"/>
    <d v="2020-03-13T00:00:00"/>
    <s v="mar"/>
    <d v="2020-03-20T00:00:00"/>
    <d v="2020-04-01T00:00:00"/>
    <n v="40000000"/>
  </r>
  <r>
    <x v="7"/>
    <s v="Tiquetes contratistas"/>
    <n v="90121502"/>
    <x v="14"/>
    <s v="Mitigacion del riesgo"/>
    <n v="11"/>
    <s v="Selección Abreviada por Acuerdo Marco"/>
    <d v="2020-03-13T00:00:00"/>
    <s v="mar"/>
    <d v="2020-03-20T00:00:00"/>
    <d v="2020-04-01T00:00:00"/>
    <n v="4000000"/>
  </r>
  <r>
    <x v="7"/>
    <s v="Ejercer el apoyo a la supervisión administrativo y financiero al contrato de consultoría N.° 076 de 2013, cuyo objeto es: &quot;EL CONSULTOR se compromete a ejercer la gerencia del PJAOC, de conformidad con el estudio previo origen de este contrato, y con los documentos que conforman, los cuales, junto con la propuesta del CONSULTOR forman parte integral de este contrato y prevalecen, para todos los efectos, sobre esta última&quot;. Así como, adelantar la gestión administrativa y financiera que se requiera en los contratos y/o convenios suscritos por el Fondo Adaptación en el marco del Proyecto Plan Jarillón de Cali"/>
    <n v="80101604"/>
    <x v="14"/>
    <s v="Mitigacion del riesgo"/>
    <n v="12"/>
    <s v="Contrataciòn Directa (CPS)"/>
    <d v="2020-01-10T00:00:00"/>
    <s v="ene"/>
    <d v="2020-01-20T00:00:00"/>
    <d v="2020-02-01T00:00:00"/>
    <n v="100000000"/>
  </r>
  <r>
    <x v="7"/>
    <s v="Contrato de obra para el mejoramiento de la Estacion de Bombeo Paso del Comercio municipio de Cali ( OBRA E INTERVENTORIA)"/>
    <n v="72101500"/>
    <x v="14"/>
    <s v="Mitigacion del riesgo"/>
    <n v="15"/>
    <s v="Concurso de meritos"/>
    <d v="2020-08-10T00:00:00"/>
    <s v="ago"/>
    <d v="2020-09-10T00:00:00"/>
    <d v="2020-09-30T00:00:00"/>
    <n v="18500000000"/>
  </r>
  <r>
    <x v="7"/>
    <s v="Suministro de tiquetes aereos para funcionarios 2020"/>
    <n v="90121502"/>
    <x v="15"/>
    <s v="Mitigacion del riesgo"/>
    <n v="12"/>
    <s v="Selección Abreviada por Acuerdo Marco"/>
    <d v="2020-01-15T00:00:00"/>
    <s v="ene"/>
    <d v="2020-01-30T00:00:00"/>
    <d v="2020-02-01T00:00:00"/>
    <n v="27300000"/>
  </r>
  <r>
    <x v="7"/>
    <s v="Suministro de tiquetes aereos para contratistas 2020"/>
    <n v="90121502"/>
    <x v="15"/>
    <s v="Mitigacion del riesgo"/>
    <n v="12"/>
    <s v="Selección Abreviada por Acuerdo Marco"/>
    <d v="2020-01-15T00:00:00"/>
    <s v="ene"/>
    <d v="2020-01-30T00:00:00"/>
    <d v="2020-02-01T00:00:00"/>
    <n v="30100000"/>
  </r>
  <r>
    <x v="7"/>
    <s v="Prestar servicios profesionales en el análisis de temas ambientales, técnicos y financieros  a la gestión de la Subgerencia de Estructuración del Fondo Adaptación."/>
    <n v="80101604"/>
    <x v="15"/>
    <s v="Mitigacion del riesgo"/>
    <n v="12"/>
    <s v="Contratación Directa"/>
    <d v="2020-01-15T00:00:00"/>
    <s v="ene"/>
    <d v="2020-01-30T00:00:00"/>
    <d v="2020-02-01T00:00:00"/>
    <n v="32239694"/>
  </r>
  <r>
    <x v="7"/>
    <s v="Prestar servicios profesionales para la asesoría técnica, coordinación, control, supervisión y seguimiento de los contratos de gestión predial del Macroproyecto La Mojana"/>
    <n v="80101604"/>
    <x v="15"/>
    <s v="Mitigacion del riesgo"/>
    <n v="12"/>
    <s v="Contratación Directa"/>
    <d v="2020-06-01T00:00:00"/>
    <s v="jun"/>
    <d v="2020-06-01T00:00:00"/>
    <d v="2020-07-01T00:00:00"/>
    <n v="147698758.28400001"/>
  </r>
  <r>
    <x v="7"/>
    <s v="Prestar servicios profesionales para la estructuración de proyectos ambientales y de gobernanza, asi como asesoría técnica coordinación, soporte, control y supervisión en temas ambientales que lo requieran en el marco de la implementación del plan de acción del Fondo Adaptación para La Mojana"/>
    <n v="80101604"/>
    <x v="15"/>
    <s v="Mitigacion del riesgo"/>
    <n v="12"/>
    <s v="Contratación Directa"/>
    <d v="2020-06-01T00:00:00"/>
    <s v="jun"/>
    <d v="2020-06-01T00:00:00"/>
    <d v="2020-07-01T00:00:00"/>
    <n v="147698758.28400001"/>
  </r>
  <r>
    <x v="7"/>
    <s v="Prestar servicios profesionales para definición, seguimiento y control de los procesos de planeación y gestión institucional en el marco de la implementación del Plan de Acción para la reducción del riesgo de inundación y adaptación al cambio climático en la Mojana y el apoyo a la supervisión a los proyectos que este macroproyecto requiera"/>
    <n v="80101604"/>
    <x v="15"/>
    <s v="Mitigacion del riesgo"/>
    <n v="12"/>
    <s v="Contratación Directa"/>
    <d v="2020-07-01T00:00:00"/>
    <s v="jul"/>
    <d v="2020-07-01T00:00:00"/>
    <d v="2020-08-01T00:00:00"/>
    <n v="187932966.95214999"/>
  </r>
  <r>
    <x v="7"/>
    <s v="Brindas Asesoría Jurídica al Macroproyecto La Mojana en los temas propios de dicho Macroproyecto."/>
    <n v="80101604"/>
    <x v="15"/>
    <s v="Mitigacion del riesgo"/>
    <n v="12"/>
    <s v="Contratación Directa"/>
    <d v="2020-07-01T00:00:00"/>
    <s v="jul"/>
    <d v="2020-07-01T00:00:00"/>
    <d v="2020-08-01T00:00:00"/>
    <n v="148122137.19800001"/>
  </r>
  <r>
    <x v="7"/>
    <s v="Prestar servicios profesionales para la asesoría técnica , coordinación, soporte y apoyo a la supervisión a los proyectos relacionados con la infraestructura en el marco de la implementación del plan de acción del Fondo Adaptación para La Mojana"/>
    <n v="80101604"/>
    <x v="15"/>
    <s v="Mitigacion del riesgo"/>
    <n v="12"/>
    <s v="Contratación Directa"/>
    <d v="2020-07-01T00:00:00"/>
    <s v="jul"/>
    <d v="2020-07-01T00:00:00"/>
    <d v="2020-08-01T00:00:00"/>
    <n v="148122137.19800001"/>
  </r>
  <r>
    <x v="7"/>
    <s v="Prestar servicios profesionales para la asesoría técnica, coordinación, soporte y apoyo a la supervisión a los proyectos relacionados con infraestructura en el marco de la implementación del Plan de Acción del Fondo Adaptación para La Mojana, así como asesoría técnica en el análisis de las variables hidrológicas e hidráulicas en los proyectos que la requieran."/>
    <n v="80101604"/>
    <x v="15"/>
    <s v="Mitigacion del riesgo"/>
    <n v="12"/>
    <s v="Contratación Directa"/>
    <d v="2020-07-01T00:00:00"/>
    <s v="jul"/>
    <d v="2020-07-01T00:00:00"/>
    <d v="2020-08-01T00:00:00"/>
    <n v="148122137.19800001"/>
  </r>
  <r>
    <x v="7"/>
    <s v="Prestación de servicios profesionales para apoyar la gestión adminsitrativa del Macroproyecto La Mojana"/>
    <n v="80101604"/>
    <x v="15"/>
    <s v="Mitigacion del riesgo"/>
    <n v="12"/>
    <s v="Contratación Directa"/>
    <d v="2020-07-01T00:00:00"/>
    <s v="jul"/>
    <d v="2020-07-01T00:00:00"/>
    <d v="2020-08-01T00:00:00"/>
    <n v="50384746.400000006"/>
  </r>
  <r>
    <x v="7"/>
    <s v="Apoyar la gestión ambiental e institucional en el marco de la implementación del Plan De Acción Del Fondo Adaptación para La Mojana así como participar en la planeación y formulación de una política pública para la región de La Mojana"/>
    <n v="80101604"/>
    <x v="15"/>
    <m/>
    <n v="12"/>
    <s v="Contratación Directa"/>
    <d v="2020-07-01T00:00:00"/>
    <s v="jul"/>
    <d v="2020-07-01T00:00:00"/>
    <d v="2020-08-01T00:00:00"/>
    <n v="82973307.764999986"/>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1-10T00:00:00"/>
    <s v="ene"/>
    <d v="2020-01-20T00:00:00"/>
    <d v="2020-02-01T00:00:00"/>
    <n v="91486440"/>
  </r>
  <r>
    <x v="8"/>
    <s v="Prestar los servicios profesionales como abogado a fin de adelantar todas las gestiones jurídicas que surjan con ocasión de los Macroproyectos y Sectores  a cargo de la Subgerencia de Gestión del Riesgo. "/>
    <n v="80101604"/>
    <x v="16"/>
    <s v="Transversales Mitigación del Riesgo"/>
    <n v="6"/>
    <s v="Contrataciòn Directa (CPS)"/>
    <d v="2020-01-10T00:00:00"/>
    <s v="ene"/>
    <d v="2020-01-20T00:00:00"/>
    <d v="2020-02-01T00:00:00"/>
    <n v="60990960"/>
  </r>
  <r>
    <x v="8"/>
    <s v="Prestar los servicios profesionales como abogado a fin de adelantar todas las gestiones jurídicas que surjan con ocasión de los Macroproyectos y Sectores  a cargo de la Subgerencia de Gestión del Riesgo. "/>
    <n v="80101604"/>
    <x v="16"/>
    <s v="Transversales Mitigación del Riesgo"/>
    <n v="6"/>
    <s v="Contrataciòn Directa (CPS)"/>
    <d v="2020-01-10T00:00:00"/>
    <s v="ene"/>
    <d v="2020-01-20T00:00:00"/>
    <d v="2020-02-01T00:00:00"/>
    <n v="60990960"/>
  </r>
  <r>
    <x v="8"/>
    <s v="Prestar los servicios profesionales como abogado a fin de adelantar todas las gestiones jurídicas que surjan con ocasión de los Macroproyectos y Sectores  a cargo de la Subgerencia de Gestión del Riesgo. "/>
    <n v="80101604"/>
    <x v="16"/>
    <s v="Transversales Mitigación del Riesgo"/>
    <n v="6"/>
    <s v="Contrataciòn Directa (CPS)"/>
    <d v="2020-01-10T00:00:00"/>
    <s v="ene"/>
    <d v="2020-01-20T00:00:00"/>
    <d v="2020-02-01T00:00:00"/>
    <n v="60990960"/>
  </r>
  <r>
    <x v="8"/>
    <s v="Prestar los servicios profesionales como abogado a fin de adelantar todas las gestiones jurídicas que surjan con ocasión de los Macroproyectos y Sectores  a cargo de la Subgerencia de Gestión del Riesgo. "/>
    <n v="80101604"/>
    <x v="16"/>
    <s v="Transversales Mitigación del Riesgo"/>
    <n v="6"/>
    <s v="Contrataciòn Directa (CPS)"/>
    <d v="2020-01-10T00:00:00"/>
    <s v="ene"/>
    <d v="2020-01-20T00:00:00"/>
    <d v="2020-02-01T00:00:00"/>
    <n v="60990960"/>
  </r>
  <r>
    <x v="8"/>
    <s v="Prestar los servicios profesionales como abogado a fin de adelantar todas las gestiones jurídicas que surjan con ocasión de los Macroproyectos y Sectores  a cargo de la Subgerencia de Gestión del Riesgo. "/>
    <n v="80101604"/>
    <x v="16"/>
    <s v="Transversales Mitigación del Riesgo"/>
    <n v="6"/>
    <s v="Contrataciòn Directa (CPS)"/>
    <d v="2020-01-10T00:00:00"/>
    <s v="ene"/>
    <d v="2020-01-20T00:00:00"/>
    <d v="2020-02-01T00:00:00"/>
    <n v="60990960"/>
  </r>
  <r>
    <x v="8"/>
    <s v=" Asesorar y participar en la gestión, elaboración y/o ajustes a los lineamientos, procesos, procedimientos o actividades de la Subgerencia de Estructuración."/>
    <n v="80101604"/>
    <x v="16"/>
    <s v="Transversales Mitigación del Riesgo"/>
    <n v="12"/>
    <s v="Contrataciòn Directa (CPS)"/>
    <d v="2020-01-04T00:00:00"/>
    <s v="ene"/>
    <d v="2020-01-10T00:00:00"/>
    <d v="2020-01-10T00:00:00"/>
    <n v="12996819"/>
  </r>
  <r>
    <x v="8"/>
    <s v="Prestación de servicios profesionales en el análisis de temas técnicos y financieros a la gestión de la subgerencia de Estructuración"/>
    <n v="80101604"/>
    <x v="16"/>
    <s v="Transversales Mitigación del Riesgo"/>
    <n v="12"/>
    <s v="Contrataciòn Directa (CPS)"/>
    <d v="2020-01-09T00:00:00"/>
    <s v="ene"/>
    <d v="2020-01-10T00:00:00"/>
    <d v="2020-01-10T00:00:00"/>
    <n v="16525181"/>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2-25T00:00:00"/>
    <s v="feb"/>
    <d v="2020-03-02T00:00:00"/>
    <d v="2020-03-15T00:00:00"/>
    <n v="16598872.265469855"/>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2-26T00:00:00"/>
    <s v="feb"/>
    <d v="2020-03-02T00:00:00"/>
    <d v="2020-03-15T00:00:00"/>
    <n v="16598872.265469855"/>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2-27T00:00:00"/>
    <s v="feb"/>
    <d v="2020-03-02T00:00:00"/>
    <d v="2020-03-15T00:00:00"/>
    <n v="16598872.265469855"/>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2-28T00:00:00"/>
    <s v="feb"/>
    <d v="2020-03-02T00:00:00"/>
    <d v="2020-03-15T00:00:00"/>
    <n v="16598872.265469855"/>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2-29T00:00:00"/>
    <s v="feb"/>
    <d v="2020-03-02T00:00:00"/>
    <d v="2020-03-15T00:00:00"/>
    <n v="16598872.265469855"/>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3-01T00:00:00"/>
    <s v="mar"/>
    <d v="2020-03-02T00:00:00"/>
    <d v="2020-03-15T00:00:00"/>
    <n v="16340440.410677988"/>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3-02T00:00:00"/>
    <s v="mar"/>
    <d v="2020-03-02T00:00:00"/>
    <d v="2020-03-15T00:00:00"/>
    <n v="16598872.265469855"/>
  </r>
  <r>
    <x v="8"/>
    <s v="Prestación de Servicios Profesionales para apoyar la gestión, articulación consolidación y seguimiento de la información financiera derivada de los sectores y macroproyectos a cargo de la Subgerencia de Gestión del Riesgo."/>
    <n v="80101604"/>
    <x v="16"/>
    <s v="Transversales Mitigación del Riesgo"/>
    <n v="9"/>
    <s v="Contrataciòn Directa (CPS)"/>
    <d v="2020-03-03T00:00:00"/>
    <s v="mar"/>
    <d v="2020-03-02T00:00:00"/>
    <d v="2020-03-15T00:00:00"/>
    <n v="16598872.265469855"/>
  </r>
  <r>
    <x v="9"/>
    <s v="Prestación de servicios profesionales para asesorar y participar en la gestión, elaboración y/o ajustes a los lineamientos, procesos, procedimientos o actividades de la Subgerencia de Estructuración"/>
    <n v="80101604"/>
    <x v="17"/>
    <s v="Transversales Subgerencia Estructuracion"/>
    <n v="12"/>
    <s v="Directa"/>
    <d v="2020-01-02T00:00:00"/>
    <s v="ene"/>
    <d v="2020-01-10T00:00:00"/>
    <d v="2020-01-10T00:00:00"/>
    <n v="95937048"/>
  </r>
  <r>
    <x v="9"/>
    <s v="Prestación de servicios profesionales en el análisis de temas técnicos y financieros a la gestión de la subgerencia de Estructuración."/>
    <n v="80101604"/>
    <x v="17"/>
    <s v="Transversales Subgerencia Estructuracion"/>
    <n v="12"/>
    <s v="Directa"/>
    <d v="2020-01-07T00:00:00"/>
    <s v="ene"/>
    <d v="2020-01-10T00:00:00"/>
    <d v="2020-01-10T00:00:00"/>
    <n v="121981921"/>
  </r>
  <r>
    <x v="10"/>
    <s v="Prestar servicios profesionales para apoyar a la Subgerencia de Proyectos del Fondo Adaptación en los aspectos jurídicos de los diferentes asuntos de su competencia."/>
    <n v="80111607"/>
    <x v="18"/>
    <s v="Transversales Subgerencia de Proyectos"/>
    <n v="12"/>
    <s v="Directa"/>
    <d v="2020-07-10T00:00:00"/>
    <s v="jul"/>
    <d v="2020-07-31T00:00:00"/>
    <d v="2020-07-31T00:00:00"/>
    <n v="206176319.18200001"/>
  </r>
  <r>
    <x v="11"/>
    <s v="Prestar servicios profesionales para asesorar al Fondo Adaptación en los aspectos que requieren los proyectos en sus etapas de estructuración,contratación , ejecución y entrega"/>
    <n v="80101604"/>
    <x v="18"/>
    <s v="Transversales Subgerencia de Proyectos"/>
    <n v="11"/>
    <s v="Directa"/>
    <d v="2020-01-15T00:00:00"/>
    <s v="ene"/>
    <d v="2020-01-31T00:00:00"/>
    <d v="2020-01-31T00:00:00"/>
    <n v="139689767.63800001"/>
  </r>
  <r>
    <x v="10"/>
    <s v="Prestación de servicios profesionales para apoyar juridicamente los tramites precontractuales y contractuales, que debe adelantar el Fondo para los cinco sectores de la Subgerencia de Proyectos"/>
    <n v="80111607"/>
    <x v="18"/>
    <s v="Transversales Subgerencia de Proyectos"/>
    <n v="11.5"/>
    <s v="Directa"/>
    <d v="2020-01-02T00:00:00"/>
    <s v="ene"/>
    <d v="2020-01-15T00:00:00"/>
    <d v="2020-01-15T00:00:00"/>
    <n v="78150982"/>
  </r>
  <r>
    <x v="10"/>
    <s v="Prestar servicios profesionales para el apoyo y acompañamiento a la Subgerencia de Proyectos en el control y seguimiento de los trámites propios del área, así como facilitar la interlocución en el desarrollo de las reuniones de los sectores adscritos a la subgerencia y aquellas que se requieran con representantes de entidades, organismos y organizaciones."/>
    <n v="80111601"/>
    <x v="18"/>
    <s v="Transversales Subgerencia de Proyectos"/>
    <n v="12"/>
    <s v="Directa"/>
    <d v="2020-01-02T00:00:00"/>
    <s v="ene"/>
    <d v="2020-01-02T00:00:00"/>
    <d v="2020-01-02T00:00:00"/>
    <n v="35838608.627999999"/>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32675510"/>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32675510"/>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32675510"/>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32675510"/>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32675510"/>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32675510"/>
  </r>
  <r>
    <x v="12"/>
    <s v="Prestar los servicios profesionales para la administración y el análisis de la información de planeación y gestión de los proyectos que conforman el sector o macro proyectos que se le asignen, para el reporte de resultados que faciliten la toma de decisiones gerenciales, utilizando las herramientas informáticas que designe la entidad para tal fin."/>
    <n v="80101604"/>
    <x v="19"/>
    <s v="Planeacion"/>
    <n v="11"/>
    <s v="Directa "/>
    <d v="2020-01-16T00:00:00"/>
    <s v="ene"/>
    <d v="2020-01-16T00:00:00"/>
    <d v="2020-01-31T00:00:00"/>
    <n v="111492029"/>
  </r>
  <r>
    <x v="12"/>
    <s v="Prestar servicios profesionales para el acompañamiento y fortalecimiento de la estrategia de comunicación a través de imágenes y videos como soporte de la gestión y socialización del proyecto de inversión."/>
    <n v="82141500"/>
    <x v="19"/>
    <s v="Comunicaciones"/>
    <n v="12"/>
    <s v="Directa "/>
    <d v="2020-07-01T00:00:00"/>
    <s v="jul"/>
    <d v="2020-07-21T00:00:00"/>
    <d v="2020-07-31T00:00:00"/>
    <n v="83210468.090000004"/>
  </r>
  <r>
    <x v="12"/>
    <s v="Prestar los servicios profesionales para la socialización y retroalimentación del proyecto de inversión con los grupos de interés beneficiarios sobre los lineamientos de atención al ciudadano, con el fin de consolidar la estrategia de comunicación social de la Entidad."/>
    <n v="80101504"/>
    <x v="19"/>
    <s v="Comunicaciones"/>
    <n v="12"/>
    <s v="Directa "/>
    <d v="2020-07-01T00:00:00"/>
    <s v="jul"/>
    <d v="2020-07-20T00:00:00"/>
    <d v="2020-07-31T00:00:00"/>
    <n v="83210468.090000004"/>
  </r>
  <r>
    <x v="12"/>
    <s v="Prestación de servicios profesionales para apoyar la socialización de los resultados obtenidos y las acciones realizadas en virtud del plan de inversión a través de los medios virtuales disponibles y seguir los parámetros establecidos por las políticas de comunicación y la estrategia de Gobierno Digital."/>
    <n v="81112103"/>
    <x v="19"/>
    <s v="Comunicaciones"/>
    <n v="12"/>
    <s v="Directa "/>
    <d v="2020-07-01T00:00:00"/>
    <s v="jul"/>
    <d v="2020-07-21T00:00:00"/>
    <d v="2020-07-31T00:00:00"/>
    <n v="83210468.090000004"/>
  </r>
  <r>
    <x v="12"/>
    <s v="Prestación de servicios profesionales en comunicación social y periodismo para la solización del proyecto de inversión en desarrollo de la estrategia de comunicación externa del Fondo Adaptación"/>
    <n v="80101504"/>
    <x v="19"/>
    <s v="Comunicaciones"/>
    <n v="12"/>
    <s v="Directa "/>
    <d v="2020-07-01T00:00:00"/>
    <s v="jul"/>
    <d v="2020-07-21T00:00:00"/>
    <d v="2020-07-31T00:00:00"/>
    <n v="130383700.29000001"/>
  </r>
  <r>
    <x v="12"/>
    <s v="Prestar los servicios de monitoreo de medios para hacer seguimiento, sistematización y análisis de las informaciones que se registran en radio, prensa, televisión, revistas, páginas web y redes sociales que hagan referencia directa o indirecta al Fondo Adaptación y/o sus temas de interés."/>
    <n v="83121700"/>
    <x v="19"/>
    <s v="Comunicaciones"/>
    <n v="12"/>
    <s v="Directa "/>
    <d v="2020-09-01T00:00:00"/>
    <s v="sep"/>
    <d v="2020-09-20T00:00:00"/>
    <d v="2020-10-01T00:00:00"/>
    <n v="46478544"/>
  </r>
  <r>
    <x v="12"/>
    <s v="Prestación de servicios de apoyo logístico para el montaje y realización de la Audiencia Pública de Rendición de Cuentas correspondiente a la vigencia 2020 para informar los avances en la gestión, en los proyectos y macroproyectos que desarrolla el Fondo Adaptación, así como dar respuesta a las inquietudes de la ciudadanía. "/>
    <n v="81000000"/>
    <x v="19"/>
    <s v="Comunicaciones"/>
    <s v="8 días "/>
    <s v="Directa "/>
    <d v="2020-10-01T00:00:00"/>
    <s v="oct"/>
    <d v="2020-10-20T00:00:00"/>
    <d v="2020-11-03T00:00:00"/>
    <n v="80000000"/>
  </r>
  <r>
    <x v="12"/>
    <s v="Desarrollar actividad presencial (1) que requiera de una logística previa, para informar y responder las inquietudes de la ciudadanía en torno a los proyectos y macroproyectos que desarrolla el Fondo Adaptación."/>
    <n v="81000000"/>
    <x v="19"/>
    <s v="Comunicaciones"/>
    <n v="1"/>
    <s v="Directa "/>
    <m/>
    <s v="ene"/>
    <m/>
    <d v="2020-03-15T00:00:00"/>
    <n v="44315700"/>
  </r>
  <r>
    <x v="12"/>
    <s v="Desarrollar actividad presencial (2) que requiera de una logística previa, para informar y responder las inquietudes de la ciudadanía en torno a los proyectos y macroproyectos que desarrolla el Fondo Adaptación."/>
    <n v="81000000"/>
    <x v="19"/>
    <s v="Comunicaciones"/>
    <n v="1"/>
    <s v="Directa "/>
    <m/>
    <s v="ene"/>
    <m/>
    <d v="2020-05-20T00:00:00"/>
    <n v="44315700"/>
  </r>
  <r>
    <x v="12"/>
    <s v="Desarrollar actividad presencial (3) que requiera de una logística previa, para informar y responder las inquietudes de la ciudadanía en torno a los proyectos y macroproyectos que desarrolla el Fondo Adaptación."/>
    <n v="81000000"/>
    <x v="19"/>
    <s v="Comunicaciones"/>
    <n v="1"/>
    <s v="Directa "/>
    <m/>
    <s v="ene"/>
    <m/>
    <d v="2020-08-12T00:00:00"/>
    <n v="44315700"/>
  </r>
  <r>
    <x v="12"/>
    <s v="Desarrollar actividad presencial (4) que requiera de una logística previa, para informar y responder las inquietudes de la ciudadanía en torno a los proyectos y macroproyectos que desarrolla el Fondo Adaptación."/>
    <n v="81000000"/>
    <x v="19"/>
    <s v="Comunicaciones"/>
    <n v="1"/>
    <s v="Directa "/>
    <m/>
    <s v="ene"/>
    <m/>
    <d v="2020-10-30T00:00:00"/>
    <n v="44315700"/>
  </r>
  <r>
    <x v="12"/>
    <s v="Prestar los servicios profesionales para el manejo de redes sociales y posicionamiento en medios virtuales que permitan informar de forma continua a la ciudadania respecto a los proyectos y macroproyectos que desarrolla el Fondo Adaptación"/>
    <n v="83121703"/>
    <x v="19"/>
    <s v="Comunicaciones"/>
    <n v="12"/>
    <s v="Directa "/>
    <d v="2020-08-03T00:00:00"/>
    <s v="ago"/>
    <d v="2020-08-20T00:00:00"/>
    <d v="2020-09-15T00:00:00"/>
    <n v="81325161"/>
  </r>
  <r>
    <x v="12"/>
    <s v="Prestar los servicios profesionales para la elaboración y ajustes de piezas gráficas para comunicación interna y externa orientadas a la divulgación de los proyectos y macroproyectos que desarrolla el Fondo Adaptación."/>
    <n v="82140000"/>
    <x v="19"/>
    <s v="Comunicaciones"/>
    <n v="12"/>
    <s v="Directa "/>
    <d v="2020-08-03T00:00:00"/>
    <s v="ago"/>
    <d v="2020-08-20T00:00:00"/>
    <d v="2020-09-15T00:00:00"/>
    <n v="81325161"/>
  </r>
  <r>
    <x v="12"/>
    <s v="Prestación de servicios profesionales a la gestión de la Secretaría General para ejercer la defensa judicial en procesos, el trámite de las tutelas y gestión en las Conciliaciones Extrajudiciales en donde sea parte el Fondo Adaptación"/>
    <n v="80111607"/>
    <x v="20"/>
    <s v="Apoyo Juridico - Defensa Judicial"/>
    <n v="5"/>
    <s v="Contratación Directa"/>
    <d v="2020-06-30T00:00:00"/>
    <s v="jun"/>
    <d v="2020-07-15T00:00:00"/>
    <d v="2019-08-01T00:00:00"/>
    <n v="18168006"/>
  </r>
  <r>
    <x v="12"/>
    <s v="Prestar servicios para apoyar a la Sección Gestión Judicial de la Secretaría General, en la vigilancia y seguimiento judicial a nivel nacional en todos los despachos judiciales y en todos los procesos en donde se encuentra en calidad de demandante o demandado el Fondo Adaptación."/>
    <n v="80111607"/>
    <x v="20"/>
    <s v="Apoyo Juridico - Defensa Judicial"/>
    <n v="9"/>
    <s v="Contratación Directa"/>
    <d v="2020-02-01T00:00:00"/>
    <s v="feb"/>
    <d v="2020-03-15T00:00:00"/>
    <d v="2020-04-01T00:00:00"/>
    <n v="22000000"/>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r>
    <x v="13"/>
    <s v="PRESTAR SERVICIOS PROFESIONALES EN EL MACROPROCESO DE GESTION FINANCIERA PARA LA EJECUCIÓN DE LOS RECURSOS DE INVERSIÓN"/>
    <n v="80101604"/>
    <x v="21"/>
    <s v="Transversales Central de Cuentas"/>
    <n v="9"/>
    <s v="Contratación Directa"/>
    <d v="2020-03-01T00:00:00"/>
    <s v="mar"/>
    <d v="2020-03-15T00:00:00"/>
    <d v="2020-04-01T00:00:00"/>
    <n v="6080776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2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location ref="A1:B21" firstHeaderRow="1" firstDataRow="1" firstDataCol="1"/>
  <pivotFields count="12">
    <pivotField axis="axisRow" showAll="0">
      <items count="15">
        <item sd="0" x="3"/>
        <item sd="0" x="4"/>
        <item sd="0" x="5"/>
        <item x="7"/>
        <item sd="0" x="12"/>
        <item sd="0" x="6"/>
        <item sd="0" x="1"/>
        <item sd="0" x="0"/>
        <item sd="0" x="13"/>
        <item sd="0" x="8"/>
        <item sd="0" x="10"/>
        <item sd="0" x="11"/>
        <item sd="0" x="9"/>
        <item sd="0" x="2"/>
        <item t="default"/>
      </items>
    </pivotField>
    <pivotField showAll="0"/>
    <pivotField showAll="0"/>
    <pivotField axis="axisRow" showAll="0">
      <items count="23">
        <item x="6"/>
        <item x="7"/>
        <item x="13"/>
        <item x="19"/>
        <item x="9"/>
        <item x="12"/>
        <item x="14"/>
        <item x="15"/>
        <item x="20"/>
        <item x="5"/>
        <item x="0"/>
        <item x="2"/>
        <item x="3"/>
        <item x="8"/>
        <item x="10"/>
        <item x="11"/>
        <item x="1"/>
        <item x="4"/>
        <item x="21"/>
        <item x="16"/>
        <item x="18"/>
        <item x="17"/>
        <item t="default"/>
      </items>
    </pivotField>
    <pivotField showAll="0"/>
    <pivotField showAll="0"/>
    <pivotField showAll="0"/>
    <pivotField showAll="0"/>
    <pivotField showAll="0"/>
    <pivotField showAll="0"/>
    <pivotField showAll="0"/>
    <pivotField dataField="1" showAll="0"/>
  </pivotFields>
  <rowFields count="2">
    <field x="0"/>
    <field x="3"/>
  </rowFields>
  <rowItems count="20">
    <i>
      <x/>
    </i>
    <i>
      <x v="1"/>
    </i>
    <i>
      <x v="2"/>
    </i>
    <i>
      <x v="3"/>
    </i>
    <i r="1">
      <x v="2"/>
    </i>
    <i r="1">
      <x v="5"/>
    </i>
    <i r="1">
      <x v="6"/>
    </i>
    <i r="1">
      <x v="7"/>
    </i>
    <i r="1">
      <x v="15"/>
    </i>
    <i>
      <x v="4"/>
    </i>
    <i>
      <x v="5"/>
    </i>
    <i>
      <x v="6"/>
    </i>
    <i>
      <x v="7"/>
    </i>
    <i>
      <x v="8"/>
    </i>
    <i>
      <x v="9"/>
    </i>
    <i>
      <x v="10"/>
    </i>
    <i>
      <x v="11"/>
    </i>
    <i>
      <x v="12"/>
    </i>
    <i>
      <x v="13"/>
    </i>
    <i t="grand">
      <x/>
    </i>
  </rowItems>
  <colItems count="1">
    <i/>
  </colItems>
  <dataFields count="1">
    <dataField name="Suma de Aporte FA" fld="11" baseField="0" baseItem="13" numFmtId="4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BB992"/>
  <sheetViews>
    <sheetView showGridLines="0" workbookViewId="0">
      <selection activeCell="Y2" sqref="Y2"/>
    </sheetView>
  </sheetViews>
  <sheetFormatPr baseColWidth="10" defaultColWidth="14.42578125" defaultRowHeight="15" customHeight="1" x14ac:dyDescent="0.25"/>
  <cols>
    <col min="1" max="1" width="21.5703125" style="103" customWidth="1"/>
    <col min="2" max="2" width="23" style="103" customWidth="1"/>
    <col min="3" max="3" width="14.7109375" style="103" customWidth="1"/>
    <col min="4" max="4" width="11.42578125" style="103" hidden="1" customWidth="1"/>
    <col min="5" max="5" width="18" style="103" hidden="1" customWidth="1"/>
    <col min="6" max="7" width="16" style="103" hidden="1" customWidth="1"/>
    <col min="8" max="8" width="11.42578125" style="103" hidden="1" customWidth="1"/>
    <col min="9" max="9" width="13.140625" style="103" hidden="1" customWidth="1"/>
    <col min="10" max="10" width="11.42578125" style="103" hidden="1" customWidth="1"/>
    <col min="11" max="11" width="33.85546875" style="103" hidden="1" customWidth="1"/>
    <col min="12" max="12" width="1.42578125" style="103" customWidth="1"/>
    <col min="13" max="13" width="14.7109375" style="103" hidden="1" customWidth="1"/>
    <col min="14" max="14" width="16.85546875" style="103" hidden="1" customWidth="1"/>
    <col min="15" max="22" width="13.28515625" style="103" hidden="1" customWidth="1"/>
    <col min="23" max="39" width="13.28515625" style="103" customWidth="1"/>
    <col min="40" max="41" width="15.140625" style="103" customWidth="1"/>
    <col min="42" max="42" width="15.7109375" style="103" customWidth="1"/>
    <col min="43" max="43" width="14.5703125" style="103" customWidth="1"/>
    <col min="44" max="16384" width="14.42578125" style="103"/>
  </cols>
  <sheetData>
    <row r="1" spans="1:54" x14ac:dyDescent="0.25">
      <c r="A1" s="98"/>
      <c r="B1" s="98"/>
      <c r="C1" s="98"/>
      <c r="D1" s="99"/>
      <c r="E1" s="99"/>
      <c r="F1" s="100"/>
      <c r="G1" s="100"/>
      <c r="H1" s="101"/>
      <c r="I1" s="101"/>
      <c r="J1" s="102"/>
      <c r="K1" s="98"/>
      <c r="L1" s="98"/>
      <c r="M1" s="98"/>
      <c r="N1" s="98"/>
      <c r="O1" s="98"/>
      <c r="P1" s="98"/>
      <c r="Q1" s="98"/>
      <c r="R1" s="98"/>
      <c r="S1" s="98"/>
      <c r="T1" s="98"/>
      <c r="U1" s="98"/>
      <c r="V1" s="98"/>
      <c r="W1" s="98"/>
      <c r="X1" s="98"/>
      <c r="Y1" s="98"/>
      <c r="Z1" s="98"/>
      <c r="AA1" s="98"/>
      <c r="AB1" s="98"/>
      <c r="AC1" s="98"/>
      <c r="AD1" s="98"/>
      <c r="AE1" s="98"/>
      <c r="AF1" s="98"/>
      <c r="AG1" s="98"/>
      <c r="AH1" s="98"/>
      <c r="AI1" s="98"/>
      <c r="AJ1" s="98"/>
      <c r="AK1" s="98"/>
      <c r="AL1" s="98"/>
      <c r="AM1" s="98"/>
      <c r="AN1" s="98"/>
      <c r="AO1" s="98"/>
      <c r="AP1" s="98" t="s">
        <v>154</v>
      </c>
      <c r="AQ1" s="98"/>
    </row>
    <row r="2" spans="1:54" ht="40.5" customHeight="1" x14ac:dyDescent="0.25">
      <c r="A2" s="104" t="s">
        <v>155</v>
      </c>
      <c r="B2" s="104" t="s">
        <v>156</v>
      </c>
      <c r="C2" s="104" t="s">
        <v>157</v>
      </c>
      <c r="D2" s="105" t="s">
        <v>158</v>
      </c>
      <c r="E2" s="105" t="s">
        <v>159</v>
      </c>
      <c r="F2" s="106" t="s">
        <v>160</v>
      </c>
      <c r="G2" s="106" t="s">
        <v>161</v>
      </c>
      <c r="H2" s="107" t="s">
        <v>162</v>
      </c>
      <c r="I2" s="107" t="s">
        <v>163</v>
      </c>
      <c r="J2" s="108" t="s">
        <v>164</v>
      </c>
      <c r="K2" s="109" t="s">
        <v>165</v>
      </c>
      <c r="L2" s="109"/>
      <c r="M2" s="110" t="s">
        <v>166</v>
      </c>
      <c r="N2" s="111" t="s">
        <v>167</v>
      </c>
      <c r="O2" s="111" t="s">
        <v>168</v>
      </c>
      <c r="P2" s="111" t="s">
        <v>169</v>
      </c>
      <c r="Q2" s="111" t="s">
        <v>170</v>
      </c>
      <c r="R2" s="111" t="s">
        <v>171</v>
      </c>
      <c r="S2" s="111" t="s">
        <v>172</v>
      </c>
      <c r="T2" s="111" t="s">
        <v>173</v>
      </c>
      <c r="U2" s="111" t="s">
        <v>174</v>
      </c>
      <c r="V2" s="112" t="s">
        <v>175</v>
      </c>
      <c r="W2" s="113" t="s">
        <v>176</v>
      </c>
      <c r="X2" s="113" t="s">
        <v>177</v>
      </c>
      <c r="Y2" s="113" t="s">
        <v>178</v>
      </c>
      <c r="Z2" s="113" t="s">
        <v>179</v>
      </c>
      <c r="AA2" s="113" t="s">
        <v>180</v>
      </c>
      <c r="AB2" s="114" t="s">
        <v>181</v>
      </c>
      <c r="AC2" s="114" t="s">
        <v>182</v>
      </c>
      <c r="AD2" s="114" t="s">
        <v>183</v>
      </c>
      <c r="AE2" s="114" t="s">
        <v>184</v>
      </c>
      <c r="AF2" s="114" t="s">
        <v>185</v>
      </c>
      <c r="AG2" s="114" t="s">
        <v>186</v>
      </c>
      <c r="AH2" s="114" t="s">
        <v>187</v>
      </c>
      <c r="AI2" s="114" t="s">
        <v>188</v>
      </c>
      <c r="AJ2" s="114" t="s">
        <v>189</v>
      </c>
      <c r="AK2" s="114" t="s">
        <v>190</v>
      </c>
      <c r="AL2" s="114" t="s">
        <v>191</v>
      </c>
      <c r="AM2" s="114" t="s">
        <v>192</v>
      </c>
      <c r="AN2" s="114" t="s">
        <v>193</v>
      </c>
      <c r="AO2" s="114" t="s">
        <v>194</v>
      </c>
      <c r="AP2" s="115" t="s">
        <v>195</v>
      </c>
      <c r="AQ2" s="115" t="s">
        <v>196</v>
      </c>
      <c r="AR2" s="115" t="s">
        <v>197</v>
      </c>
      <c r="AS2" s="115" t="s">
        <v>198</v>
      </c>
      <c r="AT2" s="115" t="s">
        <v>199</v>
      </c>
      <c r="AU2" s="115" t="s">
        <v>200</v>
      </c>
      <c r="AV2" s="115" t="s">
        <v>201</v>
      </c>
      <c r="AW2" s="115" t="s">
        <v>202</v>
      </c>
      <c r="AX2" s="115" t="s">
        <v>203</v>
      </c>
      <c r="AY2" s="115" t="s">
        <v>204</v>
      </c>
      <c r="AZ2" s="115" t="s">
        <v>205</v>
      </c>
      <c r="BA2" s="115" t="s">
        <v>206</v>
      </c>
    </row>
    <row r="3" spans="1:54" x14ac:dyDescent="0.25">
      <c r="A3" s="116" t="s">
        <v>207</v>
      </c>
      <c r="B3" s="116" t="s">
        <v>208</v>
      </c>
      <c r="C3" s="117" t="s">
        <v>209</v>
      </c>
      <c r="D3" s="118">
        <v>42774</v>
      </c>
      <c r="E3" s="118">
        <v>43100</v>
      </c>
      <c r="F3" s="119">
        <v>136626180</v>
      </c>
      <c r="G3" s="120">
        <v>42126405.5</v>
      </c>
      <c r="H3" s="121">
        <v>0.30833333333333335</v>
      </c>
      <c r="I3" s="121">
        <v>0.34355828220858897</v>
      </c>
      <c r="J3" s="122"/>
      <c r="K3" s="98"/>
      <c r="L3" s="98"/>
      <c r="M3" s="123">
        <v>11727081</v>
      </c>
      <c r="N3" s="119">
        <f t="shared" ref="N3:N11" si="0">+M3*12</f>
        <v>140724972</v>
      </c>
      <c r="O3" s="124">
        <v>8361367</v>
      </c>
      <c r="P3" s="125">
        <v>0</v>
      </c>
      <c r="Q3" s="125">
        <v>0</v>
      </c>
      <c r="R3" s="125">
        <v>0</v>
      </c>
      <c r="S3" s="125">
        <v>0</v>
      </c>
      <c r="T3" s="125">
        <v>0</v>
      </c>
      <c r="U3" s="125">
        <v>0</v>
      </c>
      <c r="V3" s="126">
        <v>0</v>
      </c>
      <c r="W3" s="127">
        <v>8637292</v>
      </c>
      <c r="X3" s="127">
        <v>8637292</v>
      </c>
      <c r="Y3" s="128">
        <v>8637292</v>
      </c>
      <c r="Z3" s="129">
        <v>8637292</v>
      </c>
      <c r="AA3" s="129">
        <v>8637292</v>
      </c>
      <c r="AB3" s="130">
        <f>+(AA3*1.033)/2</f>
        <v>4461161.318</v>
      </c>
      <c r="AC3" s="130">
        <f t="shared" ref="AC3:AM12" si="1">+AB3</f>
        <v>4461161.318</v>
      </c>
      <c r="AD3" s="130">
        <f t="shared" si="1"/>
        <v>4461161.318</v>
      </c>
      <c r="AE3" s="130">
        <f t="shared" si="1"/>
        <v>4461161.318</v>
      </c>
      <c r="AF3" s="130">
        <f t="shared" si="1"/>
        <v>4461161.318</v>
      </c>
      <c r="AG3" s="130">
        <f t="shared" si="1"/>
        <v>4461161.318</v>
      </c>
      <c r="AH3" s="130">
        <f t="shared" si="1"/>
        <v>4461161.318</v>
      </c>
      <c r="AI3" s="130">
        <f t="shared" si="1"/>
        <v>4461161.318</v>
      </c>
      <c r="AJ3" s="130">
        <f t="shared" si="1"/>
        <v>4461161.318</v>
      </c>
      <c r="AK3" s="130">
        <f t="shared" si="1"/>
        <v>4461161.318</v>
      </c>
      <c r="AL3" s="130">
        <f t="shared" si="1"/>
        <v>4461161.318</v>
      </c>
      <c r="AM3" s="130">
        <f t="shared" si="1"/>
        <v>4461161.318</v>
      </c>
      <c r="AN3" s="131">
        <f t="shared" ref="AN3:AN11" si="2">+SUM(P3:AA3)</f>
        <v>43186460</v>
      </c>
      <c r="AO3" s="132">
        <f>+SUM(AB3:AM3)</f>
        <v>53533935.816000015</v>
      </c>
      <c r="AP3" s="133">
        <f>+AM3*1.033</f>
        <v>4608379.6414939994</v>
      </c>
      <c r="AQ3" s="133">
        <f t="shared" ref="AQ3:BA11" si="3">+AP3</f>
        <v>4608379.6414939994</v>
      </c>
      <c r="AR3" s="133">
        <f t="shared" si="3"/>
        <v>4608379.6414939994</v>
      </c>
      <c r="AS3" s="133">
        <f t="shared" si="3"/>
        <v>4608379.6414939994</v>
      </c>
      <c r="AT3" s="133">
        <f t="shared" si="3"/>
        <v>4608379.6414939994</v>
      </c>
      <c r="AU3" s="133">
        <f t="shared" si="3"/>
        <v>4608379.6414939994</v>
      </c>
      <c r="AV3" s="133">
        <f t="shared" si="3"/>
        <v>4608379.6414939994</v>
      </c>
      <c r="AW3" s="133">
        <f t="shared" si="3"/>
        <v>4608379.6414939994</v>
      </c>
      <c r="AX3" s="133">
        <f t="shared" si="3"/>
        <v>4608379.6414939994</v>
      </c>
      <c r="AY3" s="133">
        <f t="shared" si="3"/>
        <v>4608379.6414939994</v>
      </c>
      <c r="AZ3" s="133">
        <f t="shared" si="3"/>
        <v>4608379.6414939994</v>
      </c>
      <c r="BA3" s="133">
        <f t="shared" si="3"/>
        <v>4608379.6414939994</v>
      </c>
    </row>
    <row r="4" spans="1:54" x14ac:dyDescent="0.25">
      <c r="A4" s="116" t="s">
        <v>210</v>
      </c>
      <c r="B4" s="116" t="s">
        <v>211</v>
      </c>
      <c r="C4" s="117" t="s">
        <v>212</v>
      </c>
      <c r="D4" s="118">
        <v>42619</v>
      </c>
      <c r="E4" s="118">
        <v>42983</v>
      </c>
      <c r="F4" s="119">
        <v>149640000</v>
      </c>
      <c r="G4" s="120">
        <v>112230000</v>
      </c>
      <c r="H4" s="121">
        <v>0.75</v>
      </c>
      <c r="I4" s="121">
        <v>0.73351648351648346</v>
      </c>
      <c r="J4" s="122"/>
      <c r="K4" s="98"/>
      <c r="L4" s="98"/>
      <c r="M4" s="123">
        <v>12869850</v>
      </c>
      <c r="N4" s="119">
        <f t="shared" si="0"/>
        <v>154438200</v>
      </c>
      <c r="O4" s="124">
        <f>9526066*1.19</f>
        <v>11336018.539999999</v>
      </c>
      <c r="P4" s="125">
        <v>0</v>
      </c>
      <c r="Q4" s="125">
        <v>0</v>
      </c>
      <c r="R4" s="125">
        <v>0</v>
      </c>
      <c r="S4" s="125">
        <v>0</v>
      </c>
      <c r="T4" s="125">
        <v>0</v>
      </c>
      <c r="U4" s="125">
        <v>0</v>
      </c>
      <c r="V4" s="126">
        <v>0</v>
      </c>
      <c r="W4" s="127">
        <v>11710107</v>
      </c>
      <c r="X4" s="127">
        <f>+W4</f>
        <v>11710107</v>
      </c>
      <c r="Y4" s="134">
        <f>+X4</f>
        <v>11710107</v>
      </c>
      <c r="Z4" s="134">
        <f>+Y4</f>
        <v>11710107</v>
      </c>
      <c r="AA4" s="134">
        <f>+Z4</f>
        <v>11710107</v>
      </c>
      <c r="AB4" s="128">
        <f t="shared" ref="AB4:AB12" si="4">+AA4*1.033</f>
        <v>12096540.530999999</v>
      </c>
      <c r="AC4" s="128">
        <f t="shared" si="1"/>
        <v>12096540.530999999</v>
      </c>
      <c r="AD4" s="128">
        <f t="shared" si="1"/>
        <v>12096540.530999999</v>
      </c>
      <c r="AE4" s="128">
        <f t="shared" si="1"/>
        <v>12096540.530999999</v>
      </c>
      <c r="AF4" s="128">
        <f t="shared" si="1"/>
        <v>12096540.530999999</v>
      </c>
      <c r="AG4" s="128">
        <f t="shared" si="1"/>
        <v>12096540.530999999</v>
      </c>
      <c r="AH4" s="128">
        <f t="shared" si="1"/>
        <v>12096540.530999999</v>
      </c>
      <c r="AI4" s="130">
        <f t="shared" si="1"/>
        <v>12096540.530999999</v>
      </c>
      <c r="AJ4" s="130">
        <f t="shared" si="1"/>
        <v>12096540.530999999</v>
      </c>
      <c r="AK4" s="130">
        <f t="shared" si="1"/>
        <v>12096540.530999999</v>
      </c>
      <c r="AL4" s="130">
        <f t="shared" si="1"/>
        <v>12096540.530999999</v>
      </c>
      <c r="AM4" s="130">
        <f t="shared" si="1"/>
        <v>12096540.530999999</v>
      </c>
      <c r="AN4" s="131">
        <f t="shared" si="2"/>
        <v>58550535</v>
      </c>
      <c r="AO4" s="132">
        <f>+SUM(AB4:AM4)</f>
        <v>145158486.37200001</v>
      </c>
      <c r="AP4" s="135">
        <f>+AM4*1.033</f>
        <v>12495726.368522998</v>
      </c>
      <c r="AQ4" s="135">
        <f t="shared" si="3"/>
        <v>12495726.368522998</v>
      </c>
      <c r="AR4" s="135">
        <f t="shared" si="3"/>
        <v>12495726.368522998</v>
      </c>
      <c r="AS4" s="135">
        <f t="shared" si="3"/>
        <v>12495726.368522998</v>
      </c>
      <c r="AT4" s="135">
        <f t="shared" si="3"/>
        <v>12495726.368522998</v>
      </c>
      <c r="AU4" s="135">
        <f t="shared" si="3"/>
        <v>12495726.368522998</v>
      </c>
      <c r="AV4" s="135">
        <f t="shared" si="3"/>
        <v>12495726.368522998</v>
      </c>
      <c r="AW4" s="133">
        <f t="shared" si="3"/>
        <v>12495726.368522998</v>
      </c>
      <c r="AX4" s="133">
        <f t="shared" si="3"/>
        <v>12495726.368522998</v>
      </c>
      <c r="AY4" s="133">
        <f t="shared" si="3"/>
        <v>12495726.368522998</v>
      </c>
      <c r="AZ4" s="133">
        <f t="shared" si="3"/>
        <v>12495726.368522998</v>
      </c>
      <c r="BA4" s="133">
        <f t="shared" si="3"/>
        <v>12495726.368522998</v>
      </c>
      <c r="BB4" s="136">
        <f>SUM(AI4:AL4)</f>
        <v>48386162.123999998</v>
      </c>
    </row>
    <row r="5" spans="1:54" x14ac:dyDescent="0.25">
      <c r="A5" s="116" t="s">
        <v>213</v>
      </c>
      <c r="B5" s="116" t="s">
        <v>214</v>
      </c>
      <c r="C5" s="117" t="s">
        <v>215</v>
      </c>
      <c r="D5" s="118">
        <v>42662</v>
      </c>
      <c r="E5" s="118">
        <v>43026</v>
      </c>
      <c r="F5" s="119">
        <v>96000000</v>
      </c>
      <c r="G5" s="120">
        <v>59466666.666666672</v>
      </c>
      <c r="H5" s="121">
        <v>0.61944444444444446</v>
      </c>
      <c r="I5" s="121">
        <v>0.61369863013698633</v>
      </c>
      <c r="J5" s="122"/>
      <c r="K5" s="98"/>
      <c r="L5" s="98"/>
      <c r="M5" s="123">
        <v>8163500</v>
      </c>
      <c r="N5" s="119">
        <f t="shared" si="0"/>
        <v>97962000</v>
      </c>
      <c r="O5" s="124">
        <f>9526066*1.19</f>
        <v>11336018.539999999</v>
      </c>
      <c r="P5" s="125">
        <v>0</v>
      </c>
      <c r="Q5" s="125">
        <v>0</v>
      </c>
      <c r="R5" s="125">
        <v>0</v>
      </c>
      <c r="S5" s="125">
        <v>0</v>
      </c>
      <c r="T5" s="125">
        <v>0</v>
      </c>
      <c r="U5" s="125">
        <v>0</v>
      </c>
      <c r="V5" s="126">
        <v>0</v>
      </c>
      <c r="W5" s="127">
        <v>0</v>
      </c>
      <c r="X5" s="127">
        <v>11710107</v>
      </c>
      <c r="Y5" s="127">
        <f t="shared" ref="Y5:AA6" si="5">+X5</f>
        <v>11710107</v>
      </c>
      <c r="Z5" s="127">
        <f t="shared" si="5"/>
        <v>11710107</v>
      </c>
      <c r="AA5" s="127">
        <f t="shared" si="5"/>
        <v>11710107</v>
      </c>
      <c r="AB5" s="127">
        <f t="shared" si="4"/>
        <v>12096540.530999999</v>
      </c>
      <c r="AC5" s="127">
        <f t="shared" si="1"/>
        <v>12096540.530999999</v>
      </c>
      <c r="AD5" s="127">
        <f t="shared" si="1"/>
        <v>12096540.530999999</v>
      </c>
      <c r="AE5" s="127">
        <f t="shared" si="1"/>
        <v>12096540.530999999</v>
      </c>
      <c r="AF5" s="127">
        <f t="shared" si="1"/>
        <v>12096540.530999999</v>
      </c>
      <c r="AG5" s="127">
        <f t="shared" si="1"/>
        <v>12096540.530999999</v>
      </c>
      <c r="AH5" s="127">
        <f t="shared" si="1"/>
        <v>12096540.530999999</v>
      </c>
      <c r="AI5" s="127">
        <f t="shared" si="1"/>
        <v>12096540.530999999</v>
      </c>
      <c r="AJ5" s="137">
        <f t="shared" si="1"/>
        <v>12096540.530999999</v>
      </c>
      <c r="AK5" s="130">
        <f t="shared" si="1"/>
        <v>12096540.530999999</v>
      </c>
      <c r="AL5" s="130">
        <f t="shared" si="1"/>
        <v>12096540.530999999</v>
      </c>
      <c r="AM5" s="130">
        <f t="shared" si="1"/>
        <v>12096540.530999999</v>
      </c>
      <c r="AN5" s="131">
        <f t="shared" si="2"/>
        <v>46840428</v>
      </c>
      <c r="AO5" s="132">
        <f>+SUM(AB5:AM5)</f>
        <v>145158486.37200001</v>
      </c>
      <c r="AP5" s="135">
        <f>+AM5*1.033</f>
        <v>12495726.368522998</v>
      </c>
      <c r="AQ5" s="138">
        <f t="shared" si="3"/>
        <v>12495726.368522998</v>
      </c>
      <c r="AR5" s="138">
        <f t="shared" si="3"/>
        <v>12495726.368522998</v>
      </c>
      <c r="AS5" s="138">
        <f t="shared" si="3"/>
        <v>12495726.368522998</v>
      </c>
      <c r="AT5" s="138">
        <f t="shared" si="3"/>
        <v>12495726.368522998</v>
      </c>
      <c r="AU5" s="138">
        <f t="shared" si="3"/>
        <v>12495726.368522998</v>
      </c>
      <c r="AV5" s="138">
        <f t="shared" si="3"/>
        <v>12495726.368522998</v>
      </c>
      <c r="AW5" s="133">
        <f t="shared" si="3"/>
        <v>12495726.368522998</v>
      </c>
      <c r="AX5" s="133">
        <f t="shared" si="3"/>
        <v>12495726.368522998</v>
      </c>
      <c r="AY5" s="133">
        <f t="shared" si="3"/>
        <v>12495726.368522998</v>
      </c>
      <c r="AZ5" s="133">
        <f t="shared" si="3"/>
        <v>12495726.368522998</v>
      </c>
      <c r="BA5" s="133">
        <f t="shared" si="3"/>
        <v>12495726.368522998</v>
      </c>
    </row>
    <row r="6" spans="1:54" s="157" customFormat="1" x14ac:dyDescent="0.25">
      <c r="A6" s="139" t="s">
        <v>216</v>
      </c>
      <c r="B6" s="139" t="s">
        <v>217</v>
      </c>
      <c r="C6" s="139" t="s">
        <v>218</v>
      </c>
      <c r="D6" s="140"/>
      <c r="E6" s="140"/>
      <c r="F6" s="141"/>
      <c r="G6" s="142"/>
      <c r="H6" s="143"/>
      <c r="I6" s="143"/>
      <c r="J6" s="144"/>
      <c r="K6" s="145"/>
      <c r="L6" s="145"/>
      <c r="M6" s="146"/>
      <c r="N6" s="147"/>
      <c r="O6" s="148"/>
      <c r="P6" s="149"/>
      <c r="Q6" s="149"/>
      <c r="R6" s="149"/>
      <c r="S6" s="149"/>
      <c r="T6" s="149"/>
      <c r="U6" s="149"/>
      <c r="V6" s="150"/>
      <c r="W6" s="151">
        <v>11710107</v>
      </c>
      <c r="X6" s="151">
        <v>11710107</v>
      </c>
      <c r="Y6" s="151">
        <f t="shared" si="5"/>
        <v>11710107</v>
      </c>
      <c r="Z6" s="151">
        <f t="shared" si="5"/>
        <v>11710107</v>
      </c>
      <c r="AA6" s="151">
        <f t="shared" si="5"/>
        <v>11710107</v>
      </c>
      <c r="AB6" s="151">
        <f t="shared" si="4"/>
        <v>12096540.530999999</v>
      </c>
      <c r="AC6" s="151">
        <f t="shared" si="1"/>
        <v>12096540.530999999</v>
      </c>
      <c r="AD6" s="151">
        <f t="shared" si="1"/>
        <v>12096540.530999999</v>
      </c>
      <c r="AE6" s="151">
        <f t="shared" si="1"/>
        <v>12096540.530999999</v>
      </c>
      <c r="AF6" s="151">
        <f t="shared" si="1"/>
        <v>12096540.530999999</v>
      </c>
      <c r="AG6" s="151">
        <f t="shared" si="1"/>
        <v>12096540.530999999</v>
      </c>
      <c r="AH6" s="151">
        <f t="shared" si="1"/>
        <v>12096540.530999999</v>
      </c>
      <c r="AI6" s="152">
        <f t="shared" si="1"/>
        <v>12096540.530999999</v>
      </c>
      <c r="AJ6" s="152">
        <f t="shared" si="1"/>
        <v>12096540.530999999</v>
      </c>
      <c r="AK6" s="152">
        <f t="shared" si="1"/>
        <v>12096540.530999999</v>
      </c>
      <c r="AL6" s="152">
        <f t="shared" si="1"/>
        <v>12096540.530999999</v>
      </c>
      <c r="AM6" s="152">
        <f t="shared" si="1"/>
        <v>12096540.530999999</v>
      </c>
      <c r="AN6" s="153">
        <f t="shared" si="2"/>
        <v>58550535</v>
      </c>
      <c r="AO6" s="154">
        <f>+SUM(AB6:AM6)</f>
        <v>145158486.37200001</v>
      </c>
      <c r="AP6" s="135">
        <v>0</v>
      </c>
      <c r="AQ6" s="155">
        <f t="shared" si="3"/>
        <v>0</v>
      </c>
      <c r="AR6" s="155">
        <f t="shared" si="3"/>
        <v>0</v>
      </c>
      <c r="AS6" s="155">
        <f t="shared" si="3"/>
        <v>0</v>
      </c>
      <c r="AT6" s="155">
        <f t="shared" si="3"/>
        <v>0</v>
      </c>
      <c r="AU6" s="155">
        <f t="shared" si="3"/>
        <v>0</v>
      </c>
      <c r="AV6" s="155">
        <f t="shared" si="3"/>
        <v>0</v>
      </c>
      <c r="AW6" s="156">
        <f t="shared" si="3"/>
        <v>0</v>
      </c>
      <c r="AX6" s="156">
        <f t="shared" si="3"/>
        <v>0</v>
      </c>
      <c r="AY6" s="156">
        <f t="shared" si="3"/>
        <v>0</v>
      </c>
      <c r="AZ6" s="156">
        <f t="shared" si="3"/>
        <v>0</v>
      </c>
      <c r="BA6" s="156">
        <f t="shared" si="3"/>
        <v>0</v>
      </c>
    </row>
    <row r="7" spans="1:54" x14ac:dyDescent="0.25">
      <c r="A7" s="158" t="s">
        <v>219</v>
      </c>
      <c r="B7" s="158" t="s">
        <v>220</v>
      </c>
      <c r="C7" s="159" t="s">
        <v>221</v>
      </c>
      <c r="D7" s="118">
        <v>42845</v>
      </c>
      <c r="E7" s="118">
        <v>43150</v>
      </c>
      <c r="F7" s="119">
        <v>33000000</v>
      </c>
      <c r="G7" s="120">
        <v>0</v>
      </c>
      <c r="H7" s="121">
        <v>0</v>
      </c>
      <c r="I7" s="121">
        <v>-9.5693779904306223E-4</v>
      </c>
      <c r="J7" s="122"/>
      <c r="K7" s="98"/>
      <c r="L7" s="98"/>
      <c r="M7" s="123">
        <v>6489000</v>
      </c>
      <c r="N7" s="119">
        <f t="shared" si="0"/>
        <v>77868000</v>
      </c>
      <c r="O7" s="124">
        <v>6350076</v>
      </c>
      <c r="P7" s="125">
        <v>0</v>
      </c>
      <c r="Q7" s="125">
        <v>0</v>
      </c>
      <c r="R7" s="125">
        <v>0</v>
      </c>
      <c r="S7" s="125">
        <v>0</v>
      </c>
      <c r="T7" s="125">
        <v>0</v>
      </c>
      <c r="U7" s="125">
        <v>0</v>
      </c>
      <c r="V7" s="160">
        <v>6559628.5079999994</v>
      </c>
      <c r="W7" s="127">
        <f>+V7</f>
        <v>6559628.5079999994</v>
      </c>
      <c r="X7" s="127">
        <f>+W7</f>
        <v>6559628.5079999994</v>
      </c>
      <c r="Y7" s="134">
        <f>+X7</f>
        <v>6559628.5079999994</v>
      </c>
      <c r="Z7" s="134">
        <f>+Y7</f>
        <v>6559628.5079999994</v>
      </c>
      <c r="AA7" s="134">
        <f>+Z7</f>
        <v>6559628.5079999994</v>
      </c>
      <c r="AB7" s="128">
        <f t="shared" si="4"/>
        <v>6776096.248763999</v>
      </c>
      <c r="AC7" s="128">
        <f t="shared" si="1"/>
        <v>6776096.248763999</v>
      </c>
      <c r="AD7" s="128">
        <f t="shared" si="1"/>
        <v>6776096.248763999</v>
      </c>
      <c r="AE7" s="128">
        <f t="shared" si="1"/>
        <v>6776096.248763999</v>
      </c>
      <c r="AF7" s="128">
        <f t="shared" si="1"/>
        <v>6776096.248763999</v>
      </c>
      <c r="AG7" s="128">
        <f t="shared" si="1"/>
        <v>6776096.248763999</v>
      </c>
      <c r="AH7" s="137">
        <f t="shared" si="1"/>
        <v>6776096.248763999</v>
      </c>
      <c r="AI7" s="130">
        <f t="shared" si="1"/>
        <v>6776096.248763999</v>
      </c>
      <c r="AJ7" s="130">
        <f t="shared" si="1"/>
        <v>6776096.248763999</v>
      </c>
      <c r="AK7" s="130">
        <f t="shared" si="1"/>
        <v>6776096.248763999</v>
      </c>
      <c r="AL7" s="130">
        <f t="shared" si="1"/>
        <v>6776096.248763999</v>
      </c>
      <c r="AM7" s="130">
        <f t="shared" si="1"/>
        <v>6776096.248763999</v>
      </c>
      <c r="AN7" s="131">
        <f t="shared" si="2"/>
        <v>39357771.048</v>
      </c>
      <c r="AO7" s="132">
        <f>+SUM(AB7:AM7)</f>
        <v>81313154.98516798</v>
      </c>
      <c r="AP7" s="135">
        <v>0</v>
      </c>
      <c r="AQ7" s="135">
        <f t="shared" si="3"/>
        <v>0</v>
      </c>
      <c r="AR7" s="135">
        <f t="shared" si="3"/>
        <v>0</v>
      </c>
      <c r="AS7" s="135">
        <f t="shared" si="3"/>
        <v>0</v>
      </c>
      <c r="AT7" s="135">
        <f t="shared" si="3"/>
        <v>0</v>
      </c>
      <c r="AU7" s="135">
        <f t="shared" si="3"/>
        <v>0</v>
      </c>
      <c r="AV7" s="135">
        <f t="shared" si="3"/>
        <v>0</v>
      </c>
      <c r="AW7" s="133">
        <f t="shared" si="3"/>
        <v>0</v>
      </c>
      <c r="AX7" s="133">
        <f t="shared" si="3"/>
        <v>0</v>
      </c>
      <c r="AY7" s="133">
        <f t="shared" si="3"/>
        <v>0</v>
      </c>
      <c r="AZ7" s="133">
        <f t="shared" si="3"/>
        <v>0</v>
      </c>
      <c r="BA7" s="133">
        <f t="shared" si="3"/>
        <v>0</v>
      </c>
    </row>
    <row r="8" spans="1:54" x14ac:dyDescent="0.25">
      <c r="A8" s="158" t="s">
        <v>222</v>
      </c>
      <c r="B8" s="158"/>
      <c r="C8" s="158" t="s">
        <v>223</v>
      </c>
      <c r="D8" s="161">
        <v>42656</v>
      </c>
      <c r="E8" s="161">
        <v>43020</v>
      </c>
      <c r="F8" s="119">
        <v>136626180</v>
      </c>
      <c r="G8" s="120">
        <v>86201824</v>
      </c>
      <c r="H8" s="121">
        <v>0.66666666666666663</v>
      </c>
      <c r="I8" s="121">
        <v>0.48421052631578948</v>
      </c>
      <c r="J8" s="122">
        <v>43434</v>
      </c>
      <c r="K8" s="98" t="s">
        <v>224</v>
      </c>
      <c r="L8" s="98"/>
      <c r="M8" s="123">
        <v>11727081</v>
      </c>
      <c r="N8" s="119">
        <f t="shared" si="0"/>
        <v>140724972</v>
      </c>
      <c r="O8" s="124">
        <f>9526066*1.19</f>
        <v>11336018.539999999</v>
      </c>
      <c r="P8" s="125">
        <v>0</v>
      </c>
      <c r="Q8" s="125">
        <v>0</v>
      </c>
      <c r="R8" s="125">
        <v>0</v>
      </c>
      <c r="S8" s="125">
        <v>0</v>
      </c>
      <c r="T8" s="125">
        <v>0</v>
      </c>
      <c r="U8" s="125">
        <v>0</v>
      </c>
      <c r="V8" s="126">
        <v>0</v>
      </c>
      <c r="W8" s="127">
        <v>11710107</v>
      </c>
      <c r="X8" s="127">
        <v>11710107</v>
      </c>
      <c r="Y8" s="134">
        <f>+X8</f>
        <v>11710107</v>
      </c>
      <c r="Z8" s="162">
        <f>+Y8</f>
        <v>11710107</v>
      </c>
      <c r="AA8" s="163">
        <f>+Z8</f>
        <v>11710107</v>
      </c>
      <c r="AB8" s="163">
        <f t="shared" si="4"/>
        <v>12096540.530999999</v>
      </c>
      <c r="AC8" s="163">
        <f t="shared" si="1"/>
        <v>12096540.530999999</v>
      </c>
      <c r="AD8" s="163">
        <f t="shared" si="1"/>
        <v>12096540.530999999</v>
      </c>
      <c r="AE8" s="163">
        <f t="shared" si="1"/>
        <v>12096540.530999999</v>
      </c>
      <c r="AF8" s="164">
        <f t="shared" si="1"/>
        <v>12096540.530999999</v>
      </c>
      <c r="AG8" s="165">
        <v>0</v>
      </c>
      <c r="AH8" s="165">
        <v>0</v>
      </c>
      <c r="AI8" s="165">
        <v>0</v>
      </c>
      <c r="AJ8" s="165">
        <v>0</v>
      </c>
      <c r="AK8" s="165">
        <v>0</v>
      </c>
      <c r="AL8" s="165">
        <v>0</v>
      </c>
      <c r="AM8" s="165">
        <v>0</v>
      </c>
      <c r="AN8" s="131">
        <f t="shared" si="2"/>
        <v>58550535</v>
      </c>
      <c r="AO8" s="132">
        <f>+Z8/2+SUM(AA8:AE8)+AF8/2</f>
        <v>71999592.889499992</v>
      </c>
      <c r="AP8" s="133">
        <v>0</v>
      </c>
      <c r="AQ8" s="133">
        <f t="shared" si="3"/>
        <v>0</v>
      </c>
      <c r="AR8" s="133">
        <f t="shared" si="3"/>
        <v>0</v>
      </c>
      <c r="AS8" s="133">
        <f t="shared" si="3"/>
        <v>0</v>
      </c>
      <c r="AT8" s="133">
        <f t="shared" si="3"/>
        <v>0</v>
      </c>
      <c r="AU8" s="133">
        <f t="shared" si="3"/>
        <v>0</v>
      </c>
      <c r="AV8" s="133">
        <v>0</v>
      </c>
      <c r="AW8" s="133">
        <v>0</v>
      </c>
      <c r="AX8" s="133">
        <v>0</v>
      </c>
      <c r="AY8" s="133">
        <v>0</v>
      </c>
      <c r="AZ8" s="133">
        <v>0</v>
      </c>
      <c r="BA8" s="133">
        <v>0</v>
      </c>
    </row>
    <row r="9" spans="1:54" x14ac:dyDescent="0.25">
      <c r="A9" s="158" t="s">
        <v>225</v>
      </c>
      <c r="B9" s="158"/>
      <c r="C9" s="158" t="s">
        <v>223</v>
      </c>
      <c r="D9" s="161">
        <v>42755</v>
      </c>
      <c r="E9" s="161">
        <v>43100</v>
      </c>
      <c r="F9" s="119">
        <v>136626180</v>
      </c>
      <c r="G9" s="120">
        <v>61481781</v>
      </c>
      <c r="H9" s="121">
        <v>0.45</v>
      </c>
      <c r="I9" s="121">
        <v>0.37971014492753624</v>
      </c>
      <c r="J9" s="122">
        <v>43131</v>
      </c>
      <c r="K9" s="98">
        <v>43020</v>
      </c>
      <c r="L9" s="98"/>
      <c r="M9" s="123">
        <v>11727081</v>
      </c>
      <c r="N9" s="119">
        <f t="shared" si="0"/>
        <v>140724972</v>
      </c>
      <c r="O9" s="124">
        <f>9526066*1.19</f>
        <v>11336018.539999999</v>
      </c>
      <c r="P9" s="125">
        <v>0</v>
      </c>
      <c r="Q9" s="125">
        <v>0</v>
      </c>
      <c r="R9" s="125">
        <v>0</v>
      </c>
      <c r="S9" s="125">
        <v>0</v>
      </c>
      <c r="T9" s="125">
        <v>0</v>
      </c>
      <c r="U9" s="125">
        <v>0</v>
      </c>
      <c r="V9" s="126">
        <v>0</v>
      </c>
      <c r="W9" s="127">
        <v>11710107</v>
      </c>
      <c r="X9" s="127">
        <v>11710107</v>
      </c>
      <c r="Y9" s="162">
        <f t="shared" ref="Y9:AA11" si="6">+X9</f>
        <v>11710107</v>
      </c>
      <c r="Z9" s="163">
        <f t="shared" si="6"/>
        <v>11710107</v>
      </c>
      <c r="AA9" s="163">
        <f t="shared" si="6"/>
        <v>11710107</v>
      </c>
      <c r="AB9" s="163">
        <f t="shared" si="4"/>
        <v>12096540.530999999</v>
      </c>
      <c r="AC9" s="163">
        <f t="shared" si="1"/>
        <v>12096540.530999999</v>
      </c>
      <c r="AD9" s="163">
        <f t="shared" si="1"/>
        <v>12096540.530999999</v>
      </c>
      <c r="AE9" s="163">
        <f t="shared" si="1"/>
        <v>12096540.530999999</v>
      </c>
      <c r="AF9" s="163">
        <f t="shared" si="1"/>
        <v>12096540.530999999</v>
      </c>
      <c r="AG9" s="163">
        <f t="shared" si="1"/>
        <v>12096540.530999999</v>
      </c>
      <c r="AH9" s="163">
        <f t="shared" si="1"/>
        <v>12096540.530999999</v>
      </c>
      <c r="AI9" s="163">
        <f t="shared" si="1"/>
        <v>12096540.530999999</v>
      </c>
      <c r="AJ9" s="163">
        <f t="shared" si="1"/>
        <v>12096540.530999999</v>
      </c>
      <c r="AK9" s="166">
        <f t="shared" si="1"/>
        <v>12096540.530999999</v>
      </c>
      <c r="AL9" s="163">
        <f t="shared" si="1"/>
        <v>12096540.530999999</v>
      </c>
      <c r="AM9" s="163">
        <f t="shared" si="1"/>
        <v>12096540.530999999</v>
      </c>
      <c r="AN9" s="131">
        <f t="shared" si="2"/>
        <v>58550535</v>
      </c>
      <c r="AO9" s="132">
        <f>+Y9/2+SUM(Z9:AJ9)+AK9/2</f>
        <v>144192402.54450005</v>
      </c>
      <c r="AP9" s="133">
        <f>+AM9*1.033</f>
        <v>12495726.368522998</v>
      </c>
      <c r="AQ9" s="133">
        <f t="shared" si="3"/>
        <v>12495726.368522998</v>
      </c>
      <c r="AR9" s="133">
        <f t="shared" si="3"/>
        <v>12495726.368522998</v>
      </c>
      <c r="AS9" s="133">
        <f t="shared" si="3"/>
        <v>12495726.368522998</v>
      </c>
      <c r="AT9" s="133">
        <v>0</v>
      </c>
      <c r="AU9" s="133">
        <f>+AT9</f>
        <v>0</v>
      </c>
      <c r="AV9" s="133">
        <f t="shared" si="3"/>
        <v>0</v>
      </c>
      <c r="AW9" s="133">
        <f>+AV9</f>
        <v>0</v>
      </c>
      <c r="AX9" s="133">
        <f>+AW9</f>
        <v>0</v>
      </c>
      <c r="AY9" s="133">
        <f>+AX9</f>
        <v>0</v>
      </c>
      <c r="AZ9" s="133">
        <f>+AY9</f>
        <v>0</v>
      </c>
      <c r="BA9" s="133">
        <f t="shared" ref="AZ9:BA11" si="7">+AZ9</f>
        <v>0</v>
      </c>
    </row>
    <row r="10" spans="1:54" x14ac:dyDescent="0.25">
      <c r="A10" s="158" t="s">
        <v>226</v>
      </c>
      <c r="B10" s="158"/>
      <c r="C10" s="158" t="s">
        <v>227</v>
      </c>
      <c r="D10" s="161"/>
      <c r="E10" s="161"/>
      <c r="F10" s="119">
        <f>136626180/12*2</f>
        <v>22771030</v>
      </c>
      <c r="G10" s="100"/>
      <c r="H10" s="101"/>
      <c r="I10" s="101"/>
      <c r="J10" s="102"/>
      <c r="K10" s="98"/>
      <c r="L10" s="98"/>
      <c r="M10" s="123">
        <v>11727081</v>
      </c>
      <c r="N10" s="119">
        <f>+M10*12</f>
        <v>140724972</v>
      </c>
      <c r="O10" s="124">
        <f>9526066*1.19</f>
        <v>11336018.539999999</v>
      </c>
      <c r="P10" s="125">
        <v>0</v>
      </c>
      <c r="Q10" s="125">
        <v>0</v>
      </c>
      <c r="R10" s="125">
        <v>0</v>
      </c>
      <c r="S10" s="125">
        <v>0</v>
      </c>
      <c r="T10" s="125">
        <v>0</v>
      </c>
      <c r="U10" s="125">
        <v>0</v>
      </c>
      <c r="V10" s="126">
        <v>0</v>
      </c>
      <c r="W10" s="127">
        <v>11710107</v>
      </c>
      <c r="X10" s="127">
        <v>11710107</v>
      </c>
      <c r="Y10" s="134">
        <f>+X10</f>
        <v>11710107</v>
      </c>
      <c r="Z10" s="162">
        <f t="shared" si="6"/>
        <v>11710107</v>
      </c>
      <c r="AA10" s="163">
        <f>+Z10</f>
        <v>11710107</v>
      </c>
      <c r="AB10" s="163">
        <f t="shared" si="4"/>
        <v>12096540.530999999</v>
      </c>
      <c r="AC10" s="163">
        <f t="shared" si="1"/>
        <v>12096540.530999999</v>
      </c>
      <c r="AD10" s="163">
        <f t="shared" si="1"/>
        <v>12096540.530999999</v>
      </c>
      <c r="AE10" s="163">
        <f t="shared" si="1"/>
        <v>12096540.530999999</v>
      </c>
      <c r="AF10" s="164">
        <f t="shared" si="1"/>
        <v>12096540.530999999</v>
      </c>
      <c r="AG10" s="165">
        <v>0</v>
      </c>
      <c r="AH10" s="165">
        <v>0</v>
      </c>
      <c r="AI10" s="165">
        <v>0</v>
      </c>
      <c r="AJ10" s="165">
        <v>0</v>
      </c>
      <c r="AK10" s="165">
        <v>0</v>
      </c>
      <c r="AL10" s="165">
        <v>0</v>
      </c>
      <c r="AM10" s="165">
        <v>0</v>
      </c>
      <c r="AN10" s="131">
        <f t="shared" si="2"/>
        <v>58550535</v>
      </c>
      <c r="AO10" s="132">
        <f>+Z10/2+SUM(AA10:AE10)+AF10/2</f>
        <v>71999592.889499992</v>
      </c>
      <c r="AP10" s="133">
        <f>+AM10*1.033</f>
        <v>0</v>
      </c>
      <c r="AQ10" s="133">
        <f t="shared" si="3"/>
        <v>0</v>
      </c>
      <c r="AR10" s="133">
        <f t="shared" si="3"/>
        <v>0</v>
      </c>
      <c r="AS10" s="133">
        <f t="shared" si="3"/>
        <v>0</v>
      </c>
      <c r="AT10" s="133">
        <f>+AS10</f>
        <v>0</v>
      </c>
      <c r="AU10" s="133">
        <f>+AT10</f>
        <v>0</v>
      </c>
      <c r="AV10" s="133">
        <f t="shared" si="3"/>
        <v>0</v>
      </c>
      <c r="AW10" s="133">
        <f t="shared" si="3"/>
        <v>0</v>
      </c>
      <c r="AX10" s="133">
        <f t="shared" si="3"/>
        <v>0</v>
      </c>
      <c r="AY10" s="133">
        <f t="shared" si="3"/>
        <v>0</v>
      </c>
      <c r="AZ10" s="133">
        <f t="shared" si="7"/>
        <v>0</v>
      </c>
      <c r="BA10" s="133">
        <f t="shared" si="7"/>
        <v>0</v>
      </c>
    </row>
    <row r="11" spans="1:54" x14ac:dyDescent="0.25">
      <c r="A11" s="158" t="s">
        <v>228</v>
      </c>
      <c r="B11" s="158" t="s">
        <v>229</v>
      </c>
      <c r="C11" s="158"/>
      <c r="D11" s="161">
        <v>42754</v>
      </c>
      <c r="E11" s="161">
        <v>43100</v>
      </c>
      <c r="F11" s="119">
        <v>136626180</v>
      </c>
      <c r="G11" s="120">
        <v>50475783.166666664</v>
      </c>
      <c r="H11" s="121">
        <v>0.36944444444444441</v>
      </c>
      <c r="I11" s="121">
        <v>0.38150289017341038</v>
      </c>
      <c r="J11" s="122">
        <v>43159</v>
      </c>
      <c r="K11" s="98" t="s">
        <v>230</v>
      </c>
      <c r="L11" s="98"/>
      <c r="M11" s="123">
        <v>11727081</v>
      </c>
      <c r="N11" s="119">
        <f t="shared" si="0"/>
        <v>140724972</v>
      </c>
      <c r="O11" s="124">
        <f>9526066*1.19</f>
        <v>11336018.539999999</v>
      </c>
      <c r="P11" s="125">
        <v>0</v>
      </c>
      <c r="Q11" s="125">
        <v>0</v>
      </c>
      <c r="R11" s="125">
        <v>0</v>
      </c>
      <c r="S11" s="125">
        <v>0</v>
      </c>
      <c r="T11" s="125">
        <v>0</v>
      </c>
      <c r="U11" s="125">
        <v>0</v>
      </c>
      <c r="V11" s="126">
        <v>0</v>
      </c>
      <c r="W11" s="127">
        <v>11710107</v>
      </c>
      <c r="X11" s="127">
        <v>11710107</v>
      </c>
      <c r="Y11" s="134">
        <f t="shared" ref="Y11:AA12" si="8">+X11</f>
        <v>11710107</v>
      </c>
      <c r="Z11" s="162">
        <f t="shared" si="6"/>
        <v>11710107</v>
      </c>
      <c r="AA11" s="163">
        <f t="shared" si="8"/>
        <v>11710107</v>
      </c>
      <c r="AB11" s="163">
        <f t="shared" si="4"/>
        <v>12096540.530999999</v>
      </c>
      <c r="AC11" s="163">
        <f t="shared" si="1"/>
        <v>12096540.530999999</v>
      </c>
      <c r="AD11" s="163">
        <f t="shared" si="1"/>
        <v>12096540.530999999</v>
      </c>
      <c r="AE11" s="163">
        <f t="shared" si="1"/>
        <v>12096540.530999999</v>
      </c>
      <c r="AF11" s="163">
        <f t="shared" si="1"/>
        <v>12096540.530999999</v>
      </c>
      <c r="AG11" s="163">
        <f>+AF11</f>
        <v>12096540.530999999</v>
      </c>
      <c r="AH11" s="163">
        <f t="shared" ref="AH11:AM11" si="9">+AG11</f>
        <v>12096540.530999999</v>
      </c>
      <c r="AI11" s="163">
        <f t="shared" si="9"/>
        <v>12096540.530999999</v>
      </c>
      <c r="AJ11" s="163">
        <f t="shared" si="9"/>
        <v>12096540.530999999</v>
      </c>
      <c r="AK11" s="163">
        <f t="shared" si="9"/>
        <v>12096540.530999999</v>
      </c>
      <c r="AL11" s="166">
        <f t="shared" si="9"/>
        <v>12096540.530999999</v>
      </c>
      <c r="AM11" s="163">
        <f t="shared" si="9"/>
        <v>12096540.530999999</v>
      </c>
      <c r="AN11" s="131">
        <f t="shared" si="2"/>
        <v>58550535</v>
      </c>
      <c r="AO11" s="132">
        <f>+Z11/2+SUM(AA11:AK11)+AL11/2</f>
        <v>144578836.07550001</v>
      </c>
      <c r="AP11" s="133">
        <f>+(AM11*1.033)/2</f>
        <v>6247863.184261499</v>
      </c>
      <c r="AQ11" s="133">
        <f t="shared" si="3"/>
        <v>6247863.184261499</v>
      </c>
      <c r="AR11" s="133">
        <f t="shared" si="3"/>
        <v>6247863.184261499</v>
      </c>
      <c r="AS11" s="133">
        <f t="shared" si="3"/>
        <v>6247863.184261499</v>
      </c>
      <c r="AT11" s="133">
        <f>+AS11</f>
        <v>6247863.184261499</v>
      </c>
      <c r="AU11" s="133">
        <f>+AT11</f>
        <v>6247863.184261499</v>
      </c>
      <c r="AV11" s="133">
        <f t="shared" si="3"/>
        <v>6247863.184261499</v>
      </c>
      <c r="AW11" s="133">
        <f t="shared" si="3"/>
        <v>6247863.184261499</v>
      </c>
      <c r="AX11" s="133">
        <f t="shared" si="3"/>
        <v>6247863.184261499</v>
      </c>
      <c r="AY11" s="133">
        <f t="shared" si="3"/>
        <v>6247863.184261499</v>
      </c>
      <c r="AZ11" s="133">
        <f t="shared" si="7"/>
        <v>6247863.184261499</v>
      </c>
      <c r="BA11" s="133">
        <f t="shared" si="7"/>
        <v>6247863.184261499</v>
      </c>
      <c r="BB11" s="103" t="s">
        <v>231</v>
      </c>
    </row>
    <row r="12" spans="1:54" x14ac:dyDescent="0.25">
      <c r="A12" s="158" t="s">
        <v>232</v>
      </c>
      <c r="B12" s="158"/>
      <c r="C12" s="158"/>
      <c r="D12" s="167"/>
      <c r="E12" s="167"/>
      <c r="F12" s="168"/>
      <c r="G12" s="169"/>
      <c r="H12" s="170"/>
      <c r="I12" s="170"/>
      <c r="J12" s="171"/>
      <c r="K12" s="98"/>
      <c r="L12" s="98"/>
      <c r="M12" s="123"/>
      <c r="N12" s="119"/>
      <c r="O12" s="124"/>
      <c r="P12" s="125"/>
      <c r="Q12" s="125"/>
      <c r="R12" s="125"/>
      <c r="S12" s="125"/>
      <c r="T12" s="125"/>
      <c r="U12" s="125"/>
      <c r="V12" s="126"/>
      <c r="W12" s="127">
        <v>0</v>
      </c>
      <c r="X12" s="127">
        <v>0</v>
      </c>
      <c r="Y12" s="127">
        <v>0</v>
      </c>
      <c r="Z12" s="163">
        <v>5325476</v>
      </c>
      <c r="AA12" s="163">
        <f t="shared" si="8"/>
        <v>5325476</v>
      </c>
      <c r="AB12" s="163">
        <f t="shared" si="4"/>
        <v>5501216.7079999996</v>
      </c>
      <c r="AC12" s="163">
        <f t="shared" si="1"/>
        <v>5501216.7079999996</v>
      </c>
      <c r="AD12" s="163">
        <f>+AC12</f>
        <v>5501216.7079999996</v>
      </c>
      <c r="AE12" s="163">
        <f>+AD12</f>
        <v>5501216.7079999996</v>
      </c>
      <c r="AF12" s="165">
        <v>0</v>
      </c>
      <c r="AG12" s="165">
        <v>0</v>
      </c>
      <c r="AH12" s="165">
        <v>0</v>
      </c>
      <c r="AI12" s="165">
        <v>0</v>
      </c>
      <c r="AJ12" s="165">
        <v>0</v>
      </c>
      <c r="AK12" s="165">
        <v>0</v>
      </c>
      <c r="AL12" s="165">
        <v>0</v>
      </c>
      <c r="AM12" s="165">
        <v>0</v>
      </c>
      <c r="AN12" s="131">
        <f>+Z12+AA12</f>
        <v>10650952</v>
      </c>
      <c r="AO12" s="132">
        <f>SUM(Z12:AF12)</f>
        <v>32655818.832000002</v>
      </c>
      <c r="AP12" s="133"/>
      <c r="AQ12" s="133"/>
      <c r="AR12" s="133"/>
      <c r="AS12" s="133"/>
      <c r="AT12" s="133"/>
      <c r="AU12" s="133"/>
      <c r="AV12" s="133"/>
      <c r="AW12" s="133"/>
      <c r="AX12" s="133"/>
      <c r="AY12" s="133"/>
      <c r="AZ12" s="133"/>
      <c r="BA12" s="133"/>
    </row>
    <row r="13" spans="1:54" ht="15.75" customHeight="1" x14ac:dyDescent="0.25">
      <c r="A13" s="98"/>
      <c r="B13" s="98"/>
      <c r="C13" s="98"/>
      <c r="D13" s="99"/>
      <c r="E13" s="99"/>
      <c r="F13" s="172">
        <f>+SUM(F3:F11)</f>
        <v>847915750</v>
      </c>
      <c r="G13" s="100"/>
      <c r="H13" s="101"/>
      <c r="I13" s="101"/>
      <c r="J13" s="102"/>
      <c r="K13" s="98"/>
      <c r="L13" s="98"/>
      <c r="M13" s="173">
        <f t="shared" ref="M13:BA13" si="10">+SUM(M3:M11)</f>
        <v>86157755</v>
      </c>
      <c r="N13" s="174">
        <f t="shared" si="10"/>
        <v>1033893060</v>
      </c>
      <c r="O13" s="174">
        <f t="shared" si="10"/>
        <v>82727554.23999998</v>
      </c>
      <c r="P13" s="174">
        <f t="shared" si="10"/>
        <v>0</v>
      </c>
      <c r="Q13" s="174">
        <f t="shared" si="10"/>
        <v>0</v>
      </c>
      <c r="R13" s="174">
        <f t="shared" si="10"/>
        <v>0</v>
      </c>
      <c r="S13" s="174">
        <f t="shared" si="10"/>
        <v>0</v>
      </c>
      <c r="T13" s="174">
        <f t="shared" si="10"/>
        <v>0</v>
      </c>
      <c r="U13" s="174">
        <f t="shared" si="10"/>
        <v>0</v>
      </c>
      <c r="V13" s="175">
        <f t="shared" si="10"/>
        <v>6559628.5079999994</v>
      </c>
      <c r="W13" s="176">
        <f t="shared" si="10"/>
        <v>85457562.508000001</v>
      </c>
      <c r="X13" s="176">
        <f t="shared" si="10"/>
        <v>97167669.508000001</v>
      </c>
      <c r="Y13" s="176">
        <f t="shared" si="10"/>
        <v>97167669.508000001</v>
      </c>
      <c r="Z13" s="176">
        <f t="shared" si="10"/>
        <v>97167669.508000001</v>
      </c>
      <c r="AA13" s="176">
        <f t="shared" si="10"/>
        <v>97167669.508000001</v>
      </c>
      <c r="AB13" s="176">
        <f t="shared" si="10"/>
        <v>95913041.283764005</v>
      </c>
      <c r="AC13" s="176">
        <f t="shared" si="10"/>
        <v>95913041.283764005</v>
      </c>
      <c r="AD13" s="176">
        <f t="shared" si="10"/>
        <v>95913041.283764005</v>
      </c>
      <c r="AE13" s="176">
        <f t="shared" si="10"/>
        <v>95913041.283764005</v>
      </c>
      <c r="AF13" s="176">
        <f t="shared" si="10"/>
        <v>95913041.283764005</v>
      </c>
      <c r="AG13" s="176">
        <f t="shared" si="10"/>
        <v>71719960.221763998</v>
      </c>
      <c r="AH13" s="176">
        <f t="shared" si="10"/>
        <v>71719960.221763998</v>
      </c>
      <c r="AI13" s="176">
        <f t="shared" si="10"/>
        <v>71719960.221763998</v>
      </c>
      <c r="AJ13" s="176">
        <f t="shared" si="10"/>
        <v>71719960.221763998</v>
      </c>
      <c r="AK13" s="176">
        <f t="shared" si="10"/>
        <v>71719960.221763998</v>
      </c>
      <c r="AL13" s="176">
        <f t="shared" si="10"/>
        <v>71719960.221763998</v>
      </c>
      <c r="AM13" s="176">
        <f t="shared" si="10"/>
        <v>71719960.221763998</v>
      </c>
      <c r="AN13" s="176">
        <f t="shared" si="10"/>
        <v>480687869.04799998</v>
      </c>
      <c r="AO13" s="177">
        <f t="shared" si="10"/>
        <v>1003092974.3161682</v>
      </c>
      <c r="AP13" s="176">
        <f t="shared" si="10"/>
        <v>48343421.931324497</v>
      </c>
      <c r="AQ13" s="176">
        <f t="shared" si="10"/>
        <v>48343421.931324497</v>
      </c>
      <c r="AR13" s="176">
        <f t="shared" si="10"/>
        <v>48343421.931324497</v>
      </c>
      <c r="AS13" s="176">
        <f t="shared" si="10"/>
        <v>48343421.931324497</v>
      </c>
      <c r="AT13" s="176">
        <f t="shared" si="10"/>
        <v>35847695.562801495</v>
      </c>
      <c r="AU13" s="176">
        <f t="shared" si="10"/>
        <v>35847695.562801495</v>
      </c>
      <c r="AV13" s="176">
        <f t="shared" si="10"/>
        <v>35847695.562801495</v>
      </c>
      <c r="AW13" s="176">
        <f t="shared" si="10"/>
        <v>35847695.562801495</v>
      </c>
      <c r="AX13" s="176">
        <f t="shared" si="10"/>
        <v>35847695.562801495</v>
      </c>
      <c r="AY13" s="176">
        <f t="shared" si="10"/>
        <v>35847695.562801495</v>
      </c>
      <c r="AZ13" s="176">
        <f t="shared" si="10"/>
        <v>35847695.562801495</v>
      </c>
      <c r="BA13" s="176">
        <f t="shared" si="10"/>
        <v>35847695.562801495</v>
      </c>
    </row>
    <row r="14" spans="1:54" ht="15.75" customHeight="1" x14ac:dyDescent="0.25">
      <c r="A14" s="178"/>
      <c r="B14" s="178"/>
      <c r="C14" s="178"/>
      <c r="D14" s="178"/>
      <c r="E14" s="178"/>
      <c r="F14" s="178"/>
      <c r="G14" s="179"/>
      <c r="H14" s="180"/>
      <c r="I14" s="180"/>
      <c r="J14" s="181"/>
      <c r="K14" s="178"/>
      <c r="L14" s="178"/>
      <c r="M14" s="182">
        <f>+M13*10</f>
        <v>861577550</v>
      </c>
      <c r="N14" s="183">
        <f>+N13-M14</f>
        <v>172315510</v>
      </c>
      <c r="O14" s="184"/>
      <c r="P14" s="185"/>
      <c r="Q14" s="185"/>
      <c r="R14" s="185"/>
      <c r="S14" s="185"/>
      <c r="T14" s="324">
        <f>+SUM(O13:U13)</f>
        <v>82727554.23999998</v>
      </c>
      <c r="U14" s="325"/>
      <c r="V14" s="186"/>
      <c r="W14" s="187"/>
      <c r="X14" s="187"/>
      <c r="Y14" s="187"/>
      <c r="Z14" s="187"/>
      <c r="AA14" s="187">
        <f>+Z3+AA3+Z8/2+Y9/2+Z10/2+Z11/2+AA8+Z9+AA9+AA10+AA11</f>
        <v>99245333</v>
      </c>
      <c r="AB14" s="188"/>
      <c r="AC14" s="189"/>
      <c r="AD14" s="189"/>
      <c r="AE14" s="189"/>
      <c r="AF14" s="189"/>
      <c r="AG14" s="189"/>
      <c r="AH14" s="190">
        <f>+SUM(AB13:AH13)</f>
        <v>623005126.86234796</v>
      </c>
      <c r="AI14" s="190"/>
      <c r="AJ14" s="190"/>
      <c r="AK14" s="190"/>
      <c r="AL14" s="190"/>
      <c r="AM14" s="190">
        <f>+SUM(AB3:AM3)+SUM(AI4:AM4)+SUM(AJ5:AM5)+SUM(AH7:AM7)+SUM(AB8:AE8)+SUM(AB9:AM11)+SUM(AI6:AM6)+SUM(AB12:AE12)+AF8/2</f>
        <v>690781055.36308396</v>
      </c>
      <c r="AN14" s="191"/>
      <c r="AO14" s="190">
        <f>+AO13</f>
        <v>1003092974.3161682</v>
      </c>
      <c r="AP14" s="189"/>
      <c r="AQ14" s="189"/>
      <c r="AR14" s="189"/>
      <c r="AS14" s="189"/>
      <c r="AT14" s="189"/>
      <c r="AU14" s="189"/>
      <c r="AV14" s="189"/>
      <c r="AW14" s="189"/>
      <c r="AX14" s="189"/>
      <c r="AY14" s="189"/>
      <c r="AZ14" s="189"/>
      <c r="BA14" s="190">
        <f>+SUM(AP3:BA11)</f>
        <v>480155252.22771001</v>
      </c>
    </row>
    <row r="15" spans="1:54" ht="15.75" customHeight="1" x14ac:dyDescent="0.25">
      <c r="A15" s="98"/>
      <c r="B15" s="98"/>
      <c r="C15" s="98"/>
      <c r="D15" s="99"/>
      <c r="E15" s="99"/>
      <c r="F15" s="100">
        <f>+N13</f>
        <v>1033893060</v>
      </c>
      <c r="G15" s="100"/>
      <c r="H15" s="101"/>
      <c r="I15" s="101"/>
      <c r="J15" s="102"/>
      <c r="K15" s="98"/>
      <c r="L15" s="98"/>
      <c r="M15" s="98"/>
      <c r="N15" s="100"/>
      <c r="O15" s="100"/>
      <c r="P15" s="100"/>
      <c r="Q15" s="100"/>
      <c r="R15" s="100"/>
      <c r="S15" s="100"/>
      <c r="T15" s="100"/>
      <c r="U15" s="100"/>
      <c r="V15" s="100"/>
      <c r="W15" s="169"/>
      <c r="X15" s="169"/>
      <c r="Y15" s="169"/>
      <c r="Z15" s="169" t="s">
        <v>233</v>
      </c>
      <c r="AA15" s="192">
        <f>SUM(Y3:AA11)</f>
        <v>291503008.52399993</v>
      </c>
      <c r="AB15" s="193"/>
      <c r="AC15" s="193"/>
      <c r="AD15" s="193"/>
      <c r="AE15" s="193"/>
      <c r="AF15" s="193"/>
      <c r="AG15" s="193"/>
      <c r="AH15" s="193"/>
      <c r="AI15" s="193"/>
      <c r="AJ15" s="193"/>
      <c r="AK15" s="193"/>
      <c r="AL15" s="193"/>
      <c r="AM15" s="168"/>
      <c r="AN15" s="169"/>
      <c r="AO15" s="193"/>
      <c r="AP15" s="193"/>
      <c r="AQ15" s="193"/>
      <c r="AR15" s="194"/>
      <c r="AS15" s="194"/>
      <c r="AT15" s="194"/>
      <c r="AU15" s="194"/>
      <c r="AV15" s="194"/>
      <c r="AW15" s="194"/>
      <c r="AX15" s="194"/>
      <c r="AY15" s="194"/>
      <c r="AZ15" s="194"/>
      <c r="BA15" s="194"/>
    </row>
    <row r="16" spans="1:54" ht="15.75" customHeight="1" x14ac:dyDescent="0.25">
      <c r="A16" s="98"/>
      <c r="B16" s="195" t="s">
        <v>234</v>
      </c>
      <c r="C16" s="100">
        <v>40000000</v>
      </c>
      <c r="D16" s="196">
        <v>1.07</v>
      </c>
      <c r="E16" s="197">
        <f>+C16*D16</f>
        <v>42800000</v>
      </c>
      <c r="F16" s="100">
        <f>+E16*12</f>
        <v>513600000</v>
      </c>
      <c r="G16" s="100"/>
      <c r="H16" s="101"/>
      <c r="I16" s="101"/>
      <c r="J16" s="102"/>
      <c r="K16" s="98"/>
      <c r="L16" s="98"/>
      <c r="M16" s="98"/>
      <c r="N16" s="100"/>
      <c r="O16" s="100"/>
      <c r="P16" s="100"/>
      <c r="Q16" s="100"/>
      <c r="R16" s="100"/>
      <c r="S16" s="100"/>
      <c r="T16" s="100"/>
      <c r="U16" s="100"/>
      <c r="V16" s="100"/>
      <c r="W16" s="100"/>
      <c r="X16" s="100"/>
      <c r="Y16" s="100"/>
      <c r="Z16" s="195" t="s">
        <v>235</v>
      </c>
      <c r="AA16" s="198">
        <v>50000000</v>
      </c>
      <c r="AB16" s="98"/>
      <c r="AC16" s="199"/>
      <c r="AD16" s="199"/>
      <c r="AE16" s="98"/>
      <c r="AF16" s="98"/>
      <c r="AH16" s="200"/>
      <c r="AI16" s="200"/>
      <c r="AJ16" s="200"/>
      <c r="AK16" s="200"/>
      <c r="AL16" s="200"/>
      <c r="AM16" s="200"/>
      <c r="AN16" s="201" t="s">
        <v>236</v>
      </c>
      <c r="AO16" s="202">
        <f>+AA16*1.1</f>
        <v>55000000.000000007</v>
      </c>
      <c r="AP16" s="98"/>
      <c r="AQ16" s="98" t="s">
        <v>154</v>
      </c>
    </row>
    <row r="17" spans="1:47" ht="15.75" customHeight="1" x14ac:dyDescent="0.25">
      <c r="A17" s="98"/>
      <c r="B17" s="98"/>
      <c r="C17" s="98"/>
      <c r="D17" s="99"/>
      <c r="E17" s="99"/>
      <c r="F17" s="100"/>
      <c r="G17" s="100"/>
      <c r="H17" s="101"/>
      <c r="I17" s="101"/>
      <c r="J17" s="102"/>
      <c r="K17" s="98"/>
      <c r="L17" s="98"/>
      <c r="M17" s="98"/>
      <c r="N17" s="100"/>
      <c r="O17" s="100"/>
      <c r="P17" s="100"/>
      <c r="Q17" s="100"/>
      <c r="R17" s="100"/>
      <c r="S17" s="100"/>
      <c r="T17" s="100"/>
      <c r="U17" s="100"/>
      <c r="V17" s="100"/>
      <c r="W17" s="100"/>
      <c r="X17" s="100"/>
      <c r="Y17" s="100"/>
      <c r="Z17" s="100"/>
      <c r="AA17" s="100"/>
      <c r="AB17" s="98"/>
      <c r="AC17" s="199"/>
      <c r="AD17" s="199"/>
      <c r="AE17" s="98"/>
      <c r="AF17" s="98"/>
      <c r="AG17" s="98"/>
      <c r="AH17" s="98"/>
      <c r="AI17" s="98"/>
      <c r="AJ17" s="203"/>
      <c r="AK17" s="98"/>
      <c r="AL17" s="98"/>
      <c r="AM17" s="98"/>
      <c r="AN17" s="100"/>
      <c r="AO17" s="98"/>
      <c r="AP17" s="98"/>
      <c r="AQ17" s="98"/>
    </row>
    <row r="18" spans="1:47" ht="15.75" customHeight="1" x14ac:dyDescent="0.25">
      <c r="A18" s="98"/>
      <c r="B18" s="98"/>
      <c r="C18" s="98"/>
      <c r="D18" s="99"/>
      <c r="E18" s="99"/>
      <c r="F18" s="204">
        <f>+F16+F15</f>
        <v>1547493060</v>
      </c>
      <c r="G18" s="100"/>
      <c r="H18" s="101"/>
      <c r="I18" s="101"/>
      <c r="J18" s="102"/>
      <c r="K18" s="98"/>
      <c r="L18" s="98"/>
      <c r="M18" s="98"/>
      <c r="N18" s="100"/>
      <c r="O18" s="100"/>
      <c r="P18" s="100"/>
      <c r="Q18" s="100"/>
      <c r="R18" s="100"/>
      <c r="S18" s="100"/>
      <c r="T18" s="100"/>
      <c r="U18" s="100"/>
      <c r="V18" s="100"/>
      <c r="W18" s="100"/>
      <c r="X18" s="100"/>
      <c r="Y18" s="100"/>
      <c r="Z18" s="100"/>
      <c r="AA18" s="100"/>
      <c r="AB18" s="98"/>
      <c r="AC18" s="199"/>
      <c r="AD18" s="98"/>
      <c r="AE18" s="98"/>
      <c r="AF18" s="98"/>
      <c r="AG18" s="98"/>
      <c r="AH18" s="98"/>
      <c r="AI18" s="98"/>
      <c r="AJ18" s="203"/>
      <c r="AK18" s="98"/>
      <c r="AL18" s="98"/>
      <c r="AM18" s="98"/>
      <c r="AN18" s="100"/>
      <c r="AP18" s="98"/>
      <c r="AQ18" s="98"/>
      <c r="AU18" s="103" t="s">
        <v>154</v>
      </c>
    </row>
    <row r="19" spans="1:47" ht="15.75" customHeight="1" thickBot="1" x14ac:dyDescent="0.3">
      <c r="A19" s="98"/>
      <c r="B19" s="98"/>
      <c r="C19" s="98"/>
      <c r="D19" s="99"/>
      <c r="E19" s="99"/>
      <c r="F19" s="100"/>
      <c r="G19" s="100"/>
      <c r="H19" s="101"/>
      <c r="I19" s="101"/>
      <c r="J19" s="102"/>
      <c r="K19" s="98"/>
      <c r="L19" s="98"/>
      <c r="M19" s="98"/>
      <c r="N19" s="100" t="s">
        <v>237</v>
      </c>
      <c r="O19" s="100"/>
      <c r="P19" s="100"/>
      <c r="Q19" s="100"/>
      <c r="R19" s="100"/>
      <c r="S19" s="100"/>
      <c r="T19" s="100"/>
      <c r="U19" s="100"/>
      <c r="V19" s="100"/>
      <c r="W19" s="100"/>
      <c r="X19" s="100"/>
      <c r="Y19" s="100"/>
      <c r="Z19" s="205" t="s">
        <v>238</v>
      </c>
      <c r="AA19" s="198">
        <v>-391490500</v>
      </c>
      <c r="AB19" s="205"/>
      <c r="AC19" s="206"/>
      <c r="AD19" s="205"/>
      <c r="AE19" s="205"/>
      <c r="AF19" s="205"/>
      <c r="AG19" s="205"/>
      <c r="AH19" s="98"/>
      <c r="AI19" s="98"/>
      <c r="AJ19" s="98"/>
      <c r="AK19" s="98"/>
      <c r="AL19" s="98"/>
      <c r="AM19" s="98"/>
      <c r="AN19" s="100"/>
      <c r="AO19" s="98"/>
      <c r="AP19" s="98"/>
      <c r="AQ19" s="98"/>
    </row>
    <row r="20" spans="1:47" ht="15.75" customHeight="1" thickBot="1" x14ac:dyDescent="0.3">
      <c r="A20" s="98"/>
      <c r="B20" s="98"/>
      <c r="C20" s="98"/>
      <c r="D20" s="99"/>
      <c r="E20" s="99"/>
      <c r="F20" s="100"/>
      <c r="G20" s="100"/>
      <c r="H20" s="101"/>
      <c r="I20" s="101"/>
      <c r="J20" s="102"/>
      <c r="K20" s="98"/>
      <c r="L20" s="98"/>
      <c r="M20" s="98"/>
      <c r="N20" s="100"/>
      <c r="O20" s="100"/>
      <c r="P20" s="100"/>
      <c r="Q20" s="100"/>
      <c r="R20" s="100"/>
      <c r="S20" s="100"/>
      <c r="T20" s="100"/>
      <c r="U20" s="100"/>
      <c r="V20" s="100"/>
      <c r="W20" s="100"/>
      <c r="X20" s="100"/>
      <c r="Y20" s="100"/>
      <c r="Z20" s="100"/>
      <c r="AA20" s="100"/>
      <c r="AB20" s="98"/>
      <c r="AC20" s="199"/>
      <c r="AD20" s="98"/>
      <c r="AE20" s="98"/>
      <c r="AF20" s="98"/>
      <c r="AG20" s="98"/>
      <c r="AH20" s="205" t="s">
        <v>239</v>
      </c>
      <c r="AI20" s="205"/>
      <c r="AJ20" s="205"/>
      <c r="AK20" s="205"/>
      <c r="AL20" s="205"/>
      <c r="AM20" s="205"/>
      <c r="AN20" s="100"/>
      <c r="AO20" s="207">
        <f>+AO16+AO14</f>
        <v>1058092974.3161682</v>
      </c>
      <c r="AP20" s="98"/>
      <c r="AQ20" s="98"/>
    </row>
    <row r="21" spans="1:47" ht="15.75" customHeight="1" x14ac:dyDescent="0.25">
      <c r="A21" s="98"/>
      <c r="B21" s="98"/>
      <c r="C21" s="98"/>
      <c r="D21" s="99"/>
      <c r="E21" s="99"/>
      <c r="F21" s="100"/>
      <c r="G21" s="100"/>
      <c r="H21" s="101"/>
      <c r="I21" s="101"/>
      <c r="J21" s="102"/>
      <c r="K21" s="98"/>
      <c r="L21" s="98"/>
      <c r="M21" s="98"/>
      <c r="N21" s="100"/>
      <c r="O21" s="100"/>
      <c r="P21" s="100"/>
      <c r="Q21" s="100"/>
      <c r="R21" s="100"/>
      <c r="S21" s="100"/>
      <c r="T21" s="100"/>
      <c r="U21" s="100"/>
      <c r="V21" s="100"/>
      <c r="W21" s="100"/>
      <c r="X21" s="100"/>
      <c r="Y21" s="100"/>
      <c r="Z21" s="100"/>
      <c r="AA21" s="208" t="s">
        <v>240</v>
      </c>
      <c r="AB21" s="209" t="s">
        <v>241</v>
      </c>
      <c r="AC21" s="199"/>
      <c r="AD21" s="98"/>
      <c r="AE21" s="98"/>
      <c r="AF21" s="98"/>
      <c r="AG21" s="98"/>
      <c r="AH21" s="98"/>
      <c r="AI21" s="98"/>
      <c r="AJ21" s="98"/>
      <c r="AK21" s="98"/>
      <c r="AL21" s="98"/>
      <c r="AM21" s="98"/>
      <c r="AN21" s="100"/>
      <c r="AO21" s="98"/>
      <c r="AP21" s="98"/>
      <c r="AQ21" s="98"/>
    </row>
    <row r="22" spans="1:47" ht="15.75" customHeight="1" x14ac:dyDescent="0.25">
      <c r="A22" s="98"/>
      <c r="B22" s="98"/>
      <c r="C22" s="98"/>
      <c r="D22" s="99"/>
      <c r="E22" s="99"/>
      <c r="F22" s="100"/>
      <c r="G22" s="100"/>
      <c r="H22" s="101"/>
      <c r="I22" s="101"/>
      <c r="J22" s="102"/>
      <c r="K22" s="98"/>
      <c r="L22" s="98"/>
      <c r="M22" s="98"/>
      <c r="N22" s="100"/>
      <c r="O22" s="100"/>
      <c r="P22" s="100"/>
      <c r="Q22" s="100"/>
      <c r="R22" s="100"/>
      <c r="S22" s="100"/>
      <c r="T22" s="100"/>
      <c r="U22" s="100"/>
      <c r="V22" s="100"/>
      <c r="W22" s="100"/>
      <c r="X22" s="100"/>
      <c r="Y22" s="100"/>
      <c r="Z22" s="100"/>
      <c r="AA22" s="100"/>
      <c r="AB22" s="98"/>
      <c r="AC22" s="199"/>
      <c r="AD22" s="98"/>
      <c r="AE22" s="98"/>
      <c r="AF22" s="98"/>
      <c r="AG22" s="98"/>
      <c r="AH22" s="98"/>
      <c r="AI22" s="98"/>
      <c r="AJ22" s="98"/>
      <c r="AK22" s="98"/>
      <c r="AL22" s="98"/>
      <c r="AM22" s="98"/>
      <c r="AN22" s="100"/>
      <c r="AO22" s="98"/>
      <c r="AP22" s="98"/>
      <c r="AQ22" s="98"/>
    </row>
    <row r="23" spans="1:47" ht="15.75" customHeight="1" x14ac:dyDescent="0.25">
      <c r="A23" s="98"/>
      <c r="B23" s="98"/>
      <c r="C23" s="98"/>
      <c r="D23" s="99"/>
      <c r="E23" s="99"/>
      <c r="F23" s="100"/>
      <c r="G23" s="100"/>
      <c r="H23" s="101"/>
      <c r="I23" s="101"/>
      <c r="J23" s="102"/>
      <c r="K23" s="98"/>
      <c r="L23" s="98"/>
      <c r="M23" s="98"/>
      <c r="N23" s="100"/>
      <c r="O23" s="100"/>
      <c r="P23" s="100"/>
      <c r="Q23" s="100"/>
      <c r="R23" s="100"/>
      <c r="S23" s="100"/>
      <c r="T23" s="100"/>
      <c r="U23" s="100"/>
      <c r="V23" s="100"/>
      <c r="W23" s="100"/>
      <c r="X23" s="100"/>
      <c r="Y23" s="100"/>
      <c r="Z23" s="179">
        <f>+Z8/2+AA8+SUM(AB8:AH8)</f>
        <v>78047863.155000001</v>
      </c>
      <c r="AA23" s="100"/>
      <c r="AB23" s="98"/>
      <c r="AC23" s="199"/>
      <c r="AD23" s="98"/>
      <c r="AE23" s="98"/>
      <c r="AF23" s="98"/>
      <c r="AG23" s="98"/>
      <c r="AH23" s="98"/>
      <c r="AI23" s="98"/>
      <c r="AJ23" s="98"/>
      <c r="AK23" s="98"/>
      <c r="AL23" s="98"/>
      <c r="AM23" s="98"/>
      <c r="AN23" s="100"/>
      <c r="AO23" s="98"/>
      <c r="AP23" s="98"/>
      <c r="AQ23" s="98"/>
    </row>
    <row r="24" spans="1:47" ht="15.75" customHeight="1" x14ac:dyDescent="0.25">
      <c r="A24" s="98"/>
      <c r="B24" s="98"/>
      <c r="C24" s="98"/>
      <c r="D24" s="99"/>
      <c r="E24" s="99"/>
      <c r="F24" s="100"/>
      <c r="G24" s="100"/>
      <c r="H24" s="101"/>
      <c r="I24" s="101"/>
      <c r="J24" s="102"/>
      <c r="K24" s="98"/>
      <c r="L24" s="98"/>
      <c r="M24" s="98"/>
      <c r="N24" s="100"/>
      <c r="O24" s="100"/>
      <c r="P24" s="100"/>
      <c r="Q24" s="100"/>
      <c r="R24" s="100"/>
      <c r="S24" s="100"/>
      <c r="T24" s="100"/>
      <c r="U24" s="100"/>
      <c r="V24" s="100"/>
      <c r="W24" s="100"/>
      <c r="X24" s="100"/>
      <c r="Y24" s="100"/>
      <c r="Z24" s="100" t="s">
        <v>242</v>
      </c>
      <c r="AA24" s="179">
        <f>+Z8/2+SUM(AA8:AH8)</f>
        <v>78047863.155000001</v>
      </c>
      <c r="AB24" s="98"/>
      <c r="AC24" s="98"/>
      <c r="AD24" s="98"/>
      <c r="AE24" s="98"/>
      <c r="AF24" s="98"/>
      <c r="AG24" s="98"/>
      <c r="AH24" s="98"/>
      <c r="AI24" s="98"/>
      <c r="AJ24" s="98"/>
      <c r="AK24" s="98"/>
      <c r="AL24" s="98"/>
      <c r="AM24" s="98"/>
      <c r="AN24" s="100"/>
      <c r="AO24" s="98"/>
      <c r="AP24" s="98"/>
      <c r="AQ24" s="98"/>
    </row>
    <row r="25" spans="1:47" ht="15.75" customHeight="1" x14ac:dyDescent="0.25">
      <c r="A25" s="98"/>
      <c r="B25" s="98"/>
      <c r="C25" s="98"/>
      <c r="D25" s="99"/>
      <c r="E25" s="99"/>
      <c r="F25" s="100"/>
      <c r="G25" s="100"/>
      <c r="H25" s="101"/>
      <c r="I25" s="101"/>
      <c r="J25" s="102"/>
      <c r="K25" s="98"/>
      <c r="L25" s="98"/>
      <c r="M25" s="98"/>
      <c r="N25" s="100"/>
      <c r="O25" s="100"/>
      <c r="P25" s="100"/>
      <c r="Q25" s="100"/>
      <c r="R25" s="100"/>
      <c r="S25" s="100"/>
      <c r="T25" s="100"/>
      <c r="U25" s="100"/>
      <c r="V25" s="100"/>
      <c r="W25" s="100"/>
      <c r="X25" s="100"/>
      <c r="Y25" s="100"/>
      <c r="Z25" s="100" t="s">
        <v>243</v>
      </c>
      <c r="AA25" s="179">
        <f>+Z10/2+SUM(AA10:AK10)+AL10/2</f>
        <v>78047863.155000001</v>
      </c>
      <c r="AB25" s="98"/>
      <c r="AC25" s="98"/>
      <c r="AD25" s="98"/>
      <c r="AE25" s="98"/>
      <c r="AF25" s="98"/>
      <c r="AG25" s="98"/>
      <c r="AH25" s="98"/>
      <c r="AI25" s="98"/>
      <c r="AJ25" s="98"/>
      <c r="AK25" s="98"/>
      <c r="AL25" s="98"/>
      <c r="AM25" s="98"/>
      <c r="AN25" s="100"/>
      <c r="AO25" s="98"/>
      <c r="AP25" s="98"/>
      <c r="AQ25" s="98"/>
    </row>
    <row r="26" spans="1:47" ht="15.75" customHeight="1" x14ac:dyDescent="0.25">
      <c r="A26" s="98"/>
      <c r="B26" s="98"/>
      <c r="C26" s="98"/>
      <c r="D26" s="99"/>
      <c r="E26" s="99"/>
      <c r="F26" s="100"/>
      <c r="G26" s="100"/>
      <c r="H26" s="101"/>
      <c r="I26" s="101"/>
      <c r="J26" s="102"/>
      <c r="K26" s="98"/>
      <c r="L26" s="98"/>
      <c r="M26" s="98"/>
      <c r="N26" s="100"/>
      <c r="O26" s="100"/>
      <c r="P26" s="100"/>
      <c r="Q26" s="100"/>
      <c r="R26" s="100"/>
      <c r="S26" s="100"/>
      <c r="T26" s="100"/>
      <c r="U26" s="100"/>
      <c r="V26" s="100"/>
      <c r="W26" s="100"/>
      <c r="X26" s="100"/>
      <c r="Y26" s="100"/>
      <c r="Z26" s="100" t="s">
        <v>244</v>
      </c>
      <c r="AA26" s="179">
        <f>+Y9/2+SUM(Z9:AJ9)+AK9/2</f>
        <v>144192402.54450005</v>
      </c>
      <c r="AB26" s="98"/>
      <c r="AC26" s="98"/>
      <c r="AD26" s="98"/>
      <c r="AE26" s="98"/>
      <c r="AF26" s="98"/>
      <c r="AG26" s="98"/>
      <c r="AH26" s="98"/>
      <c r="AI26" s="98"/>
      <c r="AJ26" s="98"/>
      <c r="AK26" s="98"/>
      <c r="AL26" s="98"/>
      <c r="AM26" s="98"/>
      <c r="AN26" s="100"/>
      <c r="AO26" s="98"/>
      <c r="AP26" s="98"/>
      <c r="AQ26" s="98"/>
    </row>
    <row r="27" spans="1:47" ht="15.75" customHeight="1" x14ac:dyDescent="0.25">
      <c r="A27" s="98"/>
      <c r="B27" s="98"/>
      <c r="C27" s="98"/>
      <c r="D27" s="99"/>
      <c r="E27" s="99"/>
      <c r="F27" s="100"/>
      <c r="G27" s="100"/>
      <c r="H27" s="101"/>
      <c r="I27" s="101"/>
      <c r="J27" s="102"/>
      <c r="K27" s="98"/>
      <c r="L27" s="98"/>
      <c r="M27" s="98"/>
      <c r="N27" s="100"/>
      <c r="O27" s="100"/>
      <c r="P27" s="100"/>
      <c r="Q27" s="100"/>
      <c r="R27" s="100"/>
      <c r="S27" s="100"/>
      <c r="T27" s="100"/>
      <c r="U27" s="100"/>
      <c r="V27" s="100"/>
      <c r="W27" s="100"/>
      <c r="X27" s="100"/>
      <c r="Y27" s="100"/>
      <c r="Z27" s="100" t="s">
        <v>245</v>
      </c>
      <c r="AA27" s="179" t="e">
        <f>+#REF!/2+SUM(#REF!)+#REF!/2</f>
        <v>#REF!</v>
      </c>
      <c r="AB27" s="98"/>
      <c r="AC27" s="98"/>
      <c r="AD27" s="98"/>
      <c r="AE27" s="98"/>
      <c r="AF27" s="98"/>
      <c r="AG27" s="98"/>
      <c r="AH27" s="98"/>
      <c r="AI27" s="98"/>
      <c r="AJ27" s="98"/>
      <c r="AK27" s="98"/>
      <c r="AL27" s="98"/>
      <c r="AM27" s="98"/>
      <c r="AN27" s="100"/>
      <c r="AO27" s="98"/>
      <c r="AP27" s="98"/>
      <c r="AQ27" s="98"/>
    </row>
    <row r="28" spans="1:47" ht="15.75" customHeight="1" x14ac:dyDescent="0.25">
      <c r="A28" s="98"/>
      <c r="B28" s="98"/>
      <c r="C28" s="98"/>
      <c r="D28" s="99"/>
      <c r="E28" s="99"/>
      <c r="F28" s="100"/>
      <c r="G28" s="100"/>
      <c r="H28" s="101"/>
      <c r="I28" s="101"/>
      <c r="J28" s="102"/>
      <c r="K28" s="98"/>
      <c r="L28" s="98"/>
      <c r="M28" s="98"/>
      <c r="N28" s="100"/>
      <c r="O28" s="100"/>
      <c r="P28" s="100"/>
      <c r="Q28" s="100"/>
      <c r="R28" s="100"/>
      <c r="S28" s="100"/>
      <c r="T28" s="100"/>
      <c r="U28" s="100"/>
      <c r="V28" s="100"/>
      <c r="W28" s="100"/>
      <c r="X28" s="100"/>
      <c r="Y28" s="100"/>
      <c r="Z28" s="100"/>
      <c r="AA28" s="100"/>
      <c r="AB28" s="98"/>
      <c r="AC28" s="98"/>
      <c r="AD28" s="98"/>
      <c r="AE28" s="98"/>
      <c r="AF28" s="98"/>
      <c r="AG28" s="98"/>
      <c r="AH28" s="98"/>
      <c r="AI28" s="98"/>
      <c r="AJ28" s="98"/>
      <c r="AK28" s="98"/>
      <c r="AL28" s="98"/>
      <c r="AM28" s="98"/>
      <c r="AN28" s="100"/>
      <c r="AO28" s="98"/>
      <c r="AP28" s="98"/>
      <c r="AQ28" s="98"/>
    </row>
    <row r="29" spans="1:47" ht="15.75" customHeight="1" x14ac:dyDescent="0.25">
      <c r="A29" s="98"/>
      <c r="B29" s="98"/>
      <c r="C29" s="98"/>
      <c r="D29" s="99"/>
      <c r="E29" s="99"/>
      <c r="F29" s="100"/>
      <c r="G29" s="100"/>
      <c r="H29" s="101"/>
      <c r="I29" s="101"/>
      <c r="J29" s="102"/>
      <c r="K29" s="98"/>
      <c r="L29" s="98"/>
      <c r="M29" s="98"/>
      <c r="N29" s="100"/>
      <c r="O29" s="100"/>
      <c r="P29" s="100"/>
      <c r="Q29" s="100"/>
      <c r="R29" s="100"/>
      <c r="S29" s="100"/>
      <c r="T29" s="100"/>
      <c r="U29" s="100"/>
      <c r="V29" s="100"/>
      <c r="W29" s="100"/>
      <c r="X29" s="100"/>
      <c r="Y29" s="100"/>
      <c r="Z29" s="100"/>
      <c r="AA29" s="100"/>
      <c r="AB29" s="98"/>
      <c r="AC29" s="98"/>
      <c r="AD29" s="98"/>
      <c r="AE29" s="98"/>
      <c r="AF29" s="98"/>
      <c r="AG29" s="98"/>
      <c r="AH29" s="98"/>
      <c r="AI29" s="98"/>
      <c r="AJ29" s="98"/>
      <c r="AK29" s="98"/>
      <c r="AL29" s="98"/>
      <c r="AM29" s="98"/>
      <c r="AN29" s="100"/>
      <c r="AO29" s="98"/>
      <c r="AP29" s="98"/>
      <c r="AQ29" s="98"/>
    </row>
    <row r="30" spans="1:47" ht="15.75" customHeight="1" x14ac:dyDescent="0.25">
      <c r="A30" s="98"/>
      <c r="B30" s="98"/>
      <c r="C30" s="98"/>
      <c r="D30" s="99"/>
      <c r="E30" s="99"/>
      <c r="F30" s="100"/>
      <c r="G30" s="100"/>
      <c r="H30" s="101"/>
      <c r="I30" s="101"/>
      <c r="J30" s="102"/>
      <c r="K30" s="98"/>
      <c r="L30" s="98"/>
      <c r="M30" s="98"/>
      <c r="N30" s="100"/>
      <c r="O30" s="100"/>
      <c r="P30" s="100"/>
      <c r="Q30" s="100"/>
      <c r="R30" s="100"/>
      <c r="S30" s="100"/>
      <c r="T30" s="100"/>
      <c r="U30" s="100"/>
      <c r="V30" s="100"/>
      <c r="W30" s="100"/>
      <c r="X30" s="100"/>
      <c r="Y30" s="100"/>
      <c r="Z30" s="100"/>
      <c r="AA30" s="100"/>
      <c r="AB30" s="98"/>
      <c r="AC30" s="98"/>
      <c r="AD30" s="98"/>
      <c r="AE30" s="98"/>
      <c r="AF30" s="98"/>
      <c r="AG30" s="98"/>
      <c r="AH30" s="98"/>
      <c r="AI30" s="98"/>
      <c r="AJ30" s="98"/>
      <c r="AK30" s="98"/>
      <c r="AL30" s="98"/>
      <c r="AM30" s="98"/>
      <c r="AN30" s="100"/>
      <c r="AO30" s="98"/>
      <c r="AP30" s="98"/>
      <c r="AQ30" s="98"/>
    </row>
    <row r="31" spans="1:47" ht="15.75" customHeight="1" x14ac:dyDescent="0.25">
      <c r="A31" s="98"/>
      <c r="B31" s="98"/>
      <c r="C31" s="98"/>
      <c r="D31" s="99"/>
      <c r="E31" s="99"/>
      <c r="F31" s="100"/>
      <c r="G31" s="100"/>
      <c r="H31" s="101"/>
      <c r="I31" s="101"/>
      <c r="J31" s="102"/>
      <c r="K31" s="98"/>
      <c r="L31" s="98"/>
      <c r="M31" s="98"/>
      <c r="N31" s="100"/>
      <c r="O31" s="100"/>
      <c r="P31" s="100"/>
      <c r="Q31" s="100"/>
      <c r="R31" s="100"/>
      <c r="S31" s="100"/>
      <c r="T31" s="100"/>
      <c r="U31" s="100"/>
      <c r="V31" s="100"/>
      <c r="W31" s="100"/>
      <c r="X31" s="100"/>
      <c r="Y31" s="100"/>
      <c r="Z31" s="100"/>
      <c r="AA31" s="100"/>
      <c r="AB31" s="98"/>
      <c r="AC31" s="98"/>
      <c r="AD31" s="98"/>
      <c r="AE31" s="98"/>
      <c r="AF31" s="98"/>
      <c r="AG31" s="98"/>
      <c r="AH31" s="98"/>
      <c r="AI31" s="98"/>
      <c r="AJ31" s="98"/>
      <c r="AK31" s="98"/>
      <c r="AL31" s="98"/>
      <c r="AM31" s="98"/>
      <c r="AN31" s="100"/>
      <c r="AO31" s="98"/>
      <c r="AP31" s="98"/>
      <c r="AQ31" s="98"/>
    </row>
    <row r="32" spans="1:47" ht="15.75" customHeight="1" x14ac:dyDescent="0.25">
      <c r="A32" s="98"/>
      <c r="B32" s="98"/>
      <c r="C32" s="98"/>
      <c r="D32" s="99"/>
      <c r="E32" s="99"/>
      <c r="F32" s="100"/>
      <c r="G32" s="100"/>
      <c r="H32" s="101"/>
      <c r="I32" s="101"/>
      <c r="J32" s="102"/>
      <c r="K32" s="98"/>
      <c r="L32" s="98"/>
      <c r="M32" s="98"/>
      <c r="N32" s="100"/>
      <c r="O32" s="100"/>
      <c r="P32" s="100"/>
      <c r="Q32" s="100"/>
      <c r="R32" s="100"/>
      <c r="S32" s="100"/>
      <c r="T32" s="100"/>
      <c r="U32" s="100"/>
      <c r="V32" s="100"/>
      <c r="W32" s="100"/>
      <c r="X32" s="100"/>
      <c r="Y32" s="100"/>
      <c r="Z32" s="100"/>
      <c r="AA32" s="100"/>
      <c r="AB32" s="98"/>
      <c r="AC32" s="98"/>
      <c r="AD32" s="98"/>
      <c r="AE32" s="98"/>
      <c r="AF32" s="98"/>
      <c r="AG32" s="98"/>
      <c r="AH32" s="98"/>
      <c r="AI32" s="98"/>
      <c r="AJ32" s="98"/>
      <c r="AK32" s="98"/>
      <c r="AL32" s="98"/>
      <c r="AM32" s="98"/>
      <c r="AN32" s="100"/>
      <c r="AO32" s="98"/>
      <c r="AP32" s="98"/>
      <c r="AQ32" s="98"/>
    </row>
    <row r="33" spans="1:43" ht="15.75" customHeight="1" x14ac:dyDescent="0.25">
      <c r="A33" s="98"/>
      <c r="B33" s="98"/>
      <c r="C33" s="98"/>
      <c r="D33" s="99"/>
      <c r="E33" s="99"/>
      <c r="F33" s="100"/>
      <c r="G33" s="100"/>
      <c r="H33" s="101"/>
      <c r="I33" s="101"/>
      <c r="J33" s="102"/>
      <c r="K33" s="98"/>
      <c r="L33" s="98"/>
      <c r="M33" s="98"/>
      <c r="N33" s="100"/>
      <c r="O33" s="100"/>
      <c r="P33" s="100"/>
      <c r="Q33" s="100"/>
      <c r="R33" s="100"/>
      <c r="S33" s="100"/>
      <c r="T33" s="100"/>
      <c r="U33" s="100"/>
      <c r="V33" s="100"/>
      <c r="W33" s="100"/>
      <c r="X33" s="100"/>
      <c r="Y33" s="100"/>
      <c r="Z33" s="100"/>
      <c r="AA33" s="100"/>
      <c r="AB33" s="98"/>
      <c r="AC33" s="98"/>
      <c r="AD33" s="98"/>
      <c r="AE33" s="98"/>
      <c r="AF33" s="98"/>
      <c r="AG33" s="98"/>
      <c r="AH33" s="98"/>
      <c r="AI33" s="98"/>
      <c r="AJ33" s="98"/>
      <c r="AK33" s="98"/>
      <c r="AL33" s="98"/>
      <c r="AM33" s="98"/>
      <c r="AN33" s="100"/>
      <c r="AO33" s="98"/>
      <c r="AP33" s="98"/>
      <c r="AQ33" s="98"/>
    </row>
    <row r="34" spans="1:43" ht="15.75" customHeight="1" x14ac:dyDescent="0.25">
      <c r="A34" s="98"/>
      <c r="B34" s="98"/>
      <c r="C34" s="98"/>
      <c r="D34" s="99"/>
      <c r="E34" s="99"/>
      <c r="F34" s="100"/>
      <c r="G34" s="100"/>
      <c r="H34" s="101"/>
      <c r="I34" s="101"/>
      <c r="J34" s="102"/>
      <c r="K34" s="98"/>
      <c r="L34" s="98"/>
      <c r="M34" s="98"/>
      <c r="N34" s="100"/>
      <c r="O34" s="100"/>
      <c r="P34" s="100"/>
      <c r="Q34" s="100"/>
      <c r="R34" s="100"/>
      <c r="S34" s="100"/>
      <c r="T34" s="100"/>
      <c r="U34" s="100"/>
      <c r="V34" s="100"/>
      <c r="W34" s="100"/>
      <c r="X34" s="100"/>
      <c r="Y34" s="100"/>
      <c r="Z34" s="100"/>
      <c r="AA34" s="100"/>
      <c r="AB34" s="98"/>
      <c r="AC34" s="98"/>
      <c r="AD34" s="98"/>
      <c r="AE34" s="98"/>
      <c r="AF34" s="98"/>
      <c r="AG34" s="98"/>
      <c r="AH34" s="98"/>
      <c r="AI34" s="98"/>
      <c r="AJ34" s="98"/>
      <c r="AK34" s="98"/>
      <c r="AL34" s="98"/>
      <c r="AM34" s="98"/>
      <c r="AN34" s="100"/>
      <c r="AO34" s="98"/>
      <c r="AP34" s="98"/>
      <c r="AQ34" s="98"/>
    </row>
    <row r="35" spans="1:43" ht="15.75" customHeight="1" x14ac:dyDescent="0.25">
      <c r="A35" s="98"/>
      <c r="B35" s="98"/>
      <c r="C35" s="98"/>
      <c r="D35" s="99"/>
      <c r="E35" s="99"/>
      <c r="F35" s="100"/>
      <c r="G35" s="100"/>
      <c r="H35" s="101"/>
      <c r="I35" s="101"/>
      <c r="J35" s="102"/>
      <c r="K35" s="98"/>
      <c r="L35" s="98"/>
      <c r="M35" s="98"/>
      <c r="N35" s="100"/>
      <c r="O35" s="100"/>
      <c r="P35" s="100"/>
      <c r="Q35" s="100"/>
      <c r="R35" s="100"/>
      <c r="S35" s="100"/>
      <c r="T35" s="100"/>
      <c r="U35" s="100"/>
      <c r="V35" s="100"/>
      <c r="W35" s="100"/>
      <c r="X35" s="100"/>
      <c r="Y35" s="100"/>
      <c r="Z35" s="100"/>
      <c r="AA35" s="100"/>
      <c r="AB35" s="98"/>
      <c r="AC35" s="98"/>
      <c r="AD35" s="98"/>
      <c r="AE35" s="98"/>
      <c r="AF35" s="98"/>
      <c r="AG35" s="98"/>
      <c r="AH35" s="98"/>
      <c r="AI35" s="98"/>
      <c r="AJ35" s="98"/>
      <c r="AK35" s="98"/>
      <c r="AL35" s="98"/>
      <c r="AM35" s="98"/>
      <c r="AN35" s="100"/>
      <c r="AO35" s="98"/>
      <c r="AP35" s="98"/>
      <c r="AQ35" s="98"/>
    </row>
    <row r="36" spans="1:43" ht="15.75" customHeight="1" x14ac:dyDescent="0.25">
      <c r="A36" s="98"/>
      <c r="B36" s="98"/>
      <c r="C36" s="98"/>
      <c r="D36" s="99"/>
      <c r="E36" s="99"/>
      <c r="F36" s="100"/>
      <c r="G36" s="100"/>
      <c r="H36" s="101"/>
      <c r="I36" s="101"/>
      <c r="J36" s="102"/>
      <c r="K36" s="98"/>
      <c r="L36" s="98"/>
      <c r="M36" s="98"/>
      <c r="N36" s="100"/>
      <c r="O36" s="100"/>
      <c r="P36" s="100"/>
      <c r="Q36" s="100"/>
      <c r="R36" s="100"/>
      <c r="S36" s="100"/>
      <c r="T36" s="100"/>
      <c r="U36" s="100"/>
      <c r="V36" s="100"/>
      <c r="W36" s="100"/>
      <c r="X36" s="100"/>
      <c r="Y36" s="100"/>
      <c r="Z36" s="100"/>
      <c r="AA36" s="100"/>
      <c r="AB36" s="98"/>
      <c r="AC36" s="98"/>
      <c r="AD36" s="98"/>
      <c r="AE36" s="98"/>
      <c r="AF36" s="98"/>
      <c r="AG36" s="98"/>
      <c r="AH36" s="98"/>
      <c r="AI36" s="98"/>
      <c r="AJ36" s="98"/>
      <c r="AK36" s="98"/>
      <c r="AL36" s="98"/>
      <c r="AM36" s="98"/>
      <c r="AN36" s="100"/>
      <c r="AO36" s="98"/>
      <c r="AP36" s="98"/>
      <c r="AQ36" s="98"/>
    </row>
    <row r="37" spans="1:43" ht="15.75" customHeight="1" x14ac:dyDescent="0.25">
      <c r="A37" s="98"/>
      <c r="B37" s="98"/>
      <c r="C37" s="98"/>
      <c r="D37" s="99"/>
      <c r="E37" s="99"/>
      <c r="F37" s="100"/>
      <c r="G37" s="100"/>
      <c r="H37" s="101"/>
      <c r="I37" s="101"/>
      <c r="J37" s="102"/>
      <c r="K37" s="98"/>
      <c r="L37" s="98"/>
      <c r="M37" s="98"/>
      <c r="N37" s="100"/>
      <c r="O37" s="100"/>
      <c r="P37" s="100"/>
      <c r="Q37" s="100"/>
      <c r="R37" s="100"/>
      <c r="S37" s="100"/>
      <c r="T37" s="100"/>
      <c r="U37" s="100"/>
      <c r="V37" s="100"/>
      <c r="W37" s="100"/>
      <c r="X37" s="100"/>
      <c r="Y37" s="100"/>
      <c r="Z37" s="100"/>
      <c r="AA37" s="100"/>
      <c r="AB37" s="98"/>
      <c r="AC37" s="98"/>
      <c r="AD37" s="98"/>
      <c r="AE37" s="98"/>
      <c r="AF37" s="98"/>
      <c r="AG37" s="98"/>
      <c r="AH37" s="98"/>
      <c r="AI37" s="98"/>
      <c r="AJ37" s="98"/>
      <c r="AK37" s="98"/>
      <c r="AL37" s="98"/>
      <c r="AM37" s="98"/>
      <c r="AN37" s="100"/>
      <c r="AO37" s="98"/>
      <c r="AP37" s="98"/>
      <c r="AQ37" s="98"/>
    </row>
    <row r="38" spans="1:43" ht="15.75" customHeight="1" x14ac:dyDescent="0.25">
      <c r="A38" s="98"/>
      <c r="B38" s="98"/>
      <c r="C38" s="98"/>
      <c r="D38" s="99"/>
      <c r="E38" s="99"/>
      <c r="F38" s="100"/>
      <c r="G38" s="100"/>
      <c r="H38" s="101"/>
      <c r="I38" s="101"/>
      <c r="J38" s="102"/>
      <c r="K38" s="98"/>
      <c r="L38" s="98"/>
      <c r="M38" s="98"/>
      <c r="N38" s="100"/>
      <c r="O38" s="100"/>
      <c r="P38" s="100"/>
      <c r="Q38" s="100"/>
      <c r="R38" s="100"/>
      <c r="S38" s="100"/>
      <c r="T38" s="100"/>
      <c r="U38" s="100"/>
      <c r="V38" s="100"/>
      <c r="W38" s="100"/>
      <c r="X38" s="100"/>
      <c r="Y38" s="100"/>
      <c r="Z38" s="100"/>
      <c r="AA38" s="100"/>
      <c r="AB38" s="98"/>
      <c r="AC38" s="98"/>
      <c r="AD38" s="98"/>
      <c r="AE38" s="98"/>
      <c r="AF38" s="98"/>
      <c r="AG38" s="98"/>
      <c r="AH38" s="98"/>
      <c r="AI38" s="98"/>
      <c r="AJ38" s="98"/>
      <c r="AK38" s="98"/>
      <c r="AL38" s="98"/>
      <c r="AM38" s="98"/>
      <c r="AN38" s="100"/>
      <c r="AO38" s="98"/>
      <c r="AP38" s="98"/>
      <c r="AQ38" s="98"/>
    </row>
    <row r="39" spans="1:43" ht="15.75" customHeight="1" x14ac:dyDescent="0.25">
      <c r="A39" s="98"/>
      <c r="B39" s="98"/>
      <c r="C39" s="98"/>
      <c r="D39" s="99"/>
      <c r="E39" s="99"/>
      <c r="F39" s="100"/>
      <c r="G39" s="100"/>
      <c r="H39" s="101"/>
      <c r="I39" s="101"/>
      <c r="J39" s="102"/>
      <c r="K39" s="98"/>
      <c r="L39" s="98"/>
      <c r="M39" s="98"/>
      <c r="N39" s="100"/>
      <c r="O39" s="100"/>
      <c r="P39" s="100"/>
      <c r="Q39" s="100"/>
      <c r="R39" s="100"/>
      <c r="S39" s="100"/>
      <c r="T39" s="100"/>
      <c r="U39" s="100"/>
      <c r="V39" s="100"/>
      <c r="W39" s="100"/>
      <c r="X39" s="100"/>
      <c r="Y39" s="100"/>
      <c r="Z39" s="100"/>
      <c r="AA39" s="100"/>
      <c r="AB39" s="98"/>
      <c r="AC39" s="98"/>
      <c r="AD39" s="98"/>
      <c r="AE39" s="98"/>
      <c r="AF39" s="98"/>
      <c r="AG39" s="98"/>
      <c r="AH39" s="98"/>
      <c r="AI39" s="98"/>
      <c r="AJ39" s="98"/>
      <c r="AK39" s="98"/>
      <c r="AL39" s="98"/>
      <c r="AM39" s="98"/>
      <c r="AN39" s="100"/>
      <c r="AO39" s="98"/>
      <c r="AP39" s="98"/>
      <c r="AQ39" s="98"/>
    </row>
    <row r="40" spans="1:43" ht="15.75" customHeight="1" x14ac:dyDescent="0.25">
      <c r="A40" s="98"/>
      <c r="B40" s="98"/>
      <c r="C40" s="98"/>
      <c r="D40" s="99"/>
      <c r="E40" s="99"/>
      <c r="F40" s="100"/>
      <c r="G40" s="100"/>
      <c r="H40" s="101"/>
      <c r="I40" s="101"/>
      <c r="J40" s="102"/>
      <c r="K40" s="98"/>
      <c r="L40" s="98"/>
      <c r="M40" s="98"/>
      <c r="N40" s="100"/>
      <c r="O40" s="100"/>
      <c r="P40" s="100"/>
      <c r="Q40" s="100"/>
      <c r="R40" s="100"/>
      <c r="S40" s="100"/>
      <c r="T40" s="100"/>
      <c r="U40" s="100"/>
      <c r="V40" s="100"/>
      <c r="W40" s="100"/>
      <c r="X40" s="100"/>
      <c r="Y40" s="100"/>
      <c r="Z40" s="100"/>
      <c r="AA40" s="100"/>
      <c r="AB40" s="98"/>
      <c r="AC40" s="98"/>
      <c r="AD40" s="98"/>
      <c r="AE40" s="98"/>
      <c r="AF40" s="98"/>
      <c r="AG40" s="98"/>
      <c r="AH40" s="98"/>
      <c r="AI40" s="98"/>
      <c r="AJ40" s="98"/>
      <c r="AK40" s="98"/>
      <c r="AL40" s="98"/>
      <c r="AM40" s="98"/>
      <c r="AN40" s="100"/>
      <c r="AO40" s="98"/>
      <c r="AP40" s="98"/>
      <c r="AQ40" s="98"/>
    </row>
    <row r="41" spans="1:43" ht="15.75" customHeight="1" x14ac:dyDescent="0.25">
      <c r="A41" s="98"/>
      <c r="B41" s="98"/>
      <c r="C41" s="98"/>
      <c r="D41" s="99"/>
      <c r="E41" s="99"/>
      <c r="F41" s="100"/>
      <c r="G41" s="100"/>
      <c r="H41" s="101"/>
      <c r="I41" s="101"/>
      <c r="J41" s="102"/>
      <c r="K41" s="98"/>
      <c r="L41" s="98"/>
      <c r="M41" s="98"/>
      <c r="N41" s="100"/>
      <c r="O41" s="100"/>
      <c r="P41" s="100"/>
      <c r="Q41" s="100"/>
      <c r="R41" s="100"/>
      <c r="S41" s="100"/>
      <c r="T41" s="100"/>
      <c r="U41" s="100"/>
      <c r="V41" s="100"/>
      <c r="W41" s="100"/>
      <c r="X41" s="100"/>
      <c r="Y41" s="100"/>
      <c r="Z41" s="100"/>
      <c r="AA41" s="100"/>
      <c r="AB41" s="98"/>
      <c r="AC41" s="98"/>
      <c r="AD41" s="98"/>
      <c r="AE41" s="98"/>
      <c r="AF41" s="98"/>
      <c r="AG41" s="98"/>
      <c r="AH41" s="98"/>
      <c r="AI41" s="98"/>
      <c r="AJ41" s="98"/>
      <c r="AK41" s="98"/>
      <c r="AL41" s="98"/>
      <c r="AM41" s="98"/>
      <c r="AN41" s="100"/>
      <c r="AO41" s="98"/>
      <c r="AP41" s="98"/>
      <c r="AQ41" s="98"/>
    </row>
    <row r="42" spans="1:43" ht="15.75" customHeight="1" x14ac:dyDescent="0.25">
      <c r="A42" s="98"/>
      <c r="B42" s="98"/>
      <c r="C42" s="98"/>
      <c r="D42" s="99"/>
      <c r="E42" s="99"/>
      <c r="F42" s="100"/>
      <c r="G42" s="100"/>
      <c r="H42" s="101"/>
      <c r="I42" s="101"/>
      <c r="J42" s="102"/>
      <c r="K42" s="98"/>
      <c r="L42" s="98"/>
      <c r="M42" s="98"/>
      <c r="N42" s="100"/>
      <c r="O42" s="100"/>
      <c r="P42" s="100"/>
      <c r="Q42" s="100"/>
      <c r="R42" s="100"/>
      <c r="S42" s="100"/>
      <c r="T42" s="100"/>
      <c r="U42" s="100"/>
      <c r="V42" s="100"/>
      <c r="W42" s="100"/>
      <c r="X42" s="100"/>
      <c r="Y42" s="100"/>
      <c r="Z42" s="100"/>
      <c r="AA42" s="100"/>
      <c r="AB42" s="98"/>
      <c r="AC42" s="98"/>
      <c r="AD42" s="98"/>
      <c r="AE42" s="98"/>
      <c r="AF42" s="98"/>
      <c r="AG42" s="98"/>
      <c r="AH42" s="98"/>
      <c r="AI42" s="98"/>
      <c r="AJ42" s="98"/>
      <c r="AK42" s="98"/>
      <c r="AL42" s="98"/>
      <c r="AM42" s="98"/>
      <c r="AN42" s="100"/>
      <c r="AO42" s="98"/>
      <c r="AP42" s="98"/>
      <c r="AQ42" s="98"/>
    </row>
    <row r="43" spans="1:43" ht="15.75" customHeight="1" x14ac:dyDescent="0.25">
      <c r="A43" s="98"/>
      <c r="B43" s="98"/>
      <c r="C43" s="98"/>
      <c r="D43" s="99"/>
      <c r="E43" s="99"/>
      <c r="F43" s="100"/>
      <c r="G43" s="100"/>
      <c r="H43" s="101"/>
      <c r="I43" s="101"/>
      <c r="J43" s="102"/>
      <c r="K43" s="98"/>
      <c r="L43" s="98"/>
      <c r="M43" s="98"/>
      <c r="N43" s="100"/>
      <c r="O43" s="100"/>
      <c r="P43" s="100"/>
      <c r="Q43" s="100"/>
      <c r="R43" s="100"/>
      <c r="S43" s="100"/>
      <c r="T43" s="100"/>
      <c r="U43" s="100"/>
      <c r="V43" s="100"/>
      <c r="W43" s="100"/>
      <c r="X43" s="100"/>
      <c r="Y43" s="100"/>
      <c r="Z43" s="100"/>
      <c r="AA43" s="100"/>
      <c r="AB43" s="98"/>
      <c r="AC43" s="98"/>
      <c r="AD43" s="98"/>
      <c r="AE43" s="98"/>
      <c r="AF43" s="98"/>
      <c r="AG43" s="98"/>
      <c r="AH43" s="98"/>
      <c r="AI43" s="98"/>
      <c r="AJ43" s="98"/>
      <c r="AK43" s="98"/>
      <c r="AL43" s="98"/>
      <c r="AM43" s="98"/>
      <c r="AN43" s="100"/>
      <c r="AO43" s="98"/>
      <c r="AP43" s="98"/>
      <c r="AQ43" s="98"/>
    </row>
    <row r="44" spans="1:43" ht="15.75" customHeight="1" x14ac:dyDescent="0.25">
      <c r="A44" s="98"/>
      <c r="B44" s="98"/>
      <c r="C44" s="98"/>
      <c r="D44" s="99"/>
      <c r="E44" s="99"/>
      <c r="F44" s="100"/>
      <c r="G44" s="100"/>
      <c r="H44" s="101"/>
      <c r="I44" s="101"/>
      <c r="J44" s="102"/>
      <c r="K44" s="98"/>
      <c r="L44" s="98"/>
      <c r="M44" s="98"/>
      <c r="N44" s="100"/>
      <c r="O44" s="100"/>
      <c r="P44" s="100"/>
      <c r="Q44" s="100"/>
      <c r="R44" s="100"/>
      <c r="S44" s="100"/>
      <c r="T44" s="100"/>
      <c r="U44" s="100"/>
      <c r="V44" s="100"/>
      <c r="W44" s="100"/>
      <c r="X44" s="100"/>
      <c r="Y44" s="100"/>
      <c r="Z44" s="100"/>
      <c r="AA44" s="100"/>
      <c r="AB44" s="98"/>
      <c r="AC44" s="98"/>
      <c r="AD44" s="98"/>
      <c r="AE44" s="98"/>
      <c r="AF44" s="98"/>
      <c r="AG44" s="98"/>
      <c r="AH44" s="98"/>
      <c r="AI44" s="98"/>
      <c r="AJ44" s="98"/>
      <c r="AK44" s="98"/>
      <c r="AL44" s="98"/>
      <c r="AM44" s="98"/>
      <c r="AN44" s="100"/>
      <c r="AO44" s="98"/>
      <c r="AP44" s="98"/>
      <c r="AQ44" s="98"/>
    </row>
    <row r="45" spans="1:43" ht="15.75" customHeight="1" x14ac:dyDescent="0.25">
      <c r="A45" s="98"/>
      <c r="B45" s="98"/>
      <c r="C45" s="98"/>
      <c r="D45" s="99"/>
      <c r="E45" s="99"/>
      <c r="F45" s="100"/>
      <c r="G45" s="100"/>
      <c r="H45" s="101"/>
      <c r="I45" s="101"/>
      <c r="J45" s="102"/>
      <c r="K45" s="98"/>
      <c r="L45" s="98"/>
      <c r="M45" s="98"/>
      <c r="N45" s="100"/>
      <c r="O45" s="100"/>
      <c r="P45" s="100"/>
      <c r="Q45" s="100"/>
      <c r="R45" s="100"/>
      <c r="S45" s="100"/>
      <c r="T45" s="100"/>
      <c r="U45" s="100"/>
      <c r="V45" s="100"/>
      <c r="W45" s="100"/>
      <c r="X45" s="100"/>
      <c r="Y45" s="100"/>
      <c r="Z45" s="100"/>
      <c r="AA45" s="100"/>
      <c r="AB45" s="98"/>
      <c r="AC45" s="98"/>
      <c r="AD45" s="98"/>
      <c r="AE45" s="98"/>
      <c r="AF45" s="98"/>
      <c r="AG45" s="98"/>
      <c r="AH45" s="98"/>
      <c r="AI45" s="98"/>
      <c r="AJ45" s="98"/>
      <c r="AK45" s="98"/>
      <c r="AL45" s="98"/>
      <c r="AM45" s="98"/>
      <c r="AN45" s="100"/>
      <c r="AO45" s="98"/>
      <c r="AP45" s="98"/>
      <c r="AQ45" s="98"/>
    </row>
    <row r="46" spans="1:43" ht="15.75" customHeight="1" x14ac:dyDescent="0.25">
      <c r="A46" s="98"/>
      <c r="B46" s="98"/>
      <c r="C46" s="98"/>
      <c r="D46" s="99"/>
      <c r="E46" s="99"/>
      <c r="F46" s="100"/>
      <c r="G46" s="100"/>
      <c r="H46" s="101"/>
      <c r="I46" s="101"/>
      <c r="J46" s="102"/>
      <c r="K46" s="98"/>
      <c r="L46" s="98"/>
      <c r="M46" s="98"/>
      <c r="N46" s="100"/>
      <c r="O46" s="100"/>
      <c r="P46" s="100"/>
      <c r="Q46" s="100"/>
      <c r="R46" s="100"/>
      <c r="S46" s="100"/>
      <c r="T46" s="100"/>
      <c r="U46" s="100"/>
      <c r="V46" s="100"/>
      <c r="W46" s="100"/>
      <c r="X46" s="100"/>
      <c r="Y46" s="100"/>
      <c r="Z46" s="100"/>
      <c r="AA46" s="100"/>
      <c r="AB46" s="98"/>
      <c r="AC46" s="98"/>
      <c r="AD46" s="98"/>
      <c r="AE46" s="98"/>
      <c r="AF46" s="98"/>
      <c r="AG46" s="98"/>
      <c r="AH46" s="98"/>
      <c r="AI46" s="98"/>
      <c r="AJ46" s="98"/>
      <c r="AK46" s="98"/>
      <c r="AL46" s="98"/>
      <c r="AM46" s="98"/>
      <c r="AN46" s="100"/>
      <c r="AO46" s="98"/>
      <c r="AP46" s="98"/>
      <c r="AQ46" s="98"/>
    </row>
    <row r="47" spans="1:43" ht="15.75" customHeight="1" x14ac:dyDescent="0.25">
      <c r="A47" s="98"/>
      <c r="B47" s="98"/>
      <c r="C47" s="98"/>
      <c r="D47" s="99"/>
      <c r="E47" s="99"/>
      <c r="F47" s="100"/>
      <c r="G47" s="100"/>
      <c r="H47" s="101"/>
      <c r="I47" s="101"/>
      <c r="J47" s="102"/>
      <c r="K47" s="98"/>
      <c r="L47" s="98"/>
      <c r="M47" s="98"/>
      <c r="N47" s="100"/>
      <c r="O47" s="100"/>
      <c r="P47" s="100"/>
      <c r="Q47" s="100"/>
      <c r="R47" s="100"/>
      <c r="S47" s="100"/>
      <c r="T47" s="100"/>
      <c r="U47" s="100"/>
      <c r="V47" s="100"/>
      <c r="W47" s="100"/>
      <c r="X47" s="100"/>
      <c r="Y47" s="100"/>
      <c r="Z47" s="100"/>
      <c r="AA47" s="100"/>
      <c r="AB47" s="98"/>
      <c r="AC47" s="98"/>
      <c r="AD47" s="98"/>
      <c r="AE47" s="98"/>
      <c r="AF47" s="98"/>
      <c r="AG47" s="98"/>
      <c r="AH47" s="98"/>
      <c r="AI47" s="98"/>
      <c r="AJ47" s="98"/>
      <c r="AK47" s="98"/>
      <c r="AL47" s="98"/>
      <c r="AM47" s="98"/>
      <c r="AN47" s="100"/>
      <c r="AO47" s="98"/>
      <c r="AP47" s="98"/>
      <c r="AQ47" s="98"/>
    </row>
    <row r="48" spans="1:43" ht="15.75" customHeight="1" x14ac:dyDescent="0.25">
      <c r="A48" s="98"/>
      <c r="B48" s="98"/>
      <c r="C48" s="98"/>
      <c r="D48" s="99"/>
      <c r="E48" s="99"/>
      <c r="F48" s="100"/>
      <c r="G48" s="100"/>
      <c r="H48" s="101"/>
      <c r="I48" s="101"/>
      <c r="J48" s="102"/>
      <c r="K48" s="98"/>
      <c r="L48" s="98"/>
      <c r="M48" s="98"/>
      <c r="N48" s="100"/>
      <c r="O48" s="100"/>
      <c r="P48" s="100"/>
      <c r="Q48" s="100"/>
      <c r="R48" s="100"/>
      <c r="S48" s="100"/>
      <c r="T48" s="100"/>
      <c r="U48" s="100"/>
      <c r="V48" s="100"/>
      <c r="W48" s="100"/>
      <c r="X48" s="100"/>
      <c r="Y48" s="100"/>
      <c r="Z48" s="100"/>
      <c r="AA48" s="100"/>
      <c r="AB48" s="98"/>
      <c r="AC48" s="98"/>
      <c r="AD48" s="98"/>
      <c r="AE48" s="98"/>
      <c r="AF48" s="98"/>
      <c r="AG48" s="98"/>
      <c r="AH48" s="98"/>
      <c r="AI48" s="98"/>
      <c r="AJ48" s="98"/>
      <c r="AK48" s="98"/>
      <c r="AL48" s="98"/>
      <c r="AM48" s="98"/>
      <c r="AN48" s="100"/>
      <c r="AO48" s="98"/>
      <c r="AP48" s="98"/>
      <c r="AQ48" s="98"/>
    </row>
    <row r="49" spans="1:43" ht="15.75" customHeight="1" x14ac:dyDescent="0.25">
      <c r="A49" s="98"/>
      <c r="B49" s="98"/>
      <c r="C49" s="98"/>
      <c r="D49" s="99"/>
      <c r="E49" s="99"/>
      <c r="F49" s="100"/>
      <c r="G49" s="100"/>
      <c r="H49" s="101"/>
      <c r="I49" s="101"/>
      <c r="J49" s="102"/>
      <c r="K49" s="98"/>
      <c r="L49" s="98"/>
      <c r="M49" s="98"/>
      <c r="N49" s="100"/>
      <c r="O49" s="100"/>
      <c r="P49" s="100"/>
      <c r="Q49" s="100"/>
      <c r="R49" s="100"/>
      <c r="S49" s="100"/>
      <c r="T49" s="100"/>
      <c r="U49" s="100"/>
      <c r="V49" s="100"/>
      <c r="W49" s="100"/>
      <c r="X49" s="100"/>
      <c r="Y49" s="100"/>
      <c r="Z49" s="100"/>
      <c r="AA49" s="100"/>
      <c r="AB49" s="98"/>
      <c r="AC49" s="98"/>
      <c r="AD49" s="98"/>
      <c r="AE49" s="98"/>
      <c r="AF49" s="98"/>
      <c r="AG49" s="98"/>
      <c r="AH49" s="98"/>
      <c r="AI49" s="98"/>
      <c r="AJ49" s="98"/>
      <c r="AK49" s="98"/>
      <c r="AL49" s="98"/>
      <c r="AM49" s="98"/>
      <c r="AN49" s="100"/>
      <c r="AO49" s="98"/>
      <c r="AP49" s="98"/>
      <c r="AQ49" s="98"/>
    </row>
    <row r="50" spans="1:43" ht="15.75" customHeight="1" x14ac:dyDescent="0.25">
      <c r="A50" s="98"/>
      <c r="B50" s="98"/>
      <c r="C50" s="98"/>
      <c r="D50" s="99"/>
      <c r="E50" s="99"/>
      <c r="F50" s="100"/>
      <c r="G50" s="100"/>
      <c r="H50" s="101"/>
      <c r="I50" s="101"/>
      <c r="J50" s="102"/>
      <c r="K50" s="98"/>
      <c r="L50" s="98"/>
      <c r="M50" s="98"/>
      <c r="N50" s="100"/>
      <c r="O50" s="100"/>
      <c r="P50" s="100"/>
      <c r="Q50" s="100"/>
      <c r="R50" s="100"/>
      <c r="S50" s="100"/>
      <c r="T50" s="100"/>
      <c r="U50" s="100"/>
      <c r="V50" s="100"/>
      <c r="W50" s="100"/>
      <c r="X50" s="100"/>
      <c r="Y50" s="100"/>
      <c r="Z50" s="100"/>
      <c r="AA50" s="100"/>
      <c r="AB50" s="98"/>
      <c r="AC50" s="98"/>
      <c r="AD50" s="98"/>
      <c r="AE50" s="98"/>
      <c r="AF50" s="98"/>
      <c r="AG50" s="98"/>
      <c r="AH50" s="98"/>
      <c r="AI50" s="98"/>
      <c r="AJ50" s="98"/>
      <c r="AK50" s="98"/>
      <c r="AL50" s="98"/>
      <c r="AM50" s="98"/>
      <c r="AN50" s="100"/>
      <c r="AO50" s="98"/>
      <c r="AP50" s="98"/>
      <c r="AQ50" s="98"/>
    </row>
    <row r="51" spans="1:43" ht="15.75" customHeight="1" x14ac:dyDescent="0.25">
      <c r="A51" s="98"/>
      <c r="B51" s="98"/>
      <c r="C51" s="98"/>
      <c r="D51" s="99"/>
      <c r="E51" s="99"/>
      <c r="F51" s="100"/>
      <c r="G51" s="100"/>
      <c r="H51" s="101"/>
      <c r="I51" s="101"/>
      <c r="J51" s="102"/>
      <c r="K51" s="98"/>
      <c r="L51" s="98"/>
      <c r="M51" s="98"/>
      <c r="N51" s="100"/>
      <c r="O51" s="100"/>
      <c r="P51" s="100"/>
      <c r="Q51" s="100"/>
      <c r="R51" s="100"/>
      <c r="S51" s="100"/>
      <c r="T51" s="100"/>
      <c r="U51" s="100"/>
      <c r="V51" s="100"/>
      <c r="W51" s="100"/>
      <c r="X51" s="100"/>
      <c r="Y51" s="100"/>
      <c r="Z51" s="100"/>
      <c r="AA51" s="100"/>
      <c r="AB51" s="98"/>
      <c r="AC51" s="98"/>
      <c r="AD51" s="98"/>
      <c r="AE51" s="98"/>
      <c r="AF51" s="98"/>
      <c r="AG51" s="98"/>
      <c r="AH51" s="98"/>
      <c r="AI51" s="98"/>
      <c r="AJ51" s="98"/>
      <c r="AK51" s="98"/>
      <c r="AL51" s="98"/>
      <c r="AM51" s="98"/>
      <c r="AN51" s="100"/>
      <c r="AO51" s="98"/>
      <c r="AP51" s="98"/>
      <c r="AQ51" s="98"/>
    </row>
    <row r="52" spans="1:43" ht="15.75" customHeight="1" x14ac:dyDescent="0.25">
      <c r="A52" s="98"/>
      <c r="B52" s="98"/>
      <c r="C52" s="98"/>
      <c r="D52" s="99"/>
      <c r="E52" s="99"/>
      <c r="F52" s="100"/>
      <c r="G52" s="100"/>
      <c r="H52" s="101"/>
      <c r="I52" s="101"/>
      <c r="J52" s="102"/>
      <c r="K52" s="98"/>
      <c r="L52" s="98"/>
      <c r="M52" s="98"/>
      <c r="N52" s="100"/>
      <c r="O52" s="100"/>
      <c r="P52" s="100"/>
      <c r="Q52" s="100"/>
      <c r="R52" s="100"/>
      <c r="S52" s="100"/>
      <c r="T52" s="100"/>
      <c r="U52" s="100"/>
      <c r="V52" s="100"/>
      <c r="W52" s="100"/>
      <c r="X52" s="100"/>
      <c r="Y52" s="100"/>
      <c r="Z52" s="100"/>
      <c r="AA52" s="100"/>
      <c r="AB52" s="98"/>
      <c r="AC52" s="98"/>
      <c r="AD52" s="98"/>
      <c r="AE52" s="98"/>
      <c r="AF52" s="98"/>
      <c r="AG52" s="98"/>
      <c r="AH52" s="98"/>
      <c r="AI52" s="98"/>
      <c r="AJ52" s="98"/>
      <c r="AK52" s="98"/>
      <c r="AL52" s="98"/>
      <c r="AM52" s="98"/>
      <c r="AN52" s="100"/>
      <c r="AO52" s="98"/>
      <c r="AP52" s="98"/>
      <c r="AQ52" s="98"/>
    </row>
    <row r="53" spans="1:43" ht="15.75" customHeight="1" x14ac:dyDescent="0.25">
      <c r="A53" s="98"/>
      <c r="B53" s="98"/>
      <c r="C53" s="98"/>
      <c r="D53" s="99"/>
      <c r="E53" s="99"/>
      <c r="F53" s="100"/>
      <c r="G53" s="100"/>
      <c r="H53" s="101"/>
      <c r="I53" s="101"/>
      <c r="J53" s="102"/>
      <c r="K53" s="98"/>
      <c r="L53" s="98"/>
      <c r="M53" s="98"/>
      <c r="N53" s="100"/>
      <c r="O53" s="100"/>
      <c r="P53" s="100"/>
      <c r="Q53" s="100"/>
      <c r="R53" s="100"/>
      <c r="S53" s="100"/>
      <c r="T53" s="100"/>
      <c r="U53" s="100"/>
      <c r="V53" s="100"/>
      <c r="W53" s="100"/>
      <c r="X53" s="100"/>
      <c r="Y53" s="100"/>
      <c r="Z53" s="100"/>
      <c r="AA53" s="100"/>
      <c r="AB53" s="98"/>
      <c r="AC53" s="98"/>
      <c r="AD53" s="98"/>
      <c r="AE53" s="98"/>
      <c r="AF53" s="98"/>
      <c r="AG53" s="98"/>
      <c r="AH53" s="98"/>
      <c r="AI53" s="98"/>
      <c r="AJ53" s="98"/>
      <c r="AK53" s="98"/>
      <c r="AL53" s="98"/>
      <c r="AM53" s="98"/>
      <c r="AN53" s="100"/>
      <c r="AO53" s="98"/>
      <c r="AP53" s="98"/>
      <c r="AQ53" s="98"/>
    </row>
    <row r="54" spans="1:43" ht="15.75" customHeight="1" x14ac:dyDescent="0.25">
      <c r="A54" s="98"/>
      <c r="B54" s="98"/>
      <c r="C54" s="98"/>
      <c r="D54" s="99"/>
      <c r="E54" s="99"/>
      <c r="F54" s="100"/>
      <c r="G54" s="100"/>
      <c r="H54" s="101"/>
      <c r="I54" s="101"/>
      <c r="J54" s="102"/>
      <c r="K54" s="98"/>
      <c r="L54" s="98"/>
      <c r="M54" s="98"/>
      <c r="N54" s="100"/>
      <c r="O54" s="100"/>
      <c r="P54" s="100"/>
      <c r="Q54" s="100"/>
      <c r="R54" s="100"/>
      <c r="S54" s="100"/>
      <c r="T54" s="100"/>
      <c r="U54" s="100"/>
      <c r="V54" s="100"/>
      <c r="W54" s="100"/>
      <c r="X54" s="100"/>
      <c r="Y54" s="100"/>
      <c r="Z54" s="100"/>
      <c r="AA54" s="100"/>
      <c r="AB54" s="98"/>
      <c r="AC54" s="98"/>
      <c r="AD54" s="98"/>
      <c r="AE54" s="98"/>
      <c r="AF54" s="98"/>
      <c r="AG54" s="98"/>
      <c r="AH54" s="98"/>
      <c r="AI54" s="98"/>
      <c r="AJ54" s="98"/>
      <c r="AK54" s="98"/>
      <c r="AL54" s="98"/>
      <c r="AM54" s="98"/>
      <c r="AN54" s="100"/>
      <c r="AO54" s="98"/>
      <c r="AP54" s="98"/>
      <c r="AQ54" s="98"/>
    </row>
    <row r="55" spans="1:43" ht="15.75" customHeight="1" x14ac:dyDescent="0.25">
      <c r="A55" s="98"/>
      <c r="B55" s="98"/>
      <c r="C55" s="98"/>
      <c r="D55" s="99"/>
      <c r="E55" s="99"/>
      <c r="F55" s="100"/>
      <c r="G55" s="100"/>
      <c r="H55" s="101"/>
      <c r="I55" s="101"/>
      <c r="J55" s="102"/>
      <c r="K55" s="98"/>
      <c r="L55" s="98"/>
      <c r="M55" s="98"/>
      <c r="N55" s="100"/>
      <c r="O55" s="100"/>
      <c r="P55" s="100"/>
      <c r="Q55" s="100"/>
      <c r="R55" s="100"/>
      <c r="S55" s="100"/>
      <c r="T55" s="100"/>
      <c r="U55" s="100"/>
      <c r="V55" s="100"/>
      <c r="W55" s="100"/>
      <c r="X55" s="100"/>
      <c r="Y55" s="100"/>
      <c r="Z55" s="100"/>
      <c r="AA55" s="100"/>
      <c r="AB55" s="98"/>
      <c r="AC55" s="98"/>
      <c r="AD55" s="98"/>
      <c r="AE55" s="98"/>
      <c r="AF55" s="98"/>
      <c r="AG55" s="98"/>
      <c r="AH55" s="98"/>
      <c r="AI55" s="98"/>
      <c r="AJ55" s="98"/>
      <c r="AK55" s="98"/>
      <c r="AL55" s="98"/>
      <c r="AM55" s="98"/>
      <c r="AN55" s="100"/>
      <c r="AO55" s="98"/>
      <c r="AP55" s="98"/>
      <c r="AQ55" s="98"/>
    </row>
    <row r="56" spans="1:43" ht="15.75" customHeight="1" x14ac:dyDescent="0.25">
      <c r="A56" s="98"/>
      <c r="B56" s="98"/>
      <c r="C56" s="98"/>
      <c r="D56" s="99"/>
      <c r="E56" s="99"/>
      <c r="F56" s="100"/>
      <c r="G56" s="100"/>
      <c r="H56" s="101"/>
      <c r="I56" s="101"/>
      <c r="J56" s="102"/>
      <c r="K56" s="98"/>
      <c r="L56" s="98"/>
      <c r="M56" s="98"/>
      <c r="N56" s="100"/>
      <c r="O56" s="100"/>
      <c r="P56" s="100"/>
      <c r="Q56" s="100"/>
      <c r="R56" s="100"/>
      <c r="S56" s="100"/>
      <c r="T56" s="100"/>
      <c r="U56" s="100"/>
      <c r="V56" s="100"/>
      <c r="W56" s="100"/>
      <c r="X56" s="100"/>
      <c r="Y56" s="100"/>
      <c r="Z56" s="100"/>
      <c r="AA56" s="100"/>
      <c r="AB56" s="98"/>
      <c r="AC56" s="98"/>
      <c r="AD56" s="98"/>
      <c r="AE56" s="98"/>
      <c r="AF56" s="98"/>
      <c r="AG56" s="98"/>
      <c r="AH56" s="98"/>
      <c r="AI56" s="98"/>
      <c r="AJ56" s="98"/>
      <c r="AK56" s="98"/>
      <c r="AL56" s="98"/>
      <c r="AM56" s="98"/>
      <c r="AN56" s="100"/>
      <c r="AO56" s="98"/>
      <c r="AP56" s="98"/>
      <c r="AQ56" s="98"/>
    </row>
    <row r="57" spans="1:43" ht="15.75" customHeight="1" x14ac:dyDescent="0.25">
      <c r="A57" s="98"/>
      <c r="B57" s="98"/>
      <c r="C57" s="98"/>
      <c r="D57" s="99"/>
      <c r="E57" s="99"/>
      <c r="F57" s="100"/>
      <c r="G57" s="100"/>
      <c r="H57" s="101"/>
      <c r="I57" s="101"/>
      <c r="J57" s="102"/>
      <c r="K57" s="98"/>
      <c r="L57" s="98"/>
      <c r="M57" s="98"/>
      <c r="N57" s="100"/>
      <c r="O57" s="100"/>
      <c r="P57" s="100"/>
      <c r="Q57" s="100"/>
      <c r="R57" s="100"/>
      <c r="S57" s="100"/>
      <c r="T57" s="100"/>
      <c r="U57" s="100"/>
      <c r="V57" s="100"/>
      <c r="W57" s="100"/>
      <c r="X57" s="100"/>
      <c r="Y57" s="100"/>
      <c r="Z57" s="100"/>
      <c r="AA57" s="100"/>
      <c r="AB57" s="98"/>
      <c r="AC57" s="98"/>
      <c r="AD57" s="98"/>
      <c r="AE57" s="98"/>
      <c r="AF57" s="98"/>
      <c r="AG57" s="98"/>
      <c r="AH57" s="98"/>
      <c r="AI57" s="98"/>
      <c r="AJ57" s="98"/>
      <c r="AK57" s="98"/>
      <c r="AL57" s="98"/>
      <c r="AM57" s="98"/>
      <c r="AN57" s="100"/>
      <c r="AO57" s="98"/>
      <c r="AP57" s="98"/>
      <c r="AQ57" s="98"/>
    </row>
    <row r="58" spans="1:43" ht="15.75" customHeight="1" x14ac:dyDescent="0.25">
      <c r="A58" s="98"/>
      <c r="B58" s="98"/>
      <c r="C58" s="98"/>
      <c r="D58" s="99"/>
      <c r="E58" s="99"/>
      <c r="F58" s="100"/>
      <c r="G58" s="100"/>
      <c r="H58" s="101"/>
      <c r="I58" s="101"/>
      <c r="J58" s="102"/>
      <c r="K58" s="98"/>
      <c r="L58" s="98"/>
      <c r="M58" s="98"/>
      <c r="N58" s="100"/>
      <c r="O58" s="100"/>
      <c r="P58" s="100"/>
      <c r="Q58" s="100"/>
      <c r="R58" s="100"/>
      <c r="S58" s="100"/>
      <c r="T58" s="100"/>
      <c r="U58" s="100"/>
      <c r="V58" s="100"/>
      <c r="W58" s="100"/>
      <c r="X58" s="100"/>
      <c r="Y58" s="100"/>
      <c r="Z58" s="100"/>
      <c r="AA58" s="100"/>
      <c r="AB58" s="98"/>
      <c r="AC58" s="98"/>
      <c r="AD58" s="98"/>
      <c r="AE58" s="98"/>
      <c r="AF58" s="98"/>
      <c r="AG58" s="98"/>
      <c r="AH58" s="98"/>
      <c r="AI58" s="98"/>
      <c r="AJ58" s="98"/>
      <c r="AK58" s="98"/>
      <c r="AL58" s="98"/>
      <c r="AM58" s="98"/>
      <c r="AN58" s="100"/>
      <c r="AO58" s="98"/>
      <c r="AP58" s="98"/>
      <c r="AQ58" s="98"/>
    </row>
    <row r="59" spans="1:43" ht="15.75" customHeight="1" x14ac:dyDescent="0.25">
      <c r="A59" s="98"/>
      <c r="B59" s="98"/>
      <c r="C59" s="98"/>
      <c r="D59" s="99"/>
      <c r="E59" s="99"/>
      <c r="F59" s="100"/>
      <c r="G59" s="100"/>
      <c r="H59" s="101"/>
      <c r="I59" s="101"/>
      <c r="J59" s="102"/>
      <c r="K59" s="98"/>
      <c r="L59" s="98"/>
      <c r="M59" s="98"/>
      <c r="N59" s="100"/>
      <c r="O59" s="100"/>
      <c r="P59" s="100"/>
      <c r="Q59" s="100"/>
      <c r="R59" s="100"/>
      <c r="S59" s="100"/>
      <c r="T59" s="100"/>
      <c r="U59" s="100"/>
      <c r="V59" s="100"/>
      <c r="W59" s="100"/>
      <c r="X59" s="100"/>
      <c r="Y59" s="100"/>
      <c r="Z59" s="100"/>
      <c r="AA59" s="100"/>
      <c r="AB59" s="98"/>
      <c r="AC59" s="98"/>
      <c r="AD59" s="98"/>
      <c r="AE59" s="98"/>
      <c r="AF59" s="98"/>
      <c r="AG59" s="98"/>
      <c r="AH59" s="98"/>
      <c r="AI59" s="98"/>
      <c r="AJ59" s="98"/>
      <c r="AK59" s="98"/>
      <c r="AL59" s="98"/>
      <c r="AM59" s="98"/>
      <c r="AN59" s="100"/>
      <c r="AO59" s="98"/>
      <c r="AP59" s="98"/>
      <c r="AQ59" s="98"/>
    </row>
    <row r="60" spans="1:43" ht="15.75" customHeight="1" x14ac:dyDescent="0.25">
      <c r="A60" s="98"/>
      <c r="B60" s="98"/>
      <c r="C60" s="98"/>
      <c r="D60" s="99"/>
      <c r="E60" s="99"/>
      <c r="F60" s="100"/>
      <c r="G60" s="100"/>
      <c r="H60" s="101"/>
      <c r="I60" s="101"/>
      <c r="J60" s="102"/>
      <c r="K60" s="98"/>
      <c r="L60" s="98"/>
      <c r="M60" s="98"/>
      <c r="N60" s="100"/>
      <c r="O60" s="100"/>
      <c r="P60" s="100"/>
      <c r="Q60" s="100"/>
      <c r="R60" s="100"/>
      <c r="S60" s="100"/>
      <c r="T60" s="100"/>
      <c r="U60" s="100"/>
      <c r="V60" s="100"/>
      <c r="W60" s="100"/>
      <c r="X60" s="100"/>
      <c r="Y60" s="100"/>
      <c r="Z60" s="100"/>
      <c r="AA60" s="100"/>
      <c r="AB60" s="98"/>
      <c r="AC60" s="98"/>
      <c r="AD60" s="98"/>
      <c r="AE60" s="98"/>
      <c r="AF60" s="98"/>
      <c r="AG60" s="98"/>
      <c r="AH60" s="98"/>
      <c r="AI60" s="98"/>
      <c r="AJ60" s="98"/>
      <c r="AK60" s="98"/>
      <c r="AL60" s="98"/>
      <c r="AM60" s="98"/>
      <c r="AN60" s="100"/>
      <c r="AO60" s="98"/>
      <c r="AP60" s="98"/>
      <c r="AQ60" s="98"/>
    </row>
    <row r="61" spans="1:43" ht="15.75" customHeight="1" x14ac:dyDescent="0.25">
      <c r="A61" s="98"/>
      <c r="B61" s="98"/>
      <c r="C61" s="98"/>
      <c r="D61" s="99"/>
      <c r="E61" s="99"/>
      <c r="F61" s="100"/>
      <c r="G61" s="100"/>
      <c r="H61" s="101"/>
      <c r="I61" s="101"/>
      <c r="J61" s="102"/>
      <c r="K61" s="98"/>
      <c r="L61" s="98"/>
      <c r="M61" s="98"/>
      <c r="N61" s="100"/>
      <c r="O61" s="100"/>
      <c r="P61" s="100"/>
      <c r="Q61" s="100"/>
      <c r="R61" s="100"/>
      <c r="S61" s="100"/>
      <c r="T61" s="100"/>
      <c r="U61" s="100"/>
      <c r="V61" s="100"/>
      <c r="W61" s="100"/>
      <c r="X61" s="100"/>
      <c r="Y61" s="100"/>
      <c r="Z61" s="100"/>
      <c r="AA61" s="100"/>
      <c r="AB61" s="98"/>
      <c r="AC61" s="98"/>
      <c r="AD61" s="98"/>
      <c r="AE61" s="98"/>
      <c r="AF61" s="98"/>
      <c r="AG61" s="98"/>
      <c r="AH61" s="98"/>
      <c r="AI61" s="98"/>
      <c r="AJ61" s="98"/>
      <c r="AK61" s="98"/>
      <c r="AL61" s="98"/>
      <c r="AM61" s="98"/>
      <c r="AN61" s="100"/>
      <c r="AO61" s="98"/>
      <c r="AP61" s="98"/>
      <c r="AQ61" s="98"/>
    </row>
    <row r="62" spans="1:43" ht="15.75" customHeight="1" x14ac:dyDescent="0.25">
      <c r="A62" s="98"/>
      <c r="B62" s="98"/>
      <c r="C62" s="98"/>
      <c r="D62" s="99"/>
      <c r="E62" s="99"/>
      <c r="F62" s="100"/>
      <c r="G62" s="100"/>
      <c r="H62" s="101"/>
      <c r="I62" s="101"/>
      <c r="J62" s="102"/>
      <c r="K62" s="98"/>
      <c r="L62" s="98"/>
      <c r="M62" s="98"/>
      <c r="N62" s="100"/>
      <c r="O62" s="100"/>
      <c r="P62" s="100"/>
      <c r="Q62" s="100"/>
      <c r="R62" s="100"/>
      <c r="S62" s="100"/>
      <c r="T62" s="100"/>
      <c r="U62" s="100"/>
      <c r="V62" s="100"/>
      <c r="W62" s="100"/>
      <c r="X62" s="100"/>
      <c r="Y62" s="100"/>
      <c r="Z62" s="100"/>
      <c r="AA62" s="100"/>
      <c r="AB62" s="98"/>
      <c r="AC62" s="98"/>
      <c r="AD62" s="98"/>
      <c r="AE62" s="98"/>
      <c r="AF62" s="98"/>
      <c r="AG62" s="98"/>
      <c r="AH62" s="98"/>
      <c r="AI62" s="98"/>
      <c r="AJ62" s="98"/>
      <c r="AK62" s="98"/>
      <c r="AL62" s="98"/>
      <c r="AM62" s="98"/>
      <c r="AN62" s="100"/>
      <c r="AO62" s="98"/>
      <c r="AP62" s="98"/>
      <c r="AQ62" s="98"/>
    </row>
    <row r="63" spans="1:43" ht="15.75" customHeight="1" x14ac:dyDescent="0.25">
      <c r="A63" s="98"/>
      <c r="B63" s="98"/>
      <c r="C63" s="98"/>
      <c r="D63" s="99"/>
      <c r="E63" s="99"/>
      <c r="F63" s="100"/>
      <c r="G63" s="100"/>
      <c r="H63" s="101"/>
      <c r="I63" s="101"/>
      <c r="J63" s="102"/>
      <c r="K63" s="98"/>
      <c r="L63" s="98"/>
      <c r="M63" s="98"/>
      <c r="N63" s="100"/>
      <c r="O63" s="100"/>
      <c r="P63" s="100"/>
      <c r="Q63" s="100"/>
      <c r="R63" s="100"/>
      <c r="S63" s="100"/>
      <c r="T63" s="100"/>
      <c r="U63" s="100"/>
      <c r="V63" s="100"/>
      <c r="W63" s="100"/>
      <c r="X63" s="100"/>
      <c r="Y63" s="100"/>
      <c r="Z63" s="100"/>
      <c r="AA63" s="100"/>
      <c r="AB63" s="98"/>
      <c r="AC63" s="98"/>
      <c r="AD63" s="98"/>
      <c r="AE63" s="98"/>
      <c r="AF63" s="98"/>
      <c r="AG63" s="98"/>
      <c r="AH63" s="98"/>
      <c r="AI63" s="98"/>
      <c r="AJ63" s="98"/>
      <c r="AK63" s="98"/>
      <c r="AL63" s="98"/>
      <c r="AM63" s="98"/>
      <c r="AN63" s="100"/>
      <c r="AO63" s="98"/>
      <c r="AP63" s="98"/>
      <c r="AQ63" s="98"/>
    </row>
    <row r="64" spans="1:43" ht="15.75" customHeight="1" x14ac:dyDescent="0.25">
      <c r="A64" s="98"/>
      <c r="B64" s="98"/>
      <c r="C64" s="98"/>
      <c r="D64" s="99"/>
      <c r="E64" s="99"/>
      <c r="F64" s="100"/>
      <c r="G64" s="100"/>
      <c r="H64" s="101"/>
      <c r="I64" s="101"/>
      <c r="J64" s="102"/>
      <c r="K64" s="98"/>
      <c r="L64" s="98"/>
      <c r="M64" s="98"/>
      <c r="N64" s="100"/>
      <c r="O64" s="100"/>
      <c r="P64" s="100"/>
      <c r="Q64" s="100"/>
      <c r="R64" s="100"/>
      <c r="S64" s="100"/>
      <c r="T64" s="100"/>
      <c r="U64" s="100"/>
      <c r="V64" s="100"/>
      <c r="W64" s="100"/>
      <c r="X64" s="100"/>
      <c r="Y64" s="100"/>
      <c r="Z64" s="100"/>
      <c r="AA64" s="100"/>
      <c r="AB64" s="98"/>
      <c r="AC64" s="98"/>
      <c r="AD64" s="98"/>
      <c r="AE64" s="98"/>
      <c r="AF64" s="98"/>
      <c r="AG64" s="98"/>
      <c r="AH64" s="98"/>
      <c r="AI64" s="98"/>
      <c r="AJ64" s="98"/>
      <c r="AK64" s="98"/>
      <c r="AL64" s="98"/>
      <c r="AM64" s="98"/>
      <c r="AN64" s="100"/>
      <c r="AO64" s="98"/>
      <c r="AP64" s="98"/>
      <c r="AQ64" s="98"/>
    </row>
    <row r="65" spans="1:43" ht="15.75" customHeight="1" x14ac:dyDescent="0.25">
      <c r="A65" s="98"/>
      <c r="B65" s="98"/>
      <c r="C65" s="98"/>
      <c r="D65" s="99"/>
      <c r="E65" s="99"/>
      <c r="F65" s="100"/>
      <c r="G65" s="100"/>
      <c r="H65" s="101"/>
      <c r="I65" s="101"/>
      <c r="J65" s="102"/>
      <c r="K65" s="98"/>
      <c r="L65" s="98"/>
      <c r="M65" s="98"/>
      <c r="N65" s="100"/>
      <c r="O65" s="100"/>
      <c r="P65" s="100"/>
      <c r="Q65" s="100"/>
      <c r="R65" s="100"/>
      <c r="S65" s="100"/>
      <c r="T65" s="100"/>
      <c r="U65" s="100"/>
      <c r="V65" s="100"/>
      <c r="W65" s="100"/>
      <c r="X65" s="100"/>
      <c r="Y65" s="100"/>
      <c r="Z65" s="100"/>
      <c r="AA65" s="100"/>
      <c r="AB65" s="98"/>
      <c r="AC65" s="98"/>
      <c r="AD65" s="98"/>
      <c r="AE65" s="98"/>
      <c r="AF65" s="98"/>
      <c r="AG65" s="98"/>
      <c r="AH65" s="98"/>
      <c r="AI65" s="98"/>
      <c r="AJ65" s="98"/>
      <c r="AK65" s="98"/>
      <c r="AL65" s="98"/>
      <c r="AM65" s="98"/>
      <c r="AN65" s="100"/>
      <c r="AO65" s="98"/>
      <c r="AP65" s="98"/>
      <c r="AQ65" s="98"/>
    </row>
    <row r="66" spans="1:43" ht="15.75" customHeight="1" x14ac:dyDescent="0.25">
      <c r="A66" s="98"/>
      <c r="B66" s="98"/>
      <c r="C66" s="98"/>
      <c r="D66" s="99"/>
      <c r="E66" s="99"/>
      <c r="F66" s="100"/>
      <c r="G66" s="100"/>
      <c r="H66" s="101"/>
      <c r="I66" s="101"/>
      <c r="J66" s="102"/>
      <c r="K66" s="98"/>
      <c r="L66" s="98"/>
      <c r="M66" s="98"/>
      <c r="N66" s="100"/>
      <c r="O66" s="100"/>
      <c r="P66" s="100"/>
      <c r="Q66" s="100"/>
      <c r="R66" s="100"/>
      <c r="S66" s="100"/>
      <c r="T66" s="100"/>
      <c r="U66" s="100"/>
      <c r="V66" s="100"/>
      <c r="W66" s="100"/>
      <c r="X66" s="100"/>
      <c r="Y66" s="100"/>
      <c r="Z66" s="100"/>
      <c r="AA66" s="100"/>
      <c r="AB66" s="98"/>
      <c r="AC66" s="98"/>
      <c r="AD66" s="98"/>
      <c r="AE66" s="98"/>
      <c r="AF66" s="98"/>
      <c r="AG66" s="98"/>
      <c r="AH66" s="98"/>
      <c r="AI66" s="98"/>
      <c r="AJ66" s="98"/>
      <c r="AK66" s="98"/>
      <c r="AL66" s="98"/>
      <c r="AM66" s="98"/>
      <c r="AN66" s="100"/>
      <c r="AO66" s="98"/>
      <c r="AP66" s="98"/>
      <c r="AQ66" s="98"/>
    </row>
    <row r="67" spans="1:43" ht="15.75" customHeight="1" x14ac:dyDescent="0.25">
      <c r="A67" s="98"/>
      <c r="B67" s="98"/>
      <c r="C67" s="98"/>
      <c r="D67" s="99"/>
      <c r="E67" s="99"/>
      <c r="F67" s="100"/>
      <c r="G67" s="100"/>
      <c r="H67" s="101"/>
      <c r="I67" s="101"/>
      <c r="J67" s="102"/>
      <c r="K67" s="98"/>
      <c r="L67" s="98"/>
      <c r="M67" s="98"/>
      <c r="N67" s="100"/>
      <c r="O67" s="100"/>
      <c r="P67" s="100"/>
      <c r="Q67" s="100"/>
      <c r="R67" s="100"/>
      <c r="S67" s="100"/>
      <c r="T67" s="100"/>
      <c r="U67" s="100"/>
      <c r="V67" s="100"/>
      <c r="W67" s="100"/>
      <c r="X67" s="100"/>
      <c r="Y67" s="100"/>
      <c r="Z67" s="100"/>
      <c r="AA67" s="100"/>
      <c r="AB67" s="98"/>
      <c r="AC67" s="98"/>
      <c r="AD67" s="98"/>
      <c r="AE67" s="98"/>
      <c r="AF67" s="98"/>
      <c r="AG67" s="98"/>
      <c r="AH67" s="98"/>
      <c r="AI67" s="98"/>
      <c r="AJ67" s="98"/>
      <c r="AK67" s="98"/>
      <c r="AL67" s="98"/>
      <c r="AM67" s="98"/>
      <c r="AN67" s="100"/>
      <c r="AO67" s="98"/>
      <c r="AP67" s="98"/>
      <c r="AQ67" s="98"/>
    </row>
    <row r="68" spans="1:43" ht="15.75" customHeight="1" x14ac:dyDescent="0.25">
      <c r="A68" s="98"/>
      <c r="B68" s="98"/>
      <c r="C68" s="98"/>
      <c r="D68" s="99"/>
      <c r="E68" s="99"/>
      <c r="F68" s="100"/>
      <c r="G68" s="100"/>
      <c r="H68" s="101"/>
      <c r="I68" s="101"/>
      <c r="J68" s="102"/>
      <c r="K68" s="98"/>
      <c r="L68" s="98"/>
      <c r="M68" s="98"/>
      <c r="N68" s="100"/>
      <c r="O68" s="100"/>
      <c r="P68" s="100"/>
      <c r="Q68" s="100"/>
      <c r="R68" s="100"/>
      <c r="S68" s="100"/>
      <c r="T68" s="100"/>
      <c r="U68" s="100"/>
      <c r="V68" s="100"/>
      <c r="W68" s="100"/>
      <c r="X68" s="100"/>
      <c r="Y68" s="100"/>
      <c r="Z68" s="100"/>
      <c r="AA68" s="100"/>
      <c r="AB68" s="98"/>
      <c r="AC68" s="98"/>
      <c r="AD68" s="98"/>
      <c r="AE68" s="98"/>
      <c r="AF68" s="98"/>
      <c r="AG68" s="98"/>
      <c r="AH68" s="98"/>
      <c r="AI68" s="98"/>
      <c r="AJ68" s="98"/>
      <c r="AK68" s="98"/>
      <c r="AL68" s="98"/>
      <c r="AM68" s="98"/>
      <c r="AN68" s="100"/>
      <c r="AO68" s="98"/>
      <c r="AP68" s="98"/>
      <c r="AQ68" s="98"/>
    </row>
    <row r="69" spans="1:43" ht="15.75" customHeight="1" x14ac:dyDescent="0.25">
      <c r="A69" s="98"/>
      <c r="B69" s="98"/>
      <c r="C69" s="98"/>
      <c r="D69" s="99"/>
      <c r="E69" s="99"/>
      <c r="F69" s="100"/>
      <c r="G69" s="100"/>
      <c r="H69" s="101"/>
      <c r="I69" s="101"/>
      <c r="J69" s="102"/>
      <c r="K69" s="98"/>
      <c r="L69" s="98"/>
      <c r="M69" s="98"/>
      <c r="N69" s="100"/>
      <c r="O69" s="100"/>
      <c r="P69" s="100"/>
      <c r="Q69" s="100"/>
      <c r="R69" s="100"/>
      <c r="S69" s="100"/>
      <c r="T69" s="100"/>
      <c r="U69" s="100"/>
      <c r="V69" s="100"/>
      <c r="W69" s="100"/>
      <c r="X69" s="100"/>
      <c r="Y69" s="100"/>
      <c r="Z69" s="100"/>
      <c r="AA69" s="100"/>
      <c r="AB69" s="98"/>
      <c r="AC69" s="98"/>
      <c r="AD69" s="98"/>
      <c r="AE69" s="98"/>
      <c r="AF69" s="98"/>
      <c r="AG69" s="98"/>
      <c r="AH69" s="98"/>
      <c r="AI69" s="98"/>
      <c r="AJ69" s="98"/>
      <c r="AK69" s="98"/>
      <c r="AL69" s="98"/>
      <c r="AM69" s="98"/>
      <c r="AN69" s="100"/>
      <c r="AO69" s="98"/>
      <c r="AP69" s="98"/>
      <c r="AQ69" s="98"/>
    </row>
    <row r="70" spans="1:43" ht="15.75" customHeight="1" x14ac:dyDescent="0.25">
      <c r="A70" s="98"/>
      <c r="B70" s="98"/>
      <c r="C70" s="98"/>
      <c r="D70" s="99"/>
      <c r="E70" s="99"/>
      <c r="F70" s="100"/>
      <c r="G70" s="100"/>
      <c r="H70" s="101"/>
      <c r="I70" s="101"/>
      <c r="J70" s="102"/>
      <c r="K70" s="98"/>
      <c r="L70" s="98"/>
      <c r="M70" s="98"/>
      <c r="N70" s="100"/>
      <c r="O70" s="100"/>
      <c r="P70" s="100"/>
      <c r="Q70" s="100"/>
      <c r="R70" s="100"/>
      <c r="S70" s="100"/>
      <c r="T70" s="100"/>
      <c r="U70" s="100"/>
      <c r="V70" s="100"/>
      <c r="W70" s="100"/>
      <c r="X70" s="100"/>
      <c r="Y70" s="100"/>
      <c r="Z70" s="100"/>
      <c r="AA70" s="100"/>
      <c r="AB70" s="98"/>
      <c r="AC70" s="98"/>
      <c r="AD70" s="98"/>
      <c r="AE70" s="98"/>
      <c r="AF70" s="98"/>
      <c r="AG70" s="98"/>
      <c r="AH70" s="98"/>
      <c r="AI70" s="98"/>
      <c r="AJ70" s="98"/>
      <c r="AK70" s="98"/>
      <c r="AL70" s="98"/>
      <c r="AM70" s="98"/>
      <c r="AN70" s="100"/>
      <c r="AO70" s="98"/>
      <c r="AP70" s="98"/>
      <c r="AQ70" s="98"/>
    </row>
    <row r="71" spans="1:43" ht="15.75" customHeight="1" x14ac:dyDescent="0.25">
      <c r="A71" s="98"/>
      <c r="B71" s="98"/>
      <c r="C71" s="98"/>
      <c r="D71" s="99"/>
      <c r="E71" s="99"/>
      <c r="F71" s="100"/>
      <c r="G71" s="100"/>
      <c r="H71" s="101"/>
      <c r="I71" s="101"/>
      <c r="J71" s="102"/>
      <c r="K71" s="98"/>
      <c r="L71" s="98"/>
      <c r="M71" s="98"/>
      <c r="N71" s="100"/>
      <c r="O71" s="100"/>
      <c r="P71" s="100"/>
      <c r="Q71" s="100"/>
      <c r="R71" s="100"/>
      <c r="S71" s="100"/>
      <c r="T71" s="100"/>
      <c r="U71" s="100"/>
      <c r="V71" s="100"/>
      <c r="W71" s="100"/>
      <c r="X71" s="100"/>
      <c r="Y71" s="100"/>
      <c r="Z71" s="100"/>
      <c r="AA71" s="100"/>
      <c r="AB71" s="98"/>
      <c r="AC71" s="98"/>
      <c r="AD71" s="98"/>
      <c r="AE71" s="98"/>
      <c r="AF71" s="98"/>
      <c r="AG71" s="98"/>
      <c r="AH71" s="98"/>
      <c r="AI71" s="98"/>
      <c r="AJ71" s="98"/>
      <c r="AK71" s="98"/>
      <c r="AL71" s="98"/>
      <c r="AM71" s="98"/>
      <c r="AN71" s="100"/>
      <c r="AO71" s="98"/>
      <c r="AP71" s="98"/>
      <c r="AQ71" s="98"/>
    </row>
    <row r="72" spans="1:43" ht="15.75" customHeight="1" x14ac:dyDescent="0.25">
      <c r="A72" s="98"/>
      <c r="B72" s="98"/>
      <c r="C72" s="98"/>
      <c r="D72" s="99"/>
      <c r="E72" s="99"/>
      <c r="F72" s="100"/>
      <c r="G72" s="100"/>
      <c r="H72" s="101"/>
      <c r="I72" s="101"/>
      <c r="J72" s="102"/>
      <c r="K72" s="98"/>
      <c r="L72" s="98"/>
      <c r="M72" s="98"/>
      <c r="N72" s="100"/>
      <c r="O72" s="100"/>
      <c r="P72" s="100"/>
      <c r="Q72" s="100"/>
      <c r="R72" s="100"/>
      <c r="S72" s="100"/>
      <c r="T72" s="100"/>
      <c r="U72" s="100"/>
      <c r="V72" s="100"/>
      <c r="W72" s="100"/>
      <c r="X72" s="100"/>
      <c r="Y72" s="100"/>
      <c r="Z72" s="100"/>
      <c r="AA72" s="100"/>
      <c r="AB72" s="98"/>
      <c r="AC72" s="98"/>
      <c r="AD72" s="98"/>
      <c r="AE72" s="98"/>
      <c r="AF72" s="98"/>
      <c r="AG72" s="98"/>
      <c r="AH72" s="98"/>
      <c r="AI72" s="98"/>
      <c r="AJ72" s="98"/>
      <c r="AK72" s="98"/>
      <c r="AL72" s="98"/>
      <c r="AM72" s="98"/>
      <c r="AN72" s="100"/>
      <c r="AO72" s="98"/>
      <c r="AP72" s="98"/>
      <c r="AQ72" s="98"/>
    </row>
    <row r="73" spans="1:43" ht="15.75" customHeight="1" x14ac:dyDescent="0.25">
      <c r="A73" s="98"/>
      <c r="B73" s="98"/>
      <c r="C73" s="98"/>
      <c r="D73" s="99"/>
      <c r="E73" s="99"/>
      <c r="F73" s="100"/>
      <c r="G73" s="100"/>
      <c r="H73" s="101"/>
      <c r="I73" s="101"/>
      <c r="J73" s="102"/>
      <c r="K73" s="98"/>
      <c r="L73" s="98"/>
      <c r="M73" s="98"/>
      <c r="N73" s="100"/>
      <c r="O73" s="100"/>
      <c r="P73" s="100"/>
      <c r="Q73" s="100"/>
      <c r="R73" s="100"/>
      <c r="S73" s="100"/>
      <c r="T73" s="100"/>
      <c r="U73" s="100"/>
      <c r="V73" s="100"/>
      <c r="W73" s="100"/>
      <c r="X73" s="100"/>
      <c r="Y73" s="100"/>
      <c r="Z73" s="100"/>
      <c r="AA73" s="100"/>
      <c r="AB73" s="98"/>
      <c r="AC73" s="98"/>
      <c r="AD73" s="98"/>
      <c r="AE73" s="98"/>
      <c r="AF73" s="98"/>
      <c r="AG73" s="98"/>
      <c r="AH73" s="98"/>
      <c r="AI73" s="98"/>
      <c r="AJ73" s="98"/>
      <c r="AK73" s="98"/>
      <c r="AL73" s="98"/>
      <c r="AM73" s="98"/>
      <c r="AN73" s="100"/>
      <c r="AO73" s="98"/>
      <c r="AP73" s="98"/>
      <c r="AQ73" s="98"/>
    </row>
    <row r="74" spans="1:43" ht="15.75" customHeight="1" x14ac:dyDescent="0.25">
      <c r="A74" s="98"/>
      <c r="B74" s="98"/>
      <c r="C74" s="98"/>
      <c r="D74" s="99"/>
      <c r="E74" s="99"/>
      <c r="F74" s="100"/>
      <c r="G74" s="100"/>
      <c r="H74" s="101"/>
      <c r="I74" s="101"/>
      <c r="J74" s="102"/>
      <c r="K74" s="98"/>
      <c r="L74" s="98"/>
      <c r="M74" s="98"/>
      <c r="N74" s="100"/>
      <c r="O74" s="100"/>
      <c r="P74" s="100"/>
      <c r="Q74" s="100"/>
      <c r="R74" s="100"/>
      <c r="S74" s="100"/>
      <c r="T74" s="100"/>
      <c r="U74" s="100"/>
      <c r="V74" s="100"/>
      <c r="W74" s="100"/>
      <c r="X74" s="100"/>
      <c r="Y74" s="100"/>
      <c r="Z74" s="100"/>
      <c r="AA74" s="100"/>
      <c r="AB74" s="98"/>
      <c r="AC74" s="98"/>
      <c r="AD74" s="98"/>
      <c r="AE74" s="98"/>
      <c r="AF74" s="98"/>
      <c r="AG74" s="98"/>
      <c r="AH74" s="98"/>
      <c r="AI74" s="98"/>
      <c r="AJ74" s="98"/>
      <c r="AK74" s="98"/>
      <c r="AL74" s="98"/>
      <c r="AM74" s="98"/>
      <c r="AN74" s="100"/>
      <c r="AO74" s="98"/>
      <c r="AP74" s="98"/>
      <c r="AQ74" s="98"/>
    </row>
    <row r="75" spans="1:43" ht="15.75" customHeight="1" x14ac:dyDescent="0.25">
      <c r="A75" s="98"/>
      <c r="B75" s="98"/>
      <c r="C75" s="98"/>
      <c r="D75" s="99"/>
      <c r="E75" s="99"/>
      <c r="F75" s="100"/>
      <c r="G75" s="100"/>
      <c r="H75" s="101"/>
      <c r="I75" s="101"/>
      <c r="J75" s="102"/>
      <c r="K75" s="98"/>
      <c r="L75" s="98"/>
      <c r="M75" s="98"/>
      <c r="N75" s="100"/>
      <c r="O75" s="100"/>
      <c r="P75" s="100"/>
      <c r="Q75" s="100"/>
      <c r="R75" s="100"/>
      <c r="S75" s="100"/>
      <c r="T75" s="100"/>
      <c r="U75" s="100"/>
      <c r="V75" s="100"/>
      <c r="W75" s="100"/>
      <c r="X75" s="100"/>
      <c r="Y75" s="100"/>
      <c r="Z75" s="100"/>
      <c r="AA75" s="100"/>
      <c r="AB75" s="98"/>
      <c r="AC75" s="98"/>
      <c r="AD75" s="98"/>
      <c r="AE75" s="98"/>
      <c r="AF75" s="98"/>
      <c r="AG75" s="98"/>
      <c r="AH75" s="98"/>
      <c r="AI75" s="98"/>
      <c r="AJ75" s="98"/>
      <c r="AK75" s="98"/>
      <c r="AL75" s="98"/>
      <c r="AM75" s="98"/>
      <c r="AN75" s="100"/>
      <c r="AO75" s="98"/>
      <c r="AP75" s="98"/>
      <c r="AQ75" s="98"/>
    </row>
    <row r="76" spans="1:43" ht="15.75" customHeight="1" x14ac:dyDescent="0.25">
      <c r="A76" s="98"/>
      <c r="B76" s="98"/>
      <c r="C76" s="98"/>
      <c r="D76" s="99"/>
      <c r="E76" s="99"/>
      <c r="F76" s="100"/>
      <c r="G76" s="100"/>
      <c r="H76" s="101"/>
      <c r="I76" s="101"/>
      <c r="J76" s="102"/>
      <c r="K76" s="98"/>
      <c r="L76" s="98"/>
      <c r="M76" s="98"/>
      <c r="N76" s="100"/>
      <c r="O76" s="100"/>
      <c r="P76" s="100"/>
      <c r="Q76" s="100"/>
      <c r="R76" s="100"/>
      <c r="S76" s="100"/>
      <c r="T76" s="100"/>
      <c r="U76" s="100"/>
      <c r="V76" s="100"/>
      <c r="W76" s="100"/>
      <c r="X76" s="100"/>
      <c r="Y76" s="100"/>
      <c r="Z76" s="100"/>
      <c r="AA76" s="100"/>
      <c r="AB76" s="98"/>
      <c r="AC76" s="98"/>
      <c r="AD76" s="98"/>
      <c r="AE76" s="98"/>
      <c r="AF76" s="98"/>
      <c r="AG76" s="98"/>
      <c r="AH76" s="98"/>
      <c r="AI76" s="98"/>
      <c r="AJ76" s="98"/>
      <c r="AK76" s="98"/>
      <c r="AL76" s="98"/>
      <c r="AM76" s="98"/>
      <c r="AN76" s="100"/>
      <c r="AO76" s="98"/>
      <c r="AP76" s="98"/>
      <c r="AQ76" s="98"/>
    </row>
    <row r="77" spans="1:43" ht="15.75" customHeight="1" x14ac:dyDescent="0.25">
      <c r="A77" s="98"/>
      <c r="B77" s="98"/>
      <c r="C77" s="98"/>
      <c r="D77" s="99"/>
      <c r="E77" s="99"/>
      <c r="F77" s="100"/>
      <c r="G77" s="100"/>
      <c r="H77" s="101"/>
      <c r="I77" s="101"/>
      <c r="J77" s="102"/>
      <c r="K77" s="98"/>
      <c r="L77" s="98"/>
      <c r="M77" s="98"/>
      <c r="N77" s="100"/>
      <c r="O77" s="100"/>
      <c r="P77" s="100"/>
      <c r="Q77" s="100"/>
      <c r="R77" s="100"/>
      <c r="S77" s="100"/>
      <c r="T77" s="100"/>
      <c r="U77" s="100"/>
      <c r="V77" s="100"/>
      <c r="W77" s="100"/>
      <c r="X77" s="100"/>
      <c r="Y77" s="100"/>
      <c r="Z77" s="100"/>
      <c r="AA77" s="100"/>
      <c r="AB77" s="98"/>
      <c r="AC77" s="98"/>
      <c r="AD77" s="98"/>
      <c r="AE77" s="98"/>
      <c r="AF77" s="98"/>
      <c r="AG77" s="98"/>
      <c r="AH77" s="98"/>
      <c r="AI77" s="98"/>
      <c r="AJ77" s="98"/>
      <c r="AK77" s="98"/>
      <c r="AL77" s="98"/>
      <c r="AM77" s="98"/>
      <c r="AN77" s="100"/>
      <c r="AO77" s="98"/>
      <c r="AP77" s="98"/>
      <c r="AQ77" s="98"/>
    </row>
    <row r="78" spans="1:43" ht="15.75" customHeight="1" x14ac:dyDescent="0.25">
      <c r="A78" s="98"/>
      <c r="B78" s="98"/>
      <c r="C78" s="98"/>
      <c r="D78" s="99"/>
      <c r="E78" s="99"/>
      <c r="F78" s="100"/>
      <c r="G78" s="100"/>
      <c r="H78" s="101"/>
      <c r="I78" s="101"/>
      <c r="J78" s="102"/>
      <c r="K78" s="98"/>
      <c r="L78" s="98"/>
      <c r="M78" s="98"/>
      <c r="N78" s="100"/>
      <c r="O78" s="100"/>
      <c r="P78" s="100"/>
      <c r="Q78" s="100"/>
      <c r="R78" s="100"/>
      <c r="S78" s="100"/>
      <c r="T78" s="100"/>
      <c r="U78" s="100"/>
      <c r="V78" s="100"/>
      <c r="W78" s="100"/>
      <c r="X78" s="100"/>
      <c r="Y78" s="100"/>
      <c r="Z78" s="100"/>
      <c r="AA78" s="100"/>
      <c r="AB78" s="98"/>
      <c r="AC78" s="98"/>
      <c r="AD78" s="98"/>
      <c r="AE78" s="98"/>
      <c r="AF78" s="98"/>
      <c r="AG78" s="98"/>
      <c r="AH78" s="98"/>
      <c r="AI78" s="98"/>
      <c r="AJ78" s="98"/>
      <c r="AK78" s="98"/>
      <c r="AL78" s="98"/>
      <c r="AM78" s="98"/>
      <c r="AN78" s="100"/>
      <c r="AO78" s="98"/>
      <c r="AP78" s="98"/>
      <c r="AQ78" s="98"/>
    </row>
    <row r="79" spans="1:43" ht="15.75" customHeight="1" x14ac:dyDescent="0.25">
      <c r="A79" s="98"/>
      <c r="B79" s="98"/>
      <c r="C79" s="98"/>
      <c r="D79" s="99"/>
      <c r="E79" s="99"/>
      <c r="F79" s="100"/>
      <c r="G79" s="100"/>
      <c r="H79" s="101"/>
      <c r="I79" s="101"/>
      <c r="J79" s="102"/>
      <c r="K79" s="98"/>
      <c r="L79" s="98"/>
      <c r="M79" s="98"/>
      <c r="N79" s="100"/>
      <c r="O79" s="100"/>
      <c r="P79" s="100"/>
      <c r="Q79" s="100"/>
      <c r="R79" s="100"/>
      <c r="S79" s="100"/>
      <c r="T79" s="100"/>
      <c r="U79" s="100"/>
      <c r="V79" s="100"/>
      <c r="W79" s="100"/>
      <c r="X79" s="100"/>
      <c r="Y79" s="100"/>
      <c r="Z79" s="100"/>
      <c r="AA79" s="100"/>
      <c r="AB79" s="98"/>
      <c r="AC79" s="98"/>
      <c r="AD79" s="98"/>
      <c r="AE79" s="98"/>
      <c r="AF79" s="98"/>
      <c r="AG79" s="98"/>
      <c r="AH79" s="98"/>
      <c r="AI79" s="98"/>
      <c r="AJ79" s="98"/>
      <c r="AK79" s="98"/>
      <c r="AL79" s="98"/>
      <c r="AM79" s="98"/>
      <c r="AN79" s="100"/>
      <c r="AO79" s="98"/>
      <c r="AP79" s="98"/>
      <c r="AQ79" s="98"/>
    </row>
    <row r="80" spans="1:43" ht="15.75" customHeight="1" x14ac:dyDescent="0.25">
      <c r="A80" s="98"/>
      <c r="B80" s="98"/>
      <c r="C80" s="98"/>
      <c r="D80" s="99"/>
      <c r="E80" s="99"/>
      <c r="F80" s="100"/>
      <c r="G80" s="100"/>
      <c r="H80" s="101"/>
      <c r="I80" s="101"/>
      <c r="J80" s="102"/>
      <c r="K80" s="98"/>
      <c r="L80" s="98"/>
      <c r="M80" s="98"/>
      <c r="N80" s="100"/>
      <c r="O80" s="100"/>
      <c r="P80" s="100"/>
      <c r="Q80" s="100"/>
      <c r="R80" s="100"/>
      <c r="S80" s="100"/>
      <c r="T80" s="100"/>
      <c r="U80" s="100"/>
      <c r="V80" s="100"/>
      <c r="W80" s="100"/>
      <c r="X80" s="100"/>
      <c r="Y80" s="100"/>
      <c r="Z80" s="100"/>
      <c r="AA80" s="100"/>
      <c r="AB80" s="98"/>
      <c r="AC80" s="98"/>
      <c r="AD80" s="98"/>
      <c r="AE80" s="98"/>
      <c r="AF80" s="98"/>
      <c r="AG80" s="98"/>
      <c r="AH80" s="98"/>
      <c r="AI80" s="98"/>
      <c r="AJ80" s="98"/>
      <c r="AK80" s="98"/>
      <c r="AL80" s="98"/>
      <c r="AM80" s="98"/>
      <c r="AN80" s="100"/>
      <c r="AO80" s="98"/>
      <c r="AP80" s="98"/>
      <c r="AQ80" s="98"/>
    </row>
    <row r="81" spans="1:43" ht="15.75" customHeight="1" x14ac:dyDescent="0.25">
      <c r="A81" s="98"/>
      <c r="B81" s="98"/>
      <c r="C81" s="98"/>
      <c r="D81" s="99"/>
      <c r="E81" s="99"/>
      <c r="F81" s="100"/>
      <c r="G81" s="100"/>
      <c r="H81" s="101"/>
      <c r="I81" s="101"/>
      <c r="J81" s="102"/>
      <c r="K81" s="98"/>
      <c r="L81" s="98"/>
      <c r="M81" s="98"/>
      <c r="N81" s="100"/>
      <c r="O81" s="100"/>
      <c r="P81" s="100"/>
      <c r="Q81" s="100"/>
      <c r="R81" s="100"/>
      <c r="S81" s="100"/>
      <c r="T81" s="100"/>
      <c r="U81" s="100"/>
      <c r="V81" s="100"/>
      <c r="W81" s="100"/>
      <c r="X81" s="100"/>
      <c r="Y81" s="100"/>
      <c r="Z81" s="100"/>
      <c r="AA81" s="100"/>
      <c r="AB81" s="98"/>
      <c r="AC81" s="98"/>
      <c r="AD81" s="98"/>
      <c r="AE81" s="98"/>
      <c r="AF81" s="98"/>
      <c r="AG81" s="98"/>
      <c r="AH81" s="98"/>
      <c r="AI81" s="98"/>
      <c r="AJ81" s="98"/>
      <c r="AK81" s="98"/>
      <c r="AL81" s="98"/>
      <c r="AM81" s="98"/>
      <c r="AN81" s="100"/>
      <c r="AO81" s="98"/>
      <c r="AP81" s="98"/>
      <c r="AQ81" s="98"/>
    </row>
    <row r="82" spans="1:43" ht="15.75" customHeight="1" x14ac:dyDescent="0.25">
      <c r="A82" s="98"/>
      <c r="B82" s="98"/>
      <c r="C82" s="98"/>
      <c r="D82" s="99"/>
      <c r="E82" s="99"/>
      <c r="F82" s="100"/>
      <c r="G82" s="100"/>
      <c r="H82" s="101"/>
      <c r="I82" s="101"/>
      <c r="J82" s="102"/>
      <c r="K82" s="98"/>
      <c r="L82" s="98"/>
      <c r="M82" s="98"/>
      <c r="N82" s="100"/>
      <c r="O82" s="100"/>
      <c r="P82" s="100"/>
      <c r="Q82" s="100"/>
      <c r="R82" s="100"/>
      <c r="S82" s="100"/>
      <c r="T82" s="100"/>
      <c r="U82" s="100"/>
      <c r="V82" s="100"/>
      <c r="W82" s="100"/>
      <c r="X82" s="100"/>
      <c r="Y82" s="100"/>
      <c r="Z82" s="100"/>
      <c r="AA82" s="100"/>
      <c r="AB82" s="98"/>
      <c r="AC82" s="98"/>
      <c r="AD82" s="98"/>
      <c r="AE82" s="98"/>
      <c r="AF82" s="98"/>
      <c r="AG82" s="98"/>
      <c r="AH82" s="98"/>
      <c r="AI82" s="98"/>
      <c r="AJ82" s="98"/>
      <c r="AK82" s="98"/>
      <c r="AL82" s="98"/>
      <c r="AM82" s="98"/>
      <c r="AN82" s="100"/>
      <c r="AO82" s="98"/>
      <c r="AP82" s="98"/>
      <c r="AQ82" s="98"/>
    </row>
    <row r="83" spans="1:43" ht="15.75" customHeight="1" x14ac:dyDescent="0.25">
      <c r="A83" s="98"/>
      <c r="B83" s="98"/>
      <c r="C83" s="98"/>
      <c r="D83" s="99"/>
      <c r="E83" s="99"/>
      <c r="F83" s="100"/>
      <c r="G83" s="100"/>
      <c r="H83" s="101"/>
      <c r="I83" s="101"/>
      <c r="J83" s="102"/>
      <c r="K83" s="98"/>
      <c r="L83" s="98"/>
      <c r="M83" s="98"/>
      <c r="N83" s="100"/>
      <c r="O83" s="100"/>
      <c r="P83" s="100"/>
      <c r="Q83" s="100"/>
      <c r="R83" s="100"/>
      <c r="S83" s="100"/>
      <c r="T83" s="100"/>
      <c r="U83" s="100"/>
      <c r="V83" s="100"/>
      <c r="W83" s="100"/>
      <c r="X83" s="100"/>
      <c r="Y83" s="100"/>
      <c r="Z83" s="100"/>
      <c r="AA83" s="100"/>
      <c r="AB83" s="98"/>
      <c r="AC83" s="98"/>
      <c r="AD83" s="98"/>
      <c r="AE83" s="98"/>
      <c r="AF83" s="98"/>
      <c r="AG83" s="98"/>
      <c r="AH83" s="98"/>
      <c r="AI83" s="98"/>
      <c r="AJ83" s="98"/>
      <c r="AK83" s="98"/>
      <c r="AL83" s="98"/>
      <c r="AM83" s="98"/>
      <c r="AN83" s="100"/>
      <c r="AO83" s="98"/>
      <c r="AP83" s="98"/>
      <c r="AQ83" s="98"/>
    </row>
    <row r="84" spans="1:43" ht="15.75" customHeight="1" x14ac:dyDescent="0.25">
      <c r="A84" s="98"/>
      <c r="B84" s="98"/>
      <c r="C84" s="98"/>
      <c r="D84" s="99"/>
      <c r="E84" s="99"/>
      <c r="F84" s="100"/>
      <c r="G84" s="100"/>
      <c r="H84" s="101"/>
      <c r="I84" s="101"/>
      <c r="J84" s="102"/>
      <c r="K84" s="98"/>
      <c r="L84" s="98"/>
      <c r="M84" s="98"/>
      <c r="N84" s="100"/>
      <c r="O84" s="100"/>
      <c r="P84" s="100"/>
      <c r="Q84" s="100"/>
      <c r="R84" s="100"/>
      <c r="S84" s="100"/>
      <c r="T84" s="100"/>
      <c r="U84" s="100"/>
      <c r="V84" s="100"/>
      <c r="W84" s="100"/>
      <c r="X84" s="100"/>
      <c r="Y84" s="100"/>
      <c r="Z84" s="100"/>
      <c r="AA84" s="100"/>
      <c r="AB84" s="98"/>
      <c r="AC84" s="98"/>
      <c r="AD84" s="98"/>
      <c r="AE84" s="98"/>
      <c r="AF84" s="98"/>
      <c r="AG84" s="98"/>
      <c r="AH84" s="98"/>
      <c r="AI84" s="98"/>
      <c r="AJ84" s="98"/>
      <c r="AK84" s="98"/>
      <c r="AL84" s="98"/>
      <c r="AM84" s="98"/>
      <c r="AN84" s="100"/>
      <c r="AO84" s="98"/>
      <c r="AP84" s="98"/>
      <c r="AQ84" s="98"/>
    </row>
    <row r="85" spans="1:43" ht="15.75" customHeight="1" x14ac:dyDescent="0.25">
      <c r="A85" s="98"/>
      <c r="B85" s="98"/>
      <c r="C85" s="98"/>
      <c r="D85" s="99"/>
      <c r="E85" s="99"/>
      <c r="F85" s="100"/>
      <c r="G85" s="100"/>
      <c r="H85" s="101"/>
      <c r="I85" s="101"/>
      <c r="J85" s="102"/>
      <c r="K85" s="98"/>
      <c r="L85" s="98"/>
      <c r="M85" s="98"/>
      <c r="N85" s="100"/>
      <c r="O85" s="100"/>
      <c r="P85" s="100"/>
      <c r="Q85" s="100"/>
      <c r="R85" s="100"/>
      <c r="S85" s="100"/>
      <c r="T85" s="100"/>
      <c r="U85" s="100"/>
      <c r="V85" s="100"/>
      <c r="W85" s="100"/>
      <c r="X85" s="100"/>
      <c r="Y85" s="100"/>
      <c r="Z85" s="100"/>
      <c r="AA85" s="100"/>
      <c r="AB85" s="98"/>
      <c r="AC85" s="98"/>
      <c r="AD85" s="98"/>
      <c r="AE85" s="98"/>
      <c r="AF85" s="98"/>
      <c r="AG85" s="98"/>
      <c r="AH85" s="98"/>
      <c r="AI85" s="98"/>
      <c r="AJ85" s="98"/>
      <c r="AK85" s="98"/>
      <c r="AL85" s="98"/>
      <c r="AM85" s="98"/>
      <c r="AN85" s="100"/>
      <c r="AO85" s="98"/>
      <c r="AP85" s="98"/>
      <c r="AQ85" s="98"/>
    </row>
    <row r="86" spans="1:43" ht="15.75" customHeight="1" x14ac:dyDescent="0.25">
      <c r="A86" s="98"/>
      <c r="B86" s="98"/>
      <c r="C86" s="98"/>
      <c r="D86" s="99"/>
      <c r="E86" s="99"/>
      <c r="F86" s="100"/>
      <c r="G86" s="100"/>
      <c r="H86" s="101"/>
      <c r="I86" s="101"/>
      <c r="J86" s="102"/>
      <c r="K86" s="98"/>
      <c r="L86" s="98"/>
      <c r="M86" s="98"/>
      <c r="N86" s="100"/>
      <c r="O86" s="100"/>
      <c r="P86" s="100"/>
      <c r="Q86" s="100"/>
      <c r="R86" s="100"/>
      <c r="S86" s="100"/>
      <c r="T86" s="100"/>
      <c r="U86" s="100"/>
      <c r="V86" s="100"/>
      <c r="W86" s="100"/>
      <c r="X86" s="100"/>
      <c r="Y86" s="100"/>
      <c r="Z86" s="100"/>
      <c r="AA86" s="100"/>
      <c r="AB86" s="98"/>
      <c r="AC86" s="98"/>
      <c r="AD86" s="98"/>
      <c r="AE86" s="98"/>
      <c r="AF86" s="98"/>
      <c r="AG86" s="98"/>
      <c r="AH86" s="98"/>
      <c r="AI86" s="98"/>
      <c r="AJ86" s="98"/>
      <c r="AK86" s="98"/>
      <c r="AL86" s="98"/>
      <c r="AM86" s="98"/>
      <c r="AN86" s="100"/>
      <c r="AO86" s="98"/>
      <c r="AP86" s="98"/>
      <c r="AQ86" s="98"/>
    </row>
    <row r="87" spans="1:43" ht="15.75" customHeight="1" x14ac:dyDescent="0.25">
      <c r="A87" s="98"/>
      <c r="B87" s="98"/>
      <c r="C87" s="98"/>
      <c r="D87" s="99"/>
      <c r="E87" s="99"/>
      <c r="F87" s="100"/>
      <c r="G87" s="100"/>
      <c r="H87" s="101"/>
      <c r="I87" s="101"/>
      <c r="J87" s="102"/>
      <c r="K87" s="98"/>
      <c r="L87" s="98"/>
      <c r="M87" s="98"/>
      <c r="N87" s="100"/>
      <c r="O87" s="100"/>
      <c r="P87" s="100"/>
      <c r="Q87" s="100"/>
      <c r="R87" s="100"/>
      <c r="S87" s="100"/>
      <c r="T87" s="100"/>
      <c r="U87" s="100"/>
      <c r="V87" s="100"/>
      <c r="W87" s="100"/>
      <c r="X87" s="100"/>
      <c r="Y87" s="100"/>
      <c r="Z87" s="100"/>
      <c r="AA87" s="100"/>
      <c r="AB87" s="98"/>
      <c r="AC87" s="98"/>
      <c r="AD87" s="98"/>
      <c r="AE87" s="98"/>
      <c r="AF87" s="98"/>
      <c r="AG87" s="98"/>
      <c r="AH87" s="98"/>
      <c r="AI87" s="98"/>
      <c r="AJ87" s="98"/>
      <c r="AK87" s="98"/>
      <c r="AL87" s="98"/>
      <c r="AM87" s="98"/>
      <c r="AN87" s="100"/>
      <c r="AO87" s="98"/>
      <c r="AP87" s="98"/>
      <c r="AQ87" s="98"/>
    </row>
    <row r="88" spans="1:43" ht="15.75" customHeight="1" x14ac:dyDescent="0.25">
      <c r="A88" s="98"/>
      <c r="B88" s="98"/>
      <c r="C88" s="98"/>
      <c r="D88" s="99"/>
      <c r="E88" s="99"/>
      <c r="F88" s="100"/>
      <c r="G88" s="100"/>
      <c r="H88" s="101"/>
      <c r="I88" s="101"/>
      <c r="J88" s="102"/>
      <c r="K88" s="98"/>
      <c r="L88" s="98"/>
      <c r="M88" s="98"/>
      <c r="N88" s="100"/>
      <c r="O88" s="100"/>
      <c r="P88" s="100"/>
      <c r="Q88" s="100"/>
      <c r="R88" s="100"/>
      <c r="S88" s="100"/>
      <c r="T88" s="100"/>
      <c r="U88" s="100"/>
      <c r="V88" s="100"/>
      <c r="W88" s="100"/>
      <c r="X88" s="100"/>
      <c r="Y88" s="100"/>
      <c r="Z88" s="100"/>
      <c r="AA88" s="100"/>
      <c r="AB88" s="98"/>
      <c r="AC88" s="98"/>
      <c r="AD88" s="98"/>
      <c r="AE88" s="98"/>
      <c r="AF88" s="98"/>
      <c r="AG88" s="98"/>
      <c r="AH88" s="98"/>
      <c r="AI88" s="98"/>
      <c r="AJ88" s="98"/>
      <c r="AK88" s="98"/>
      <c r="AL88" s="98"/>
      <c r="AM88" s="98"/>
      <c r="AN88" s="100"/>
      <c r="AO88" s="98"/>
      <c r="AP88" s="98"/>
      <c r="AQ88" s="98"/>
    </row>
    <row r="89" spans="1:43" ht="15.75" customHeight="1" x14ac:dyDescent="0.25">
      <c r="A89" s="98"/>
      <c r="B89" s="98"/>
      <c r="C89" s="98"/>
      <c r="D89" s="99"/>
      <c r="E89" s="99"/>
      <c r="F89" s="100"/>
      <c r="G89" s="100"/>
      <c r="H89" s="101"/>
      <c r="I89" s="101"/>
      <c r="J89" s="102"/>
      <c r="K89" s="98"/>
      <c r="L89" s="98"/>
      <c r="M89" s="98"/>
      <c r="N89" s="100"/>
      <c r="O89" s="100"/>
      <c r="P89" s="100"/>
      <c r="Q89" s="100"/>
      <c r="R89" s="100"/>
      <c r="S89" s="100"/>
      <c r="T89" s="100"/>
      <c r="U89" s="100"/>
      <c r="V89" s="100"/>
      <c r="W89" s="100"/>
      <c r="X89" s="100"/>
      <c r="Y89" s="100"/>
      <c r="Z89" s="100"/>
      <c r="AA89" s="100"/>
      <c r="AB89" s="98"/>
      <c r="AC89" s="98"/>
      <c r="AD89" s="98"/>
      <c r="AE89" s="98"/>
      <c r="AF89" s="98"/>
      <c r="AG89" s="98"/>
      <c r="AH89" s="98"/>
      <c r="AI89" s="98"/>
      <c r="AJ89" s="98"/>
      <c r="AK89" s="98"/>
      <c r="AL89" s="98"/>
      <c r="AM89" s="98"/>
      <c r="AN89" s="100"/>
      <c r="AO89" s="98"/>
      <c r="AP89" s="98"/>
      <c r="AQ89" s="98"/>
    </row>
    <row r="90" spans="1:43" ht="15.75" customHeight="1" x14ac:dyDescent="0.25">
      <c r="A90" s="98"/>
      <c r="B90" s="98"/>
      <c r="C90" s="98"/>
      <c r="D90" s="99"/>
      <c r="E90" s="99"/>
      <c r="F90" s="100"/>
      <c r="G90" s="100"/>
      <c r="H90" s="101"/>
      <c r="I90" s="101"/>
      <c r="J90" s="102"/>
      <c r="K90" s="98"/>
      <c r="L90" s="98"/>
      <c r="M90" s="98"/>
      <c r="N90" s="100"/>
      <c r="O90" s="100"/>
      <c r="P90" s="100"/>
      <c r="Q90" s="100"/>
      <c r="R90" s="100"/>
      <c r="S90" s="100"/>
      <c r="T90" s="100"/>
      <c r="U90" s="100"/>
      <c r="V90" s="100"/>
      <c r="W90" s="100"/>
      <c r="X90" s="100"/>
      <c r="Y90" s="100"/>
      <c r="Z90" s="100"/>
      <c r="AA90" s="100"/>
      <c r="AB90" s="98"/>
      <c r="AC90" s="98"/>
      <c r="AD90" s="98"/>
      <c r="AE90" s="98"/>
      <c r="AF90" s="98"/>
      <c r="AG90" s="98"/>
      <c r="AH90" s="98"/>
      <c r="AI90" s="98"/>
      <c r="AJ90" s="98"/>
      <c r="AK90" s="98"/>
      <c r="AL90" s="98"/>
      <c r="AM90" s="98"/>
      <c r="AN90" s="100"/>
      <c r="AO90" s="98"/>
      <c r="AP90" s="98"/>
      <c r="AQ90" s="98"/>
    </row>
    <row r="91" spans="1:43" ht="15.75" customHeight="1" x14ac:dyDescent="0.25">
      <c r="A91" s="98"/>
      <c r="B91" s="98"/>
      <c r="C91" s="98"/>
      <c r="D91" s="99"/>
      <c r="E91" s="99"/>
      <c r="F91" s="100"/>
      <c r="G91" s="100"/>
      <c r="H91" s="101"/>
      <c r="I91" s="101"/>
      <c r="J91" s="102"/>
      <c r="K91" s="98"/>
      <c r="L91" s="98"/>
      <c r="M91" s="98"/>
      <c r="N91" s="100"/>
      <c r="O91" s="100"/>
      <c r="P91" s="100"/>
      <c r="Q91" s="100"/>
      <c r="R91" s="100"/>
      <c r="S91" s="100"/>
      <c r="T91" s="100"/>
      <c r="U91" s="100"/>
      <c r="V91" s="100"/>
      <c r="W91" s="100"/>
      <c r="X91" s="100"/>
      <c r="Y91" s="100"/>
      <c r="Z91" s="100"/>
      <c r="AA91" s="100"/>
      <c r="AB91" s="98"/>
      <c r="AC91" s="98"/>
      <c r="AD91" s="98"/>
      <c r="AE91" s="98"/>
      <c r="AF91" s="98"/>
      <c r="AG91" s="98"/>
      <c r="AH91" s="98"/>
      <c r="AI91" s="98"/>
      <c r="AJ91" s="98"/>
      <c r="AK91" s="98"/>
      <c r="AL91" s="98"/>
      <c r="AM91" s="98"/>
      <c r="AN91" s="100"/>
      <c r="AO91" s="98"/>
      <c r="AP91" s="98"/>
      <c r="AQ91" s="98"/>
    </row>
    <row r="92" spans="1:43" ht="15.75" customHeight="1" x14ac:dyDescent="0.25">
      <c r="A92" s="98"/>
      <c r="B92" s="98"/>
      <c r="C92" s="98"/>
      <c r="D92" s="99"/>
      <c r="E92" s="99"/>
      <c r="F92" s="100"/>
      <c r="G92" s="100"/>
      <c r="H92" s="101"/>
      <c r="I92" s="101"/>
      <c r="J92" s="102"/>
      <c r="K92" s="98"/>
      <c r="L92" s="98"/>
      <c r="M92" s="98"/>
      <c r="N92" s="100"/>
      <c r="O92" s="100"/>
      <c r="P92" s="100"/>
      <c r="Q92" s="100"/>
      <c r="R92" s="100"/>
      <c r="S92" s="100"/>
      <c r="T92" s="100"/>
      <c r="U92" s="100"/>
      <c r="V92" s="100"/>
      <c r="W92" s="100"/>
      <c r="X92" s="100"/>
      <c r="Y92" s="100"/>
      <c r="Z92" s="100"/>
      <c r="AA92" s="100"/>
      <c r="AB92" s="98"/>
      <c r="AC92" s="98"/>
      <c r="AD92" s="98"/>
      <c r="AE92" s="98"/>
      <c r="AF92" s="98"/>
      <c r="AG92" s="98"/>
      <c r="AH92" s="98"/>
      <c r="AI92" s="98"/>
      <c r="AJ92" s="98"/>
      <c r="AK92" s="98"/>
      <c r="AL92" s="98"/>
      <c r="AM92" s="98"/>
      <c r="AN92" s="100"/>
      <c r="AO92" s="98"/>
      <c r="AP92" s="98"/>
      <c r="AQ92" s="98"/>
    </row>
    <row r="93" spans="1:43" ht="15.75" customHeight="1" x14ac:dyDescent="0.25">
      <c r="A93" s="98"/>
      <c r="B93" s="98"/>
      <c r="C93" s="98"/>
      <c r="D93" s="99"/>
      <c r="E93" s="99"/>
      <c r="F93" s="100"/>
      <c r="G93" s="100"/>
      <c r="H93" s="101"/>
      <c r="I93" s="101"/>
      <c r="J93" s="102"/>
      <c r="K93" s="98"/>
      <c r="L93" s="98"/>
      <c r="M93" s="98"/>
      <c r="N93" s="100"/>
      <c r="O93" s="100"/>
      <c r="P93" s="100"/>
      <c r="Q93" s="100"/>
      <c r="R93" s="100"/>
      <c r="S93" s="100"/>
      <c r="T93" s="100"/>
      <c r="U93" s="100"/>
      <c r="V93" s="100"/>
      <c r="W93" s="100"/>
      <c r="X93" s="100"/>
      <c r="Y93" s="100"/>
      <c r="Z93" s="100"/>
      <c r="AA93" s="100"/>
      <c r="AB93" s="98"/>
      <c r="AC93" s="98"/>
      <c r="AD93" s="98"/>
      <c r="AE93" s="98"/>
      <c r="AF93" s="98"/>
      <c r="AG93" s="98"/>
      <c r="AH93" s="98"/>
      <c r="AI93" s="98"/>
      <c r="AJ93" s="98"/>
      <c r="AK93" s="98"/>
      <c r="AL93" s="98"/>
      <c r="AM93" s="98"/>
      <c r="AN93" s="100"/>
      <c r="AO93" s="98"/>
      <c r="AP93" s="98"/>
      <c r="AQ93" s="98"/>
    </row>
    <row r="94" spans="1:43" ht="15.75" customHeight="1" x14ac:dyDescent="0.25">
      <c r="A94" s="98"/>
      <c r="B94" s="98"/>
      <c r="C94" s="98"/>
      <c r="D94" s="99"/>
      <c r="E94" s="99"/>
      <c r="F94" s="100"/>
      <c r="G94" s="100"/>
      <c r="H94" s="101"/>
      <c r="I94" s="101"/>
      <c r="J94" s="102"/>
      <c r="K94" s="98"/>
      <c r="L94" s="98"/>
      <c r="M94" s="98"/>
      <c r="N94" s="100"/>
      <c r="O94" s="100"/>
      <c r="P94" s="100"/>
      <c r="Q94" s="100"/>
      <c r="R94" s="100"/>
      <c r="S94" s="100"/>
      <c r="T94" s="100"/>
      <c r="U94" s="100"/>
      <c r="V94" s="100"/>
      <c r="W94" s="100"/>
      <c r="X94" s="100"/>
      <c r="Y94" s="100"/>
      <c r="Z94" s="100"/>
      <c r="AA94" s="100"/>
      <c r="AB94" s="98"/>
      <c r="AC94" s="98"/>
      <c r="AD94" s="98"/>
      <c r="AE94" s="98"/>
      <c r="AF94" s="98"/>
      <c r="AG94" s="98"/>
      <c r="AH94" s="98"/>
      <c r="AI94" s="98"/>
      <c r="AJ94" s="98"/>
      <c r="AK94" s="98"/>
      <c r="AL94" s="98"/>
      <c r="AM94" s="98"/>
      <c r="AN94" s="100"/>
      <c r="AO94" s="98"/>
      <c r="AP94" s="98"/>
      <c r="AQ94" s="98"/>
    </row>
    <row r="95" spans="1:43" ht="15.75" customHeight="1" x14ac:dyDescent="0.25">
      <c r="A95" s="98"/>
      <c r="B95" s="98"/>
      <c r="C95" s="98"/>
      <c r="D95" s="99"/>
      <c r="E95" s="99"/>
      <c r="F95" s="100"/>
      <c r="G95" s="100"/>
      <c r="H95" s="101"/>
      <c r="I95" s="101"/>
      <c r="J95" s="102"/>
      <c r="K95" s="98"/>
      <c r="L95" s="98"/>
      <c r="M95" s="98"/>
      <c r="N95" s="100"/>
      <c r="O95" s="100"/>
      <c r="P95" s="100"/>
      <c r="Q95" s="100"/>
      <c r="R95" s="100"/>
      <c r="S95" s="100"/>
      <c r="T95" s="100"/>
      <c r="U95" s="100"/>
      <c r="V95" s="100"/>
      <c r="W95" s="100"/>
      <c r="X95" s="100"/>
      <c r="Y95" s="100"/>
      <c r="Z95" s="100"/>
      <c r="AA95" s="100"/>
      <c r="AB95" s="98"/>
      <c r="AC95" s="98"/>
      <c r="AD95" s="98"/>
      <c r="AE95" s="98"/>
      <c r="AF95" s="98"/>
      <c r="AG95" s="98"/>
      <c r="AH95" s="98"/>
      <c r="AI95" s="98"/>
      <c r="AJ95" s="98"/>
      <c r="AK95" s="98"/>
      <c r="AL95" s="98"/>
      <c r="AM95" s="98"/>
      <c r="AN95" s="100"/>
      <c r="AO95" s="98"/>
      <c r="AP95" s="98"/>
      <c r="AQ95" s="98"/>
    </row>
    <row r="96" spans="1:43" ht="15.75" customHeight="1" x14ac:dyDescent="0.25">
      <c r="A96" s="98"/>
      <c r="B96" s="98"/>
      <c r="C96" s="98"/>
      <c r="D96" s="99"/>
      <c r="E96" s="99"/>
      <c r="F96" s="100"/>
      <c r="G96" s="100"/>
      <c r="H96" s="101"/>
      <c r="I96" s="101"/>
      <c r="J96" s="102"/>
      <c r="K96" s="98"/>
      <c r="L96" s="98"/>
      <c r="M96" s="98"/>
      <c r="N96" s="100"/>
      <c r="O96" s="100"/>
      <c r="P96" s="100"/>
      <c r="Q96" s="100"/>
      <c r="R96" s="100"/>
      <c r="S96" s="100"/>
      <c r="T96" s="100"/>
      <c r="U96" s="100"/>
      <c r="V96" s="100"/>
      <c r="W96" s="100"/>
      <c r="X96" s="100"/>
      <c r="Y96" s="100"/>
      <c r="Z96" s="100"/>
      <c r="AA96" s="100"/>
      <c r="AB96" s="98"/>
      <c r="AC96" s="98"/>
      <c r="AD96" s="98"/>
      <c r="AE96" s="98"/>
      <c r="AF96" s="98"/>
      <c r="AG96" s="98"/>
      <c r="AH96" s="98"/>
      <c r="AI96" s="98"/>
      <c r="AJ96" s="98"/>
      <c r="AK96" s="98"/>
      <c r="AL96" s="98"/>
      <c r="AM96" s="98"/>
      <c r="AN96" s="100"/>
      <c r="AO96" s="98"/>
      <c r="AP96" s="98"/>
      <c r="AQ96" s="98"/>
    </row>
    <row r="97" spans="1:43" ht="15.75" customHeight="1" x14ac:dyDescent="0.25">
      <c r="A97" s="98"/>
      <c r="B97" s="98"/>
      <c r="C97" s="98"/>
      <c r="D97" s="99"/>
      <c r="E97" s="99"/>
      <c r="F97" s="100"/>
      <c r="G97" s="100"/>
      <c r="H97" s="101"/>
      <c r="I97" s="101"/>
      <c r="J97" s="102"/>
      <c r="K97" s="98"/>
      <c r="L97" s="98"/>
      <c r="M97" s="98"/>
      <c r="N97" s="100"/>
      <c r="O97" s="100"/>
      <c r="P97" s="100"/>
      <c r="Q97" s="100"/>
      <c r="R97" s="100"/>
      <c r="S97" s="100"/>
      <c r="T97" s="100"/>
      <c r="U97" s="100"/>
      <c r="V97" s="100"/>
      <c r="W97" s="100"/>
      <c r="X97" s="100"/>
      <c r="Y97" s="100"/>
      <c r="Z97" s="100"/>
      <c r="AA97" s="100"/>
      <c r="AB97" s="98"/>
      <c r="AC97" s="98"/>
      <c r="AD97" s="98"/>
      <c r="AE97" s="98"/>
      <c r="AF97" s="98"/>
      <c r="AG97" s="98"/>
      <c r="AH97" s="98"/>
      <c r="AI97" s="98"/>
      <c r="AJ97" s="98"/>
      <c r="AK97" s="98"/>
      <c r="AL97" s="98"/>
      <c r="AM97" s="98"/>
      <c r="AN97" s="100"/>
      <c r="AO97" s="98"/>
      <c r="AP97" s="98"/>
      <c r="AQ97" s="98"/>
    </row>
    <row r="98" spans="1:43" ht="15.75" customHeight="1" x14ac:dyDescent="0.25">
      <c r="A98" s="98"/>
      <c r="B98" s="98"/>
      <c r="C98" s="98"/>
      <c r="D98" s="99"/>
      <c r="E98" s="99"/>
      <c r="F98" s="100"/>
      <c r="G98" s="100"/>
      <c r="H98" s="101"/>
      <c r="I98" s="101"/>
      <c r="J98" s="102"/>
      <c r="K98" s="98"/>
      <c r="L98" s="98"/>
      <c r="M98" s="98"/>
      <c r="N98" s="100"/>
      <c r="O98" s="100"/>
      <c r="P98" s="100"/>
      <c r="Q98" s="100"/>
      <c r="R98" s="100"/>
      <c r="S98" s="100"/>
      <c r="T98" s="100"/>
      <c r="U98" s="100"/>
      <c r="V98" s="100"/>
      <c r="W98" s="100"/>
      <c r="X98" s="100"/>
      <c r="Y98" s="100"/>
      <c r="Z98" s="100"/>
      <c r="AA98" s="100"/>
      <c r="AB98" s="98"/>
      <c r="AC98" s="98"/>
      <c r="AD98" s="98"/>
      <c r="AE98" s="98"/>
      <c r="AF98" s="98"/>
      <c r="AG98" s="98"/>
      <c r="AH98" s="98"/>
      <c r="AI98" s="98"/>
      <c r="AJ98" s="98"/>
      <c r="AK98" s="98"/>
      <c r="AL98" s="98"/>
      <c r="AM98" s="98"/>
      <c r="AN98" s="100"/>
      <c r="AO98" s="98"/>
      <c r="AP98" s="98"/>
      <c r="AQ98" s="98"/>
    </row>
    <row r="99" spans="1:43" ht="15.75" customHeight="1" x14ac:dyDescent="0.25">
      <c r="A99" s="98"/>
      <c r="B99" s="98"/>
      <c r="C99" s="98"/>
      <c r="D99" s="99"/>
      <c r="E99" s="99"/>
      <c r="F99" s="100"/>
      <c r="G99" s="100"/>
      <c r="H99" s="101"/>
      <c r="I99" s="101"/>
      <c r="J99" s="102"/>
      <c r="K99" s="98"/>
      <c r="L99" s="98"/>
      <c r="M99" s="98"/>
      <c r="N99" s="100"/>
      <c r="O99" s="100"/>
      <c r="P99" s="100"/>
      <c r="Q99" s="100"/>
      <c r="R99" s="100"/>
      <c r="S99" s="100"/>
      <c r="T99" s="100"/>
      <c r="U99" s="100"/>
      <c r="V99" s="100"/>
      <c r="W99" s="100"/>
      <c r="X99" s="100"/>
      <c r="Y99" s="100"/>
      <c r="Z99" s="100"/>
      <c r="AA99" s="100"/>
      <c r="AB99" s="98"/>
      <c r="AC99" s="98"/>
      <c r="AD99" s="98"/>
      <c r="AE99" s="98"/>
      <c r="AF99" s="98"/>
      <c r="AG99" s="98"/>
      <c r="AH99" s="98"/>
      <c r="AI99" s="98"/>
      <c r="AJ99" s="98"/>
      <c r="AK99" s="98"/>
      <c r="AL99" s="98"/>
      <c r="AM99" s="98"/>
      <c r="AN99" s="100"/>
      <c r="AO99" s="98"/>
      <c r="AP99" s="98"/>
      <c r="AQ99" s="98"/>
    </row>
    <row r="100" spans="1:43" ht="15.75" customHeight="1" x14ac:dyDescent="0.25">
      <c r="A100" s="98"/>
      <c r="B100" s="98"/>
      <c r="C100" s="98"/>
      <c r="D100" s="99"/>
      <c r="E100" s="99"/>
      <c r="F100" s="100"/>
      <c r="G100" s="100"/>
      <c r="H100" s="101"/>
      <c r="I100" s="101"/>
      <c r="J100" s="102"/>
      <c r="K100" s="98"/>
      <c r="L100" s="98"/>
      <c r="M100" s="98"/>
      <c r="N100" s="100"/>
      <c r="O100" s="100"/>
      <c r="P100" s="100"/>
      <c r="Q100" s="100"/>
      <c r="R100" s="100"/>
      <c r="S100" s="100"/>
      <c r="T100" s="100"/>
      <c r="U100" s="100"/>
      <c r="V100" s="100"/>
      <c r="W100" s="100"/>
      <c r="X100" s="100"/>
      <c r="Y100" s="100"/>
      <c r="Z100" s="100"/>
      <c r="AA100" s="100"/>
      <c r="AB100" s="98"/>
      <c r="AC100" s="98"/>
      <c r="AD100" s="98"/>
      <c r="AE100" s="98"/>
      <c r="AF100" s="98"/>
      <c r="AG100" s="98"/>
      <c r="AH100" s="98"/>
      <c r="AI100" s="98"/>
      <c r="AJ100" s="98"/>
      <c r="AK100" s="98"/>
      <c r="AL100" s="98"/>
      <c r="AM100" s="98"/>
      <c r="AN100" s="100"/>
      <c r="AO100" s="98"/>
      <c r="AP100" s="98"/>
      <c r="AQ100" s="98"/>
    </row>
    <row r="101" spans="1:43" ht="15.75" customHeight="1" x14ac:dyDescent="0.25">
      <c r="A101" s="98"/>
      <c r="B101" s="98"/>
      <c r="C101" s="98"/>
      <c r="D101" s="99"/>
      <c r="E101" s="99"/>
      <c r="F101" s="100"/>
      <c r="G101" s="100"/>
      <c r="H101" s="101"/>
      <c r="I101" s="101"/>
      <c r="J101" s="102"/>
      <c r="K101" s="98"/>
      <c r="L101" s="98"/>
      <c r="M101" s="98"/>
      <c r="N101" s="100"/>
      <c r="O101" s="100"/>
      <c r="P101" s="100"/>
      <c r="Q101" s="100"/>
      <c r="R101" s="100"/>
      <c r="S101" s="100"/>
      <c r="T101" s="100"/>
      <c r="U101" s="100"/>
      <c r="V101" s="100"/>
      <c r="W101" s="100"/>
      <c r="X101" s="100"/>
      <c r="Y101" s="100"/>
      <c r="Z101" s="100"/>
      <c r="AA101" s="100"/>
      <c r="AB101" s="98"/>
      <c r="AC101" s="98"/>
      <c r="AD101" s="98"/>
      <c r="AE101" s="98"/>
      <c r="AF101" s="98"/>
      <c r="AG101" s="98"/>
      <c r="AH101" s="98"/>
      <c r="AI101" s="98"/>
      <c r="AJ101" s="98"/>
      <c r="AK101" s="98"/>
      <c r="AL101" s="98"/>
      <c r="AM101" s="98"/>
      <c r="AN101" s="100"/>
      <c r="AO101" s="98"/>
      <c r="AP101" s="98"/>
      <c r="AQ101" s="98"/>
    </row>
    <row r="102" spans="1:43" ht="15.75" customHeight="1" x14ac:dyDescent="0.25">
      <c r="A102" s="98"/>
      <c r="B102" s="98"/>
      <c r="C102" s="98"/>
      <c r="D102" s="99"/>
      <c r="E102" s="99"/>
      <c r="F102" s="100"/>
      <c r="G102" s="100"/>
      <c r="H102" s="101"/>
      <c r="I102" s="101"/>
      <c r="J102" s="102"/>
      <c r="K102" s="98"/>
      <c r="L102" s="98"/>
      <c r="M102" s="98"/>
      <c r="N102" s="100"/>
      <c r="O102" s="100"/>
      <c r="P102" s="100"/>
      <c r="Q102" s="100"/>
      <c r="R102" s="100"/>
      <c r="S102" s="100"/>
      <c r="T102" s="100"/>
      <c r="U102" s="100"/>
      <c r="V102" s="100"/>
      <c r="W102" s="100"/>
      <c r="X102" s="100"/>
      <c r="Y102" s="100"/>
      <c r="Z102" s="100"/>
      <c r="AA102" s="100"/>
      <c r="AB102" s="98"/>
      <c r="AC102" s="98"/>
      <c r="AD102" s="98"/>
      <c r="AE102" s="98"/>
      <c r="AF102" s="98"/>
      <c r="AG102" s="98"/>
      <c r="AH102" s="98"/>
      <c r="AI102" s="98"/>
      <c r="AJ102" s="98"/>
      <c r="AK102" s="98"/>
      <c r="AL102" s="98"/>
      <c r="AM102" s="98"/>
      <c r="AN102" s="100"/>
      <c r="AO102" s="98"/>
      <c r="AP102" s="98"/>
      <c r="AQ102" s="98"/>
    </row>
    <row r="103" spans="1:43" ht="15.75" customHeight="1" x14ac:dyDescent="0.25">
      <c r="A103" s="98"/>
      <c r="B103" s="98"/>
      <c r="C103" s="98"/>
      <c r="D103" s="99"/>
      <c r="E103" s="99"/>
      <c r="F103" s="100"/>
      <c r="G103" s="100"/>
      <c r="H103" s="101"/>
      <c r="I103" s="101"/>
      <c r="J103" s="102"/>
      <c r="K103" s="98"/>
      <c r="L103" s="98"/>
      <c r="M103" s="98"/>
      <c r="N103" s="100"/>
      <c r="O103" s="100"/>
      <c r="P103" s="100"/>
      <c r="Q103" s="100"/>
      <c r="R103" s="100"/>
      <c r="S103" s="100"/>
      <c r="T103" s="100"/>
      <c r="U103" s="100"/>
      <c r="V103" s="100"/>
      <c r="W103" s="100"/>
      <c r="X103" s="100"/>
      <c r="Y103" s="100"/>
      <c r="Z103" s="100"/>
      <c r="AA103" s="100"/>
      <c r="AB103" s="98"/>
      <c r="AC103" s="98"/>
      <c r="AD103" s="98"/>
      <c r="AE103" s="98"/>
      <c r="AF103" s="98"/>
      <c r="AG103" s="98"/>
      <c r="AH103" s="98"/>
      <c r="AI103" s="98"/>
      <c r="AJ103" s="98"/>
      <c r="AK103" s="98"/>
      <c r="AL103" s="98"/>
      <c r="AM103" s="98"/>
      <c r="AN103" s="100"/>
      <c r="AO103" s="98"/>
      <c r="AP103" s="98"/>
      <c r="AQ103" s="98"/>
    </row>
    <row r="104" spans="1:43" ht="15.75" customHeight="1" x14ac:dyDescent="0.25">
      <c r="A104" s="98"/>
      <c r="B104" s="98"/>
      <c r="C104" s="98"/>
      <c r="D104" s="99"/>
      <c r="E104" s="99"/>
      <c r="F104" s="100"/>
      <c r="G104" s="100"/>
      <c r="H104" s="101"/>
      <c r="I104" s="101"/>
      <c r="J104" s="102"/>
      <c r="K104" s="98"/>
      <c r="L104" s="98"/>
      <c r="M104" s="98"/>
      <c r="N104" s="100"/>
      <c r="O104" s="100"/>
      <c r="P104" s="100"/>
      <c r="Q104" s="100"/>
      <c r="R104" s="100"/>
      <c r="S104" s="100"/>
      <c r="T104" s="100"/>
      <c r="U104" s="100"/>
      <c r="V104" s="100"/>
      <c r="W104" s="100"/>
      <c r="X104" s="100"/>
      <c r="Y104" s="100"/>
      <c r="Z104" s="100"/>
      <c r="AA104" s="100"/>
      <c r="AB104" s="98"/>
      <c r="AC104" s="98"/>
      <c r="AD104" s="98"/>
      <c r="AE104" s="98"/>
      <c r="AF104" s="98"/>
      <c r="AG104" s="98"/>
      <c r="AH104" s="98"/>
      <c r="AI104" s="98"/>
      <c r="AJ104" s="98"/>
      <c r="AK104" s="98"/>
      <c r="AL104" s="98"/>
      <c r="AM104" s="98"/>
      <c r="AN104" s="100"/>
      <c r="AO104" s="98"/>
      <c r="AP104" s="98"/>
      <c r="AQ104" s="98"/>
    </row>
    <row r="105" spans="1:43" ht="15.75" customHeight="1" x14ac:dyDescent="0.25">
      <c r="A105" s="98"/>
      <c r="B105" s="98"/>
      <c r="C105" s="98"/>
      <c r="D105" s="99"/>
      <c r="E105" s="99"/>
      <c r="F105" s="100"/>
      <c r="G105" s="100"/>
      <c r="H105" s="101"/>
      <c r="I105" s="101"/>
      <c r="J105" s="102"/>
      <c r="K105" s="98"/>
      <c r="L105" s="98"/>
      <c r="M105" s="98"/>
      <c r="N105" s="100"/>
      <c r="O105" s="100"/>
      <c r="P105" s="100"/>
      <c r="Q105" s="100"/>
      <c r="R105" s="100"/>
      <c r="S105" s="100"/>
      <c r="T105" s="100"/>
      <c r="U105" s="100"/>
      <c r="V105" s="100"/>
      <c r="W105" s="100"/>
      <c r="X105" s="100"/>
      <c r="Y105" s="100"/>
      <c r="Z105" s="100"/>
      <c r="AA105" s="100"/>
      <c r="AB105" s="98"/>
      <c r="AC105" s="98"/>
      <c r="AD105" s="98"/>
      <c r="AE105" s="98"/>
      <c r="AF105" s="98"/>
      <c r="AG105" s="98"/>
      <c r="AH105" s="98"/>
      <c r="AI105" s="98"/>
      <c r="AJ105" s="98"/>
      <c r="AK105" s="98"/>
      <c r="AL105" s="98"/>
      <c r="AM105" s="98"/>
      <c r="AN105" s="100"/>
      <c r="AO105" s="98"/>
      <c r="AP105" s="98"/>
      <c r="AQ105" s="98"/>
    </row>
    <row r="106" spans="1:43" ht="15.75" customHeight="1" x14ac:dyDescent="0.25">
      <c r="A106" s="98"/>
      <c r="B106" s="98"/>
      <c r="C106" s="98"/>
      <c r="D106" s="99"/>
      <c r="E106" s="99"/>
      <c r="F106" s="100"/>
      <c r="G106" s="100"/>
      <c r="H106" s="101"/>
      <c r="I106" s="101"/>
      <c r="J106" s="102"/>
      <c r="K106" s="98"/>
      <c r="L106" s="98"/>
      <c r="M106" s="98"/>
      <c r="N106" s="100"/>
      <c r="O106" s="100"/>
      <c r="P106" s="100"/>
      <c r="Q106" s="100"/>
      <c r="R106" s="100"/>
      <c r="S106" s="100"/>
      <c r="T106" s="100"/>
      <c r="U106" s="100"/>
      <c r="V106" s="100"/>
      <c r="W106" s="100"/>
      <c r="X106" s="100"/>
      <c r="Y106" s="100"/>
      <c r="Z106" s="100"/>
      <c r="AA106" s="100"/>
      <c r="AB106" s="98"/>
      <c r="AC106" s="98"/>
      <c r="AD106" s="98"/>
      <c r="AE106" s="98"/>
      <c r="AF106" s="98"/>
      <c r="AG106" s="98"/>
      <c r="AH106" s="98"/>
      <c r="AI106" s="98"/>
      <c r="AJ106" s="98"/>
      <c r="AK106" s="98"/>
      <c r="AL106" s="98"/>
      <c r="AM106" s="98"/>
      <c r="AN106" s="100"/>
      <c r="AO106" s="98"/>
      <c r="AP106" s="98"/>
      <c r="AQ106" s="98"/>
    </row>
    <row r="107" spans="1:43" ht="15.75" customHeight="1" x14ac:dyDescent="0.25">
      <c r="A107" s="98"/>
      <c r="B107" s="98"/>
      <c r="C107" s="98"/>
      <c r="D107" s="99"/>
      <c r="E107" s="99"/>
      <c r="F107" s="100"/>
      <c r="G107" s="100"/>
      <c r="H107" s="101"/>
      <c r="I107" s="101"/>
      <c r="J107" s="102"/>
      <c r="K107" s="98"/>
      <c r="L107" s="98"/>
      <c r="M107" s="98"/>
      <c r="N107" s="100"/>
      <c r="O107" s="100"/>
      <c r="P107" s="100"/>
      <c r="Q107" s="100"/>
      <c r="R107" s="100"/>
      <c r="S107" s="100"/>
      <c r="T107" s="100"/>
      <c r="U107" s="100"/>
      <c r="V107" s="100"/>
      <c r="W107" s="100"/>
      <c r="X107" s="100"/>
      <c r="Y107" s="100"/>
      <c r="Z107" s="100"/>
      <c r="AA107" s="100"/>
      <c r="AB107" s="98"/>
      <c r="AC107" s="98"/>
      <c r="AD107" s="98"/>
      <c r="AE107" s="98"/>
      <c r="AF107" s="98"/>
      <c r="AG107" s="98"/>
      <c r="AH107" s="98"/>
      <c r="AI107" s="98"/>
      <c r="AJ107" s="98"/>
      <c r="AK107" s="98"/>
      <c r="AL107" s="98"/>
      <c r="AM107" s="98"/>
      <c r="AN107" s="100"/>
      <c r="AO107" s="98"/>
      <c r="AP107" s="98"/>
      <c r="AQ107" s="98"/>
    </row>
    <row r="108" spans="1:43" ht="15.75" customHeight="1" x14ac:dyDescent="0.25">
      <c r="A108" s="98"/>
      <c r="B108" s="98"/>
      <c r="C108" s="98"/>
      <c r="D108" s="99"/>
      <c r="E108" s="99"/>
      <c r="F108" s="100"/>
      <c r="G108" s="100"/>
      <c r="H108" s="101"/>
      <c r="I108" s="101"/>
      <c r="J108" s="102"/>
      <c r="K108" s="98"/>
      <c r="L108" s="98"/>
      <c r="M108" s="98"/>
      <c r="N108" s="100"/>
      <c r="O108" s="100"/>
      <c r="P108" s="100"/>
      <c r="Q108" s="100"/>
      <c r="R108" s="100"/>
      <c r="S108" s="100"/>
      <c r="T108" s="100"/>
      <c r="U108" s="100"/>
      <c r="V108" s="100"/>
      <c r="W108" s="100"/>
      <c r="X108" s="100"/>
      <c r="Y108" s="100"/>
      <c r="Z108" s="100"/>
      <c r="AA108" s="100"/>
      <c r="AB108" s="98"/>
      <c r="AC108" s="98"/>
      <c r="AD108" s="98"/>
      <c r="AE108" s="98"/>
      <c r="AF108" s="98"/>
      <c r="AG108" s="98"/>
      <c r="AH108" s="98"/>
      <c r="AI108" s="98"/>
      <c r="AJ108" s="98"/>
      <c r="AK108" s="98"/>
      <c r="AL108" s="98"/>
      <c r="AM108" s="98"/>
      <c r="AN108" s="100"/>
      <c r="AO108" s="98"/>
      <c r="AP108" s="98"/>
      <c r="AQ108" s="98"/>
    </row>
    <row r="109" spans="1:43" ht="15.75" customHeight="1" x14ac:dyDescent="0.25">
      <c r="A109" s="98"/>
      <c r="B109" s="98"/>
      <c r="C109" s="98"/>
      <c r="D109" s="99"/>
      <c r="E109" s="99"/>
      <c r="F109" s="100"/>
      <c r="G109" s="100"/>
      <c r="H109" s="101"/>
      <c r="I109" s="101"/>
      <c r="J109" s="102"/>
      <c r="K109" s="98"/>
      <c r="L109" s="98"/>
      <c r="M109" s="98"/>
      <c r="N109" s="100"/>
      <c r="O109" s="100"/>
      <c r="P109" s="100"/>
      <c r="Q109" s="100"/>
      <c r="R109" s="100"/>
      <c r="S109" s="100"/>
      <c r="T109" s="100"/>
      <c r="U109" s="100"/>
      <c r="V109" s="100"/>
      <c r="W109" s="100"/>
      <c r="X109" s="100"/>
      <c r="Y109" s="100"/>
      <c r="Z109" s="100"/>
      <c r="AA109" s="100"/>
      <c r="AB109" s="98"/>
      <c r="AC109" s="98"/>
      <c r="AD109" s="98"/>
      <c r="AE109" s="98"/>
      <c r="AF109" s="98"/>
      <c r="AG109" s="98"/>
      <c r="AH109" s="98"/>
      <c r="AI109" s="98"/>
      <c r="AJ109" s="98"/>
      <c r="AK109" s="98"/>
      <c r="AL109" s="98"/>
      <c r="AM109" s="98"/>
      <c r="AN109" s="100"/>
      <c r="AO109" s="98"/>
      <c r="AP109" s="98"/>
      <c r="AQ109" s="98"/>
    </row>
    <row r="110" spans="1:43" ht="15.75" customHeight="1" x14ac:dyDescent="0.25">
      <c r="A110" s="98"/>
      <c r="B110" s="98"/>
      <c r="C110" s="98"/>
      <c r="D110" s="99"/>
      <c r="E110" s="99"/>
      <c r="F110" s="100"/>
      <c r="G110" s="100"/>
      <c r="H110" s="101"/>
      <c r="I110" s="101"/>
      <c r="J110" s="102"/>
      <c r="K110" s="98"/>
      <c r="L110" s="98"/>
      <c r="M110" s="98"/>
      <c r="N110" s="100"/>
      <c r="O110" s="100"/>
      <c r="P110" s="100"/>
      <c r="Q110" s="100"/>
      <c r="R110" s="100"/>
      <c r="S110" s="100"/>
      <c r="T110" s="100"/>
      <c r="U110" s="100"/>
      <c r="V110" s="100"/>
      <c r="W110" s="100"/>
      <c r="X110" s="100"/>
      <c r="Y110" s="100"/>
      <c r="Z110" s="100"/>
      <c r="AA110" s="100"/>
      <c r="AB110" s="98"/>
      <c r="AC110" s="98"/>
      <c r="AD110" s="98"/>
      <c r="AE110" s="98"/>
      <c r="AF110" s="98"/>
      <c r="AG110" s="98"/>
      <c r="AH110" s="98"/>
      <c r="AI110" s="98"/>
      <c r="AJ110" s="98"/>
      <c r="AK110" s="98"/>
      <c r="AL110" s="98"/>
      <c r="AM110" s="98"/>
      <c r="AN110" s="100"/>
      <c r="AO110" s="98"/>
      <c r="AP110" s="98"/>
      <c r="AQ110" s="98"/>
    </row>
    <row r="111" spans="1:43" ht="15.75" customHeight="1" x14ac:dyDescent="0.25">
      <c r="A111" s="98"/>
      <c r="B111" s="98"/>
      <c r="C111" s="98"/>
      <c r="D111" s="99"/>
      <c r="E111" s="99"/>
      <c r="F111" s="100"/>
      <c r="G111" s="100"/>
      <c r="H111" s="101"/>
      <c r="I111" s="101"/>
      <c r="J111" s="102"/>
      <c r="K111" s="98"/>
      <c r="L111" s="98"/>
      <c r="M111" s="98"/>
      <c r="N111" s="100"/>
      <c r="O111" s="100"/>
      <c r="P111" s="100"/>
      <c r="Q111" s="100"/>
      <c r="R111" s="100"/>
      <c r="S111" s="100"/>
      <c r="T111" s="100"/>
      <c r="U111" s="100"/>
      <c r="V111" s="100"/>
      <c r="W111" s="100"/>
      <c r="X111" s="100"/>
      <c r="Y111" s="100"/>
      <c r="Z111" s="100"/>
      <c r="AA111" s="100"/>
      <c r="AB111" s="98"/>
      <c r="AC111" s="98"/>
      <c r="AD111" s="98"/>
      <c r="AE111" s="98"/>
      <c r="AF111" s="98"/>
      <c r="AG111" s="98"/>
      <c r="AH111" s="98"/>
      <c r="AI111" s="98"/>
      <c r="AJ111" s="98"/>
      <c r="AK111" s="98"/>
      <c r="AL111" s="98"/>
      <c r="AM111" s="98"/>
      <c r="AN111" s="100"/>
      <c r="AO111" s="98"/>
      <c r="AP111" s="98"/>
      <c r="AQ111" s="98"/>
    </row>
    <row r="112" spans="1:43" ht="15.75" customHeight="1" x14ac:dyDescent="0.25">
      <c r="A112" s="98"/>
      <c r="B112" s="98"/>
      <c r="C112" s="98"/>
      <c r="D112" s="99"/>
      <c r="E112" s="99"/>
      <c r="F112" s="100"/>
      <c r="G112" s="100"/>
      <c r="H112" s="101"/>
      <c r="I112" s="101"/>
      <c r="J112" s="102"/>
      <c r="K112" s="98"/>
      <c r="L112" s="98"/>
      <c r="M112" s="98"/>
      <c r="N112" s="100"/>
      <c r="O112" s="100"/>
      <c r="P112" s="100"/>
      <c r="Q112" s="100"/>
      <c r="R112" s="100"/>
      <c r="S112" s="100"/>
      <c r="T112" s="100"/>
      <c r="U112" s="100"/>
      <c r="V112" s="100"/>
      <c r="W112" s="100"/>
      <c r="X112" s="100"/>
      <c r="Y112" s="100"/>
      <c r="Z112" s="100"/>
      <c r="AA112" s="100"/>
      <c r="AB112" s="98"/>
      <c r="AC112" s="98"/>
      <c r="AD112" s="98"/>
      <c r="AE112" s="98"/>
      <c r="AF112" s="98"/>
      <c r="AG112" s="98"/>
      <c r="AH112" s="98"/>
      <c r="AI112" s="98"/>
      <c r="AJ112" s="98"/>
      <c r="AK112" s="98"/>
      <c r="AL112" s="98"/>
      <c r="AM112" s="98"/>
      <c r="AN112" s="100"/>
      <c r="AO112" s="98"/>
      <c r="AP112" s="98"/>
      <c r="AQ112" s="98"/>
    </row>
    <row r="113" spans="1:43" ht="15.75" customHeight="1" x14ac:dyDescent="0.25">
      <c r="A113" s="98"/>
      <c r="B113" s="98"/>
      <c r="C113" s="98"/>
      <c r="D113" s="99"/>
      <c r="E113" s="99"/>
      <c r="F113" s="100"/>
      <c r="G113" s="100"/>
      <c r="H113" s="101"/>
      <c r="I113" s="101"/>
      <c r="J113" s="102"/>
      <c r="K113" s="98"/>
      <c r="L113" s="98"/>
      <c r="M113" s="98"/>
      <c r="N113" s="100"/>
      <c r="O113" s="100"/>
      <c r="P113" s="100"/>
      <c r="Q113" s="100"/>
      <c r="R113" s="100"/>
      <c r="S113" s="100"/>
      <c r="T113" s="100"/>
      <c r="U113" s="100"/>
      <c r="V113" s="100"/>
      <c r="W113" s="100"/>
      <c r="X113" s="100"/>
      <c r="Y113" s="100"/>
      <c r="Z113" s="100"/>
      <c r="AA113" s="100"/>
      <c r="AB113" s="98"/>
      <c r="AC113" s="98"/>
      <c r="AD113" s="98"/>
      <c r="AE113" s="98"/>
      <c r="AF113" s="98"/>
      <c r="AG113" s="98"/>
      <c r="AH113" s="98"/>
      <c r="AI113" s="98"/>
      <c r="AJ113" s="98"/>
      <c r="AK113" s="98"/>
      <c r="AL113" s="98"/>
      <c r="AM113" s="98"/>
      <c r="AN113" s="100"/>
      <c r="AO113" s="98"/>
      <c r="AP113" s="98"/>
      <c r="AQ113" s="98"/>
    </row>
    <row r="114" spans="1:43" ht="15.75" customHeight="1" x14ac:dyDescent="0.25">
      <c r="A114" s="98"/>
      <c r="B114" s="98"/>
      <c r="C114" s="98"/>
      <c r="D114" s="99"/>
      <c r="E114" s="99"/>
      <c r="F114" s="100"/>
      <c r="G114" s="100"/>
      <c r="H114" s="101"/>
      <c r="I114" s="101"/>
      <c r="J114" s="102"/>
      <c r="K114" s="98"/>
      <c r="L114" s="98"/>
      <c r="M114" s="98"/>
      <c r="N114" s="100"/>
      <c r="O114" s="100"/>
      <c r="P114" s="100"/>
      <c r="Q114" s="100"/>
      <c r="R114" s="100"/>
      <c r="S114" s="100"/>
      <c r="T114" s="100"/>
      <c r="U114" s="100"/>
      <c r="V114" s="100"/>
      <c r="W114" s="100"/>
      <c r="X114" s="100"/>
      <c r="Y114" s="100"/>
      <c r="Z114" s="100"/>
      <c r="AA114" s="100"/>
      <c r="AB114" s="98"/>
      <c r="AC114" s="98"/>
      <c r="AD114" s="98"/>
      <c r="AE114" s="98"/>
      <c r="AF114" s="98"/>
      <c r="AG114" s="98"/>
      <c r="AH114" s="98"/>
      <c r="AI114" s="98"/>
      <c r="AJ114" s="98"/>
      <c r="AK114" s="98"/>
      <c r="AL114" s="98"/>
      <c r="AM114" s="98"/>
      <c r="AN114" s="100"/>
      <c r="AO114" s="98"/>
      <c r="AP114" s="98"/>
      <c r="AQ114" s="98"/>
    </row>
    <row r="115" spans="1:43" ht="15.75" customHeight="1" x14ac:dyDescent="0.25">
      <c r="A115" s="98"/>
      <c r="B115" s="98"/>
      <c r="C115" s="98"/>
      <c r="D115" s="99"/>
      <c r="E115" s="99"/>
      <c r="F115" s="100"/>
      <c r="G115" s="100"/>
      <c r="H115" s="101"/>
      <c r="I115" s="101"/>
      <c r="J115" s="102"/>
      <c r="K115" s="98"/>
      <c r="L115" s="98"/>
      <c r="M115" s="98"/>
      <c r="N115" s="100"/>
      <c r="O115" s="100"/>
      <c r="P115" s="100"/>
      <c r="Q115" s="100"/>
      <c r="R115" s="100"/>
      <c r="S115" s="100"/>
      <c r="T115" s="100"/>
      <c r="U115" s="100"/>
      <c r="V115" s="100"/>
      <c r="W115" s="100"/>
      <c r="X115" s="100"/>
      <c r="Y115" s="100"/>
      <c r="Z115" s="100"/>
      <c r="AA115" s="100"/>
      <c r="AB115" s="98"/>
      <c r="AC115" s="98"/>
      <c r="AD115" s="98"/>
      <c r="AE115" s="98"/>
      <c r="AF115" s="98"/>
      <c r="AG115" s="98"/>
      <c r="AH115" s="98"/>
      <c r="AI115" s="98"/>
      <c r="AJ115" s="98"/>
      <c r="AK115" s="98"/>
      <c r="AL115" s="98"/>
      <c r="AM115" s="98"/>
      <c r="AN115" s="100"/>
      <c r="AO115" s="98"/>
      <c r="AP115" s="98"/>
      <c r="AQ115" s="98"/>
    </row>
    <row r="116" spans="1:43" ht="15.75" customHeight="1" x14ac:dyDescent="0.25">
      <c r="A116" s="98"/>
      <c r="B116" s="98"/>
      <c r="C116" s="98"/>
      <c r="D116" s="99"/>
      <c r="E116" s="99"/>
      <c r="F116" s="100"/>
      <c r="G116" s="100"/>
      <c r="H116" s="101"/>
      <c r="I116" s="101"/>
      <c r="J116" s="102"/>
      <c r="K116" s="98"/>
      <c r="L116" s="98"/>
      <c r="M116" s="98"/>
      <c r="N116" s="100"/>
      <c r="O116" s="100"/>
      <c r="P116" s="100"/>
      <c r="Q116" s="100"/>
      <c r="R116" s="100"/>
      <c r="S116" s="100"/>
      <c r="T116" s="100"/>
      <c r="U116" s="100"/>
      <c r="V116" s="100"/>
      <c r="W116" s="100"/>
      <c r="X116" s="100"/>
      <c r="Y116" s="100"/>
      <c r="Z116" s="100"/>
      <c r="AA116" s="100"/>
      <c r="AB116" s="98"/>
      <c r="AC116" s="98"/>
      <c r="AD116" s="98"/>
      <c r="AE116" s="98"/>
      <c r="AF116" s="98"/>
      <c r="AG116" s="98"/>
      <c r="AH116" s="98"/>
      <c r="AI116" s="98"/>
      <c r="AJ116" s="98"/>
      <c r="AK116" s="98"/>
      <c r="AL116" s="98"/>
      <c r="AM116" s="98"/>
      <c r="AN116" s="100"/>
      <c r="AO116" s="98"/>
      <c r="AP116" s="98"/>
      <c r="AQ116" s="98"/>
    </row>
    <row r="117" spans="1:43" ht="15.75" customHeight="1" x14ac:dyDescent="0.25">
      <c r="A117" s="98"/>
      <c r="B117" s="98"/>
      <c r="C117" s="98"/>
      <c r="D117" s="99"/>
      <c r="E117" s="99"/>
      <c r="F117" s="100"/>
      <c r="G117" s="100"/>
      <c r="H117" s="101"/>
      <c r="I117" s="101"/>
      <c r="J117" s="102"/>
      <c r="K117" s="98"/>
      <c r="L117" s="98"/>
      <c r="M117" s="98"/>
      <c r="N117" s="100"/>
      <c r="O117" s="100"/>
      <c r="P117" s="100"/>
      <c r="Q117" s="100"/>
      <c r="R117" s="100"/>
      <c r="S117" s="100"/>
      <c r="T117" s="100"/>
      <c r="U117" s="100"/>
      <c r="V117" s="100"/>
      <c r="W117" s="100"/>
      <c r="X117" s="100"/>
      <c r="Y117" s="100"/>
      <c r="Z117" s="100"/>
      <c r="AA117" s="100"/>
      <c r="AB117" s="98"/>
      <c r="AC117" s="98"/>
      <c r="AD117" s="98"/>
      <c r="AE117" s="98"/>
      <c r="AF117" s="98"/>
      <c r="AG117" s="98"/>
      <c r="AH117" s="98"/>
      <c r="AI117" s="98"/>
      <c r="AJ117" s="98"/>
      <c r="AK117" s="98"/>
      <c r="AL117" s="98"/>
      <c r="AM117" s="98"/>
      <c r="AN117" s="100"/>
      <c r="AO117" s="98"/>
      <c r="AP117" s="98"/>
      <c r="AQ117" s="98"/>
    </row>
    <row r="118" spans="1:43" ht="15.75" customHeight="1" x14ac:dyDescent="0.25">
      <c r="A118" s="98"/>
      <c r="B118" s="98"/>
      <c r="C118" s="98"/>
      <c r="D118" s="99"/>
      <c r="E118" s="99"/>
      <c r="F118" s="100"/>
      <c r="G118" s="100"/>
      <c r="H118" s="101"/>
      <c r="I118" s="101"/>
      <c r="J118" s="102"/>
      <c r="K118" s="98"/>
      <c r="L118" s="98"/>
      <c r="M118" s="98"/>
      <c r="N118" s="100"/>
      <c r="O118" s="100"/>
      <c r="P118" s="100"/>
      <c r="Q118" s="100"/>
      <c r="R118" s="100"/>
      <c r="S118" s="100"/>
      <c r="T118" s="100"/>
      <c r="U118" s="100"/>
      <c r="V118" s="100"/>
      <c r="W118" s="100"/>
      <c r="X118" s="100"/>
      <c r="Y118" s="100"/>
      <c r="Z118" s="100"/>
      <c r="AA118" s="100"/>
      <c r="AB118" s="98"/>
      <c r="AC118" s="98"/>
      <c r="AD118" s="98"/>
      <c r="AE118" s="98"/>
      <c r="AF118" s="98"/>
      <c r="AG118" s="98"/>
      <c r="AH118" s="98"/>
      <c r="AI118" s="98"/>
      <c r="AJ118" s="98"/>
      <c r="AK118" s="98"/>
      <c r="AL118" s="98"/>
      <c r="AM118" s="98"/>
      <c r="AN118" s="100"/>
      <c r="AO118" s="98"/>
      <c r="AP118" s="98"/>
      <c r="AQ118" s="98"/>
    </row>
    <row r="119" spans="1:43" ht="15.75" customHeight="1" x14ac:dyDescent="0.25">
      <c r="A119" s="98"/>
      <c r="B119" s="98"/>
      <c r="C119" s="98"/>
      <c r="D119" s="99"/>
      <c r="E119" s="99"/>
      <c r="F119" s="100"/>
      <c r="G119" s="100"/>
      <c r="H119" s="101"/>
      <c r="I119" s="101"/>
      <c r="J119" s="102"/>
      <c r="K119" s="98"/>
      <c r="L119" s="98"/>
      <c r="M119" s="98"/>
      <c r="N119" s="100"/>
      <c r="O119" s="100"/>
      <c r="P119" s="100"/>
      <c r="Q119" s="100"/>
      <c r="R119" s="100"/>
      <c r="S119" s="100"/>
      <c r="T119" s="100"/>
      <c r="U119" s="100"/>
      <c r="V119" s="100"/>
      <c r="W119" s="100"/>
      <c r="X119" s="100"/>
      <c r="Y119" s="100"/>
      <c r="Z119" s="100"/>
      <c r="AA119" s="100"/>
      <c r="AB119" s="98"/>
      <c r="AC119" s="98"/>
      <c r="AD119" s="98"/>
      <c r="AE119" s="98"/>
      <c r="AF119" s="98"/>
      <c r="AG119" s="98"/>
      <c r="AH119" s="98"/>
      <c r="AI119" s="98"/>
      <c r="AJ119" s="98"/>
      <c r="AK119" s="98"/>
      <c r="AL119" s="98"/>
      <c r="AM119" s="98"/>
      <c r="AN119" s="100"/>
      <c r="AO119" s="98"/>
      <c r="AP119" s="98"/>
      <c r="AQ119" s="98"/>
    </row>
    <row r="120" spans="1:43" ht="15.75" customHeight="1" x14ac:dyDescent="0.25">
      <c r="A120" s="98"/>
      <c r="B120" s="98"/>
      <c r="C120" s="98"/>
      <c r="D120" s="99"/>
      <c r="E120" s="99"/>
      <c r="F120" s="100"/>
      <c r="G120" s="100"/>
      <c r="H120" s="101"/>
      <c r="I120" s="101"/>
      <c r="J120" s="102"/>
      <c r="K120" s="98"/>
      <c r="L120" s="98"/>
      <c r="M120" s="98"/>
      <c r="N120" s="100"/>
      <c r="O120" s="100"/>
      <c r="P120" s="100"/>
      <c r="Q120" s="100"/>
      <c r="R120" s="100"/>
      <c r="S120" s="100"/>
      <c r="T120" s="100"/>
      <c r="U120" s="100"/>
      <c r="V120" s="100"/>
      <c r="W120" s="100"/>
      <c r="X120" s="100"/>
      <c r="Y120" s="100"/>
      <c r="Z120" s="100"/>
      <c r="AA120" s="100"/>
      <c r="AB120" s="98"/>
      <c r="AC120" s="98"/>
      <c r="AD120" s="98"/>
      <c r="AE120" s="98"/>
      <c r="AF120" s="98"/>
      <c r="AG120" s="98"/>
      <c r="AH120" s="98"/>
      <c r="AI120" s="98"/>
      <c r="AJ120" s="98"/>
      <c r="AK120" s="98"/>
      <c r="AL120" s="98"/>
      <c r="AM120" s="98"/>
      <c r="AN120" s="100"/>
      <c r="AO120" s="98"/>
      <c r="AP120" s="98"/>
      <c r="AQ120" s="98"/>
    </row>
    <row r="121" spans="1:43" ht="15.75" customHeight="1" x14ac:dyDescent="0.25">
      <c r="A121" s="98"/>
      <c r="B121" s="98"/>
      <c r="C121" s="98"/>
      <c r="D121" s="99"/>
      <c r="E121" s="99"/>
      <c r="F121" s="100"/>
      <c r="G121" s="100"/>
      <c r="H121" s="101"/>
      <c r="I121" s="101"/>
      <c r="J121" s="102"/>
      <c r="K121" s="98"/>
      <c r="L121" s="98"/>
      <c r="M121" s="98"/>
      <c r="N121" s="100"/>
      <c r="O121" s="100"/>
      <c r="P121" s="100"/>
      <c r="Q121" s="100"/>
      <c r="R121" s="100"/>
      <c r="S121" s="100"/>
      <c r="T121" s="100"/>
      <c r="U121" s="100"/>
      <c r="V121" s="100"/>
      <c r="W121" s="100"/>
      <c r="X121" s="100"/>
      <c r="Y121" s="100"/>
      <c r="Z121" s="100"/>
      <c r="AA121" s="100"/>
      <c r="AB121" s="98"/>
      <c r="AC121" s="98"/>
      <c r="AD121" s="98"/>
      <c r="AE121" s="98"/>
      <c r="AF121" s="98"/>
      <c r="AG121" s="98"/>
      <c r="AH121" s="98"/>
      <c r="AI121" s="98"/>
      <c r="AJ121" s="98"/>
      <c r="AK121" s="98"/>
      <c r="AL121" s="98"/>
      <c r="AM121" s="98"/>
      <c r="AN121" s="100"/>
      <c r="AO121" s="98"/>
      <c r="AP121" s="98"/>
      <c r="AQ121" s="98"/>
    </row>
    <row r="122" spans="1:43" ht="15.75" customHeight="1" x14ac:dyDescent="0.25">
      <c r="A122" s="98"/>
      <c r="B122" s="98"/>
      <c r="C122" s="98"/>
      <c r="D122" s="99"/>
      <c r="E122" s="99"/>
      <c r="F122" s="100"/>
      <c r="G122" s="100"/>
      <c r="H122" s="101"/>
      <c r="I122" s="101"/>
      <c r="J122" s="102"/>
      <c r="K122" s="98"/>
      <c r="L122" s="98"/>
      <c r="M122" s="98"/>
      <c r="N122" s="100"/>
      <c r="O122" s="100"/>
      <c r="P122" s="100"/>
      <c r="Q122" s="100"/>
      <c r="R122" s="100"/>
      <c r="S122" s="100"/>
      <c r="T122" s="100"/>
      <c r="U122" s="100"/>
      <c r="V122" s="100"/>
      <c r="W122" s="100"/>
      <c r="X122" s="100"/>
      <c r="Y122" s="100"/>
      <c r="Z122" s="100"/>
      <c r="AA122" s="100"/>
      <c r="AB122" s="98"/>
      <c r="AC122" s="98"/>
      <c r="AD122" s="98"/>
      <c r="AE122" s="98"/>
      <c r="AF122" s="98"/>
      <c r="AG122" s="98"/>
      <c r="AH122" s="98"/>
      <c r="AI122" s="98"/>
      <c r="AJ122" s="98"/>
      <c r="AK122" s="98"/>
      <c r="AL122" s="98"/>
      <c r="AM122" s="98"/>
      <c r="AN122" s="100"/>
      <c r="AO122" s="98"/>
      <c r="AP122" s="98"/>
      <c r="AQ122" s="98"/>
    </row>
    <row r="123" spans="1:43" ht="15.75" customHeight="1" x14ac:dyDescent="0.25">
      <c r="A123" s="98"/>
      <c r="B123" s="98"/>
      <c r="C123" s="98"/>
      <c r="D123" s="99"/>
      <c r="E123" s="99"/>
      <c r="F123" s="100"/>
      <c r="G123" s="100"/>
      <c r="H123" s="101"/>
      <c r="I123" s="101"/>
      <c r="J123" s="102"/>
      <c r="K123" s="98"/>
      <c r="L123" s="98"/>
      <c r="M123" s="98"/>
      <c r="N123" s="100"/>
      <c r="O123" s="100"/>
      <c r="P123" s="100"/>
      <c r="Q123" s="100"/>
      <c r="R123" s="100"/>
      <c r="S123" s="100"/>
      <c r="T123" s="100"/>
      <c r="U123" s="100"/>
      <c r="V123" s="100"/>
      <c r="W123" s="100"/>
      <c r="X123" s="100"/>
      <c r="Y123" s="100"/>
      <c r="Z123" s="100"/>
      <c r="AA123" s="100"/>
      <c r="AB123" s="98"/>
      <c r="AC123" s="98"/>
      <c r="AD123" s="98"/>
      <c r="AE123" s="98"/>
      <c r="AF123" s="98"/>
      <c r="AG123" s="98"/>
      <c r="AH123" s="98"/>
      <c r="AI123" s="98"/>
      <c r="AJ123" s="98"/>
      <c r="AK123" s="98"/>
      <c r="AL123" s="98"/>
      <c r="AM123" s="98"/>
      <c r="AN123" s="100"/>
      <c r="AO123" s="98"/>
      <c r="AP123" s="98"/>
      <c r="AQ123" s="98"/>
    </row>
    <row r="124" spans="1:43" ht="15.75" customHeight="1" x14ac:dyDescent="0.25">
      <c r="A124" s="98"/>
      <c r="B124" s="98"/>
      <c r="C124" s="98"/>
      <c r="D124" s="99"/>
      <c r="E124" s="99"/>
      <c r="F124" s="100"/>
      <c r="G124" s="100"/>
      <c r="H124" s="101"/>
      <c r="I124" s="101"/>
      <c r="J124" s="102"/>
      <c r="K124" s="98"/>
      <c r="L124" s="98"/>
      <c r="M124" s="98"/>
      <c r="N124" s="100"/>
      <c r="O124" s="100"/>
      <c r="P124" s="100"/>
      <c r="Q124" s="100"/>
      <c r="R124" s="100"/>
      <c r="S124" s="100"/>
      <c r="T124" s="100"/>
      <c r="U124" s="100"/>
      <c r="V124" s="100"/>
      <c r="W124" s="100"/>
      <c r="X124" s="100"/>
      <c r="Y124" s="100"/>
      <c r="Z124" s="100"/>
      <c r="AA124" s="100"/>
      <c r="AB124" s="98"/>
      <c r="AC124" s="98"/>
      <c r="AD124" s="98"/>
      <c r="AE124" s="98"/>
      <c r="AF124" s="98"/>
      <c r="AG124" s="98"/>
      <c r="AH124" s="98"/>
      <c r="AI124" s="98"/>
      <c r="AJ124" s="98"/>
      <c r="AK124" s="98"/>
      <c r="AL124" s="98"/>
      <c r="AM124" s="98"/>
      <c r="AN124" s="100"/>
      <c r="AO124" s="98"/>
      <c r="AP124" s="98"/>
      <c r="AQ124" s="98"/>
    </row>
    <row r="125" spans="1:43" ht="15.75" customHeight="1" x14ac:dyDescent="0.25">
      <c r="A125" s="98"/>
      <c r="B125" s="98"/>
      <c r="C125" s="98"/>
      <c r="D125" s="99"/>
      <c r="E125" s="99"/>
      <c r="F125" s="100"/>
      <c r="G125" s="100"/>
      <c r="H125" s="101"/>
      <c r="I125" s="101"/>
      <c r="J125" s="102"/>
      <c r="K125" s="98"/>
      <c r="L125" s="98"/>
      <c r="M125" s="98"/>
      <c r="N125" s="100"/>
      <c r="O125" s="100"/>
      <c r="P125" s="100"/>
      <c r="Q125" s="100"/>
      <c r="R125" s="100"/>
      <c r="S125" s="100"/>
      <c r="T125" s="100"/>
      <c r="U125" s="100"/>
      <c r="V125" s="100"/>
      <c r="W125" s="100"/>
      <c r="X125" s="100"/>
      <c r="Y125" s="100"/>
      <c r="Z125" s="100"/>
      <c r="AA125" s="100"/>
      <c r="AB125" s="98"/>
      <c r="AC125" s="98"/>
      <c r="AD125" s="98"/>
      <c r="AE125" s="98"/>
      <c r="AF125" s="98"/>
      <c r="AG125" s="98"/>
      <c r="AH125" s="98"/>
      <c r="AI125" s="98"/>
      <c r="AJ125" s="98"/>
      <c r="AK125" s="98"/>
      <c r="AL125" s="98"/>
      <c r="AM125" s="98"/>
      <c r="AN125" s="100"/>
      <c r="AO125" s="98"/>
      <c r="AP125" s="98"/>
      <c r="AQ125" s="98"/>
    </row>
    <row r="126" spans="1:43" ht="15.75" customHeight="1" x14ac:dyDescent="0.25">
      <c r="A126" s="98"/>
      <c r="B126" s="98"/>
      <c r="C126" s="98"/>
      <c r="D126" s="99"/>
      <c r="E126" s="99"/>
      <c r="F126" s="100"/>
      <c r="G126" s="100"/>
      <c r="H126" s="101"/>
      <c r="I126" s="101"/>
      <c r="J126" s="102"/>
      <c r="K126" s="98"/>
      <c r="L126" s="98"/>
      <c r="M126" s="98"/>
      <c r="N126" s="100"/>
      <c r="O126" s="100"/>
      <c r="P126" s="100"/>
      <c r="Q126" s="100"/>
      <c r="R126" s="100"/>
      <c r="S126" s="100"/>
      <c r="T126" s="100"/>
      <c r="U126" s="100"/>
      <c r="V126" s="100"/>
      <c r="W126" s="100"/>
      <c r="X126" s="100"/>
      <c r="Y126" s="100"/>
      <c r="Z126" s="100"/>
      <c r="AA126" s="100"/>
      <c r="AB126" s="98"/>
      <c r="AC126" s="98"/>
      <c r="AD126" s="98"/>
      <c r="AE126" s="98"/>
      <c r="AF126" s="98"/>
      <c r="AG126" s="98"/>
      <c r="AH126" s="98"/>
      <c r="AI126" s="98"/>
      <c r="AJ126" s="98"/>
      <c r="AK126" s="98"/>
      <c r="AL126" s="98"/>
      <c r="AM126" s="98"/>
      <c r="AN126" s="100"/>
      <c r="AO126" s="98"/>
      <c r="AP126" s="98"/>
      <c r="AQ126" s="98"/>
    </row>
    <row r="127" spans="1:43" ht="15.75" customHeight="1" x14ac:dyDescent="0.25">
      <c r="A127" s="98"/>
      <c r="B127" s="98"/>
      <c r="C127" s="98"/>
      <c r="D127" s="99"/>
      <c r="E127" s="99"/>
      <c r="F127" s="100"/>
      <c r="G127" s="100"/>
      <c r="H127" s="101"/>
      <c r="I127" s="101"/>
      <c r="J127" s="102"/>
      <c r="K127" s="98"/>
      <c r="L127" s="98"/>
      <c r="M127" s="98"/>
      <c r="N127" s="100"/>
      <c r="O127" s="100"/>
      <c r="P127" s="100"/>
      <c r="Q127" s="100"/>
      <c r="R127" s="100"/>
      <c r="S127" s="100"/>
      <c r="T127" s="100"/>
      <c r="U127" s="100"/>
      <c r="V127" s="100"/>
      <c r="W127" s="100"/>
      <c r="X127" s="100"/>
      <c r="Y127" s="100"/>
      <c r="Z127" s="100"/>
      <c r="AA127" s="100"/>
      <c r="AB127" s="98"/>
      <c r="AC127" s="98"/>
      <c r="AD127" s="98"/>
      <c r="AE127" s="98"/>
      <c r="AF127" s="98"/>
      <c r="AG127" s="98"/>
      <c r="AH127" s="98"/>
      <c r="AI127" s="98"/>
      <c r="AJ127" s="98"/>
      <c r="AK127" s="98"/>
      <c r="AL127" s="98"/>
      <c r="AM127" s="98"/>
      <c r="AN127" s="100"/>
      <c r="AO127" s="98"/>
      <c r="AP127" s="98"/>
      <c r="AQ127" s="98"/>
    </row>
    <row r="128" spans="1:43" ht="15.75" customHeight="1" x14ac:dyDescent="0.25">
      <c r="A128" s="98"/>
      <c r="B128" s="98"/>
      <c r="C128" s="98"/>
      <c r="D128" s="99"/>
      <c r="E128" s="99"/>
      <c r="F128" s="100"/>
      <c r="G128" s="100"/>
      <c r="H128" s="101"/>
      <c r="I128" s="101"/>
      <c r="J128" s="102"/>
      <c r="K128" s="98"/>
      <c r="L128" s="98"/>
      <c r="M128" s="98"/>
      <c r="N128" s="100"/>
      <c r="O128" s="100"/>
      <c r="P128" s="100"/>
      <c r="Q128" s="100"/>
      <c r="R128" s="100"/>
      <c r="S128" s="100"/>
      <c r="T128" s="100"/>
      <c r="U128" s="100"/>
      <c r="V128" s="100"/>
      <c r="W128" s="100"/>
      <c r="X128" s="100"/>
      <c r="Y128" s="100"/>
      <c r="Z128" s="100"/>
      <c r="AA128" s="100"/>
      <c r="AB128" s="98"/>
      <c r="AC128" s="98"/>
      <c r="AD128" s="98"/>
      <c r="AE128" s="98"/>
      <c r="AF128" s="98"/>
      <c r="AG128" s="98"/>
      <c r="AH128" s="98"/>
      <c r="AI128" s="98"/>
      <c r="AJ128" s="98"/>
      <c r="AK128" s="98"/>
      <c r="AL128" s="98"/>
      <c r="AM128" s="98"/>
      <c r="AN128" s="100"/>
      <c r="AO128" s="98"/>
      <c r="AP128" s="98"/>
      <c r="AQ128" s="98"/>
    </row>
    <row r="129" spans="1:43" ht="15.75" customHeight="1" x14ac:dyDescent="0.25">
      <c r="A129" s="98"/>
      <c r="B129" s="98"/>
      <c r="C129" s="98"/>
      <c r="D129" s="99"/>
      <c r="E129" s="99"/>
      <c r="F129" s="100"/>
      <c r="G129" s="100"/>
      <c r="H129" s="101"/>
      <c r="I129" s="101"/>
      <c r="J129" s="102"/>
      <c r="K129" s="98"/>
      <c r="L129" s="98"/>
      <c r="M129" s="98"/>
      <c r="N129" s="100"/>
      <c r="O129" s="100"/>
      <c r="P129" s="100"/>
      <c r="Q129" s="100"/>
      <c r="R129" s="100"/>
      <c r="S129" s="100"/>
      <c r="T129" s="100"/>
      <c r="U129" s="100"/>
      <c r="V129" s="100"/>
      <c r="W129" s="100"/>
      <c r="X129" s="100"/>
      <c r="Y129" s="100"/>
      <c r="Z129" s="100"/>
      <c r="AA129" s="100"/>
      <c r="AB129" s="98"/>
      <c r="AC129" s="98"/>
      <c r="AD129" s="98"/>
      <c r="AE129" s="98"/>
      <c r="AF129" s="98"/>
      <c r="AG129" s="98"/>
      <c r="AH129" s="98"/>
      <c r="AI129" s="98"/>
      <c r="AJ129" s="98"/>
      <c r="AK129" s="98"/>
      <c r="AL129" s="98"/>
      <c r="AM129" s="98"/>
      <c r="AN129" s="100"/>
      <c r="AO129" s="98"/>
      <c r="AP129" s="98"/>
      <c r="AQ129" s="98"/>
    </row>
    <row r="130" spans="1:43" ht="15.75" customHeight="1" x14ac:dyDescent="0.25">
      <c r="A130" s="98"/>
      <c r="B130" s="98"/>
      <c r="C130" s="98"/>
      <c r="D130" s="99"/>
      <c r="E130" s="99"/>
      <c r="F130" s="100"/>
      <c r="G130" s="100"/>
      <c r="H130" s="101"/>
      <c r="I130" s="101"/>
      <c r="J130" s="102"/>
      <c r="K130" s="98"/>
      <c r="L130" s="98"/>
      <c r="M130" s="98"/>
      <c r="N130" s="100"/>
      <c r="O130" s="100"/>
      <c r="P130" s="100"/>
      <c r="Q130" s="100"/>
      <c r="R130" s="100"/>
      <c r="S130" s="100"/>
      <c r="T130" s="100"/>
      <c r="U130" s="100"/>
      <c r="V130" s="100"/>
      <c r="W130" s="100"/>
      <c r="X130" s="100"/>
      <c r="Y130" s="100"/>
      <c r="Z130" s="100"/>
      <c r="AA130" s="100"/>
      <c r="AB130" s="98"/>
      <c r="AC130" s="98"/>
      <c r="AD130" s="98"/>
      <c r="AE130" s="98"/>
      <c r="AF130" s="98"/>
      <c r="AG130" s="98"/>
      <c r="AH130" s="98"/>
      <c r="AI130" s="98"/>
      <c r="AJ130" s="98"/>
      <c r="AK130" s="98"/>
      <c r="AL130" s="98"/>
      <c r="AM130" s="98"/>
      <c r="AN130" s="100"/>
      <c r="AO130" s="98"/>
      <c r="AP130" s="98"/>
      <c r="AQ130" s="98"/>
    </row>
    <row r="131" spans="1:43" ht="15.75" customHeight="1" x14ac:dyDescent="0.25">
      <c r="A131" s="98"/>
      <c r="B131" s="98"/>
      <c r="C131" s="98"/>
      <c r="D131" s="99"/>
      <c r="E131" s="99"/>
      <c r="F131" s="100"/>
      <c r="G131" s="100"/>
      <c r="H131" s="101"/>
      <c r="I131" s="101"/>
      <c r="J131" s="102"/>
      <c r="K131" s="98"/>
      <c r="L131" s="98"/>
      <c r="M131" s="98"/>
      <c r="N131" s="100"/>
      <c r="O131" s="100"/>
      <c r="P131" s="100"/>
      <c r="Q131" s="100"/>
      <c r="R131" s="100"/>
      <c r="S131" s="100"/>
      <c r="T131" s="100"/>
      <c r="U131" s="100"/>
      <c r="V131" s="100"/>
      <c r="W131" s="100"/>
      <c r="X131" s="100"/>
      <c r="Y131" s="100"/>
      <c r="Z131" s="100"/>
      <c r="AA131" s="100"/>
      <c r="AB131" s="98"/>
      <c r="AC131" s="98"/>
      <c r="AD131" s="98"/>
      <c r="AE131" s="98"/>
      <c r="AF131" s="98"/>
      <c r="AG131" s="98"/>
      <c r="AH131" s="98"/>
      <c r="AI131" s="98"/>
      <c r="AJ131" s="98"/>
      <c r="AK131" s="98"/>
      <c r="AL131" s="98"/>
      <c r="AM131" s="98"/>
      <c r="AN131" s="100"/>
      <c r="AO131" s="98"/>
      <c r="AP131" s="98"/>
      <c r="AQ131" s="98"/>
    </row>
    <row r="132" spans="1:43" ht="15.75" customHeight="1" x14ac:dyDescent="0.25">
      <c r="A132" s="98"/>
      <c r="B132" s="98"/>
      <c r="C132" s="98"/>
      <c r="D132" s="99"/>
      <c r="E132" s="99"/>
      <c r="F132" s="100"/>
      <c r="G132" s="100"/>
      <c r="H132" s="101"/>
      <c r="I132" s="101"/>
      <c r="J132" s="102"/>
      <c r="K132" s="98"/>
      <c r="L132" s="98"/>
      <c r="M132" s="98"/>
      <c r="N132" s="100"/>
      <c r="O132" s="100"/>
      <c r="P132" s="100"/>
      <c r="Q132" s="100"/>
      <c r="R132" s="100"/>
      <c r="S132" s="100"/>
      <c r="T132" s="100"/>
      <c r="U132" s="100"/>
      <c r="V132" s="100"/>
      <c r="W132" s="100"/>
      <c r="X132" s="100"/>
      <c r="Y132" s="100"/>
      <c r="Z132" s="100"/>
      <c r="AA132" s="100"/>
      <c r="AB132" s="98"/>
      <c r="AC132" s="98"/>
      <c r="AD132" s="98"/>
      <c r="AE132" s="98"/>
      <c r="AF132" s="98"/>
      <c r="AG132" s="98"/>
      <c r="AH132" s="98"/>
      <c r="AI132" s="98"/>
      <c r="AJ132" s="98"/>
      <c r="AK132" s="98"/>
      <c r="AL132" s="98"/>
      <c r="AM132" s="98"/>
      <c r="AN132" s="100"/>
      <c r="AO132" s="98"/>
      <c r="AP132" s="98"/>
      <c r="AQ132" s="98"/>
    </row>
    <row r="133" spans="1:43" ht="15.75" customHeight="1" x14ac:dyDescent="0.25">
      <c r="A133" s="98"/>
      <c r="B133" s="98"/>
      <c r="C133" s="98"/>
      <c r="D133" s="99"/>
      <c r="E133" s="99"/>
      <c r="F133" s="100"/>
      <c r="G133" s="100"/>
      <c r="H133" s="101"/>
      <c r="I133" s="101"/>
      <c r="J133" s="102"/>
      <c r="K133" s="98"/>
      <c r="L133" s="98"/>
      <c r="M133" s="98"/>
      <c r="N133" s="100"/>
      <c r="O133" s="100"/>
      <c r="P133" s="100"/>
      <c r="Q133" s="100"/>
      <c r="R133" s="100"/>
      <c r="S133" s="100"/>
      <c r="T133" s="100"/>
      <c r="U133" s="100"/>
      <c r="V133" s="100"/>
      <c r="W133" s="100"/>
      <c r="X133" s="100"/>
      <c r="Y133" s="100"/>
      <c r="Z133" s="100"/>
      <c r="AA133" s="100"/>
      <c r="AB133" s="98"/>
      <c r="AC133" s="98"/>
      <c r="AD133" s="98"/>
      <c r="AE133" s="98"/>
      <c r="AF133" s="98"/>
      <c r="AG133" s="98"/>
      <c r="AH133" s="98"/>
      <c r="AI133" s="98"/>
      <c r="AJ133" s="98"/>
      <c r="AK133" s="98"/>
      <c r="AL133" s="98"/>
      <c r="AM133" s="98"/>
      <c r="AN133" s="100"/>
      <c r="AO133" s="98"/>
      <c r="AP133" s="98"/>
      <c r="AQ133" s="98"/>
    </row>
    <row r="134" spans="1:43" ht="15.75" customHeight="1" x14ac:dyDescent="0.25">
      <c r="A134" s="98"/>
      <c r="B134" s="98"/>
      <c r="C134" s="98"/>
      <c r="D134" s="99"/>
      <c r="E134" s="99"/>
      <c r="F134" s="100"/>
      <c r="G134" s="100"/>
      <c r="H134" s="101"/>
      <c r="I134" s="101"/>
      <c r="J134" s="102"/>
      <c r="K134" s="98"/>
      <c r="L134" s="98"/>
      <c r="M134" s="98"/>
      <c r="N134" s="100"/>
      <c r="O134" s="100"/>
      <c r="P134" s="100"/>
      <c r="Q134" s="100"/>
      <c r="R134" s="100"/>
      <c r="S134" s="100"/>
      <c r="T134" s="100"/>
      <c r="U134" s="100"/>
      <c r="V134" s="100"/>
      <c r="W134" s="100"/>
      <c r="X134" s="100"/>
      <c r="Y134" s="100"/>
      <c r="Z134" s="100"/>
      <c r="AA134" s="100"/>
      <c r="AB134" s="98"/>
      <c r="AC134" s="98"/>
      <c r="AD134" s="98"/>
      <c r="AE134" s="98"/>
      <c r="AF134" s="98"/>
      <c r="AG134" s="98"/>
      <c r="AH134" s="98"/>
      <c r="AI134" s="98"/>
      <c r="AJ134" s="98"/>
      <c r="AK134" s="98"/>
      <c r="AL134" s="98"/>
      <c r="AM134" s="98"/>
      <c r="AN134" s="100"/>
      <c r="AO134" s="98"/>
      <c r="AP134" s="98"/>
      <c r="AQ134" s="98"/>
    </row>
    <row r="135" spans="1:43" ht="15.75" customHeight="1" x14ac:dyDescent="0.25">
      <c r="A135" s="98"/>
      <c r="B135" s="98"/>
      <c r="C135" s="98"/>
      <c r="D135" s="99"/>
      <c r="E135" s="99"/>
      <c r="F135" s="100"/>
      <c r="G135" s="100"/>
      <c r="H135" s="101"/>
      <c r="I135" s="101"/>
      <c r="J135" s="102"/>
      <c r="K135" s="98"/>
      <c r="L135" s="98"/>
      <c r="M135" s="98"/>
      <c r="N135" s="100"/>
      <c r="O135" s="100"/>
      <c r="P135" s="100"/>
      <c r="Q135" s="100"/>
      <c r="R135" s="100"/>
      <c r="S135" s="100"/>
      <c r="T135" s="100"/>
      <c r="U135" s="100"/>
      <c r="V135" s="100"/>
      <c r="W135" s="100"/>
      <c r="X135" s="100"/>
      <c r="Y135" s="100"/>
      <c r="Z135" s="100"/>
      <c r="AA135" s="100"/>
      <c r="AB135" s="98"/>
      <c r="AC135" s="98"/>
      <c r="AD135" s="98"/>
      <c r="AE135" s="98"/>
      <c r="AF135" s="98"/>
      <c r="AG135" s="98"/>
      <c r="AH135" s="98"/>
      <c r="AI135" s="98"/>
      <c r="AJ135" s="98"/>
      <c r="AK135" s="98"/>
      <c r="AL135" s="98"/>
      <c r="AM135" s="98"/>
      <c r="AN135" s="100"/>
      <c r="AO135" s="98"/>
      <c r="AP135" s="98"/>
      <c r="AQ135" s="98"/>
    </row>
    <row r="136" spans="1:43" ht="15.75" customHeight="1" x14ac:dyDescent="0.25">
      <c r="A136" s="98"/>
      <c r="B136" s="98"/>
      <c r="C136" s="98"/>
      <c r="D136" s="99"/>
      <c r="E136" s="99"/>
      <c r="F136" s="100"/>
      <c r="G136" s="100"/>
      <c r="H136" s="101"/>
      <c r="I136" s="101"/>
      <c r="J136" s="102"/>
      <c r="K136" s="98"/>
      <c r="L136" s="98"/>
      <c r="M136" s="98"/>
      <c r="N136" s="100"/>
      <c r="O136" s="100"/>
      <c r="P136" s="100"/>
      <c r="Q136" s="100"/>
      <c r="R136" s="100"/>
      <c r="S136" s="100"/>
      <c r="T136" s="100"/>
      <c r="U136" s="100"/>
      <c r="V136" s="100"/>
      <c r="W136" s="100"/>
      <c r="X136" s="100"/>
      <c r="Y136" s="100"/>
      <c r="Z136" s="100"/>
      <c r="AA136" s="100"/>
      <c r="AB136" s="98"/>
      <c r="AC136" s="98"/>
      <c r="AD136" s="98"/>
      <c r="AE136" s="98"/>
      <c r="AF136" s="98"/>
      <c r="AG136" s="98"/>
      <c r="AH136" s="98"/>
      <c r="AI136" s="98"/>
      <c r="AJ136" s="98"/>
      <c r="AK136" s="98"/>
      <c r="AL136" s="98"/>
      <c r="AM136" s="98"/>
      <c r="AN136" s="100"/>
      <c r="AO136" s="98"/>
      <c r="AP136" s="98"/>
      <c r="AQ136" s="98"/>
    </row>
    <row r="137" spans="1:43" ht="15.75" customHeight="1" x14ac:dyDescent="0.25">
      <c r="A137" s="98"/>
      <c r="B137" s="98"/>
      <c r="C137" s="98"/>
      <c r="D137" s="99"/>
      <c r="E137" s="99"/>
      <c r="F137" s="100"/>
      <c r="G137" s="100"/>
      <c r="H137" s="101"/>
      <c r="I137" s="101"/>
      <c r="J137" s="102"/>
      <c r="K137" s="98"/>
      <c r="L137" s="98"/>
      <c r="M137" s="98"/>
      <c r="N137" s="100"/>
      <c r="O137" s="100"/>
      <c r="P137" s="100"/>
      <c r="Q137" s="100"/>
      <c r="R137" s="100"/>
      <c r="S137" s="100"/>
      <c r="T137" s="100"/>
      <c r="U137" s="100"/>
      <c r="V137" s="100"/>
      <c r="W137" s="100"/>
      <c r="X137" s="100"/>
      <c r="Y137" s="100"/>
      <c r="Z137" s="100"/>
      <c r="AA137" s="100"/>
      <c r="AB137" s="98"/>
      <c r="AC137" s="98"/>
      <c r="AD137" s="98"/>
      <c r="AE137" s="98"/>
      <c r="AF137" s="98"/>
      <c r="AG137" s="98"/>
      <c r="AH137" s="98"/>
      <c r="AI137" s="98"/>
      <c r="AJ137" s="98"/>
      <c r="AK137" s="98"/>
      <c r="AL137" s="98"/>
      <c r="AM137" s="98"/>
      <c r="AN137" s="100"/>
      <c r="AO137" s="98"/>
      <c r="AP137" s="98"/>
      <c r="AQ137" s="98"/>
    </row>
    <row r="138" spans="1:43" ht="15.75" customHeight="1" x14ac:dyDescent="0.25">
      <c r="A138" s="98"/>
      <c r="B138" s="98"/>
      <c r="C138" s="98"/>
      <c r="D138" s="99"/>
      <c r="E138" s="99"/>
      <c r="F138" s="100"/>
      <c r="G138" s="100"/>
      <c r="H138" s="101"/>
      <c r="I138" s="101"/>
      <c r="J138" s="102"/>
      <c r="K138" s="98"/>
      <c r="L138" s="98"/>
      <c r="M138" s="98"/>
      <c r="N138" s="100"/>
      <c r="O138" s="100"/>
      <c r="P138" s="100"/>
      <c r="Q138" s="100"/>
      <c r="R138" s="100"/>
      <c r="S138" s="100"/>
      <c r="T138" s="100"/>
      <c r="U138" s="100"/>
      <c r="V138" s="100"/>
      <c r="W138" s="100"/>
      <c r="X138" s="100"/>
      <c r="Y138" s="100"/>
      <c r="Z138" s="100"/>
      <c r="AA138" s="100"/>
      <c r="AB138" s="98"/>
      <c r="AC138" s="98"/>
      <c r="AD138" s="98"/>
      <c r="AE138" s="98"/>
      <c r="AF138" s="98"/>
      <c r="AG138" s="98"/>
      <c r="AH138" s="98"/>
      <c r="AI138" s="98"/>
      <c r="AJ138" s="98"/>
      <c r="AK138" s="98"/>
      <c r="AL138" s="98"/>
      <c r="AM138" s="98"/>
      <c r="AN138" s="100"/>
      <c r="AO138" s="98"/>
      <c r="AP138" s="98"/>
      <c r="AQ138" s="98"/>
    </row>
    <row r="139" spans="1:43" ht="15.75" customHeight="1" x14ac:dyDescent="0.25">
      <c r="A139" s="98"/>
      <c r="B139" s="98"/>
      <c r="C139" s="98"/>
      <c r="D139" s="99"/>
      <c r="E139" s="99"/>
      <c r="F139" s="100"/>
      <c r="G139" s="100"/>
      <c r="H139" s="101"/>
      <c r="I139" s="101"/>
      <c r="J139" s="102"/>
      <c r="K139" s="98"/>
      <c r="L139" s="98"/>
      <c r="M139" s="98"/>
      <c r="N139" s="100"/>
      <c r="O139" s="100"/>
      <c r="P139" s="100"/>
      <c r="Q139" s="100"/>
      <c r="R139" s="100"/>
      <c r="S139" s="100"/>
      <c r="T139" s="100"/>
      <c r="U139" s="100"/>
      <c r="V139" s="100"/>
      <c r="W139" s="100"/>
      <c r="X139" s="100"/>
      <c r="Y139" s="100"/>
      <c r="Z139" s="100"/>
      <c r="AA139" s="100"/>
      <c r="AB139" s="98"/>
      <c r="AC139" s="98"/>
      <c r="AD139" s="98"/>
      <c r="AE139" s="98"/>
      <c r="AF139" s="98"/>
      <c r="AG139" s="98"/>
      <c r="AH139" s="98"/>
      <c r="AI139" s="98"/>
      <c r="AJ139" s="98"/>
      <c r="AK139" s="98"/>
      <c r="AL139" s="98"/>
      <c r="AM139" s="98"/>
      <c r="AN139" s="100"/>
      <c r="AO139" s="98"/>
      <c r="AP139" s="98"/>
      <c r="AQ139" s="98"/>
    </row>
    <row r="140" spans="1:43" ht="15.75" customHeight="1" x14ac:dyDescent="0.25">
      <c r="A140" s="98"/>
      <c r="B140" s="98"/>
      <c r="C140" s="98"/>
      <c r="D140" s="99"/>
      <c r="E140" s="99"/>
      <c r="F140" s="100"/>
      <c r="G140" s="100"/>
      <c r="H140" s="101"/>
      <c r="I140" s="101"/>
      <c r="J140" s="102"/>
      <c r="K140" s="98"/>
      <c r="L140" s="98"/>
      <c r="M140" s="98"/>
      <c r="N140" s="100"/>
      <c r="O140" s="100"/>
      <c r="P140" s="100"/>
      <c r="Q140" s="100"/>
      <c r="R140" s="100"/>
      <c r="S140" s="100"/>
      <c r="T140" s="100"/>
      <c r="U140" s="100"/>
      <c r="V140" s="100"/>
      <c r="W140" s="100"/>
      <c r="X140" s="100"/>
      <c r="Y140" s="100"/>
      <c r="Z140" s="100"/>
      <c r="AA140" s="100"/>
      <c r="AB140" s="98"/>
      <c r="AC140" s="98"/>
      <c r="AD140" s="98"/>
      <c r="AE140" s="98"/>
      <c r="AF140" s="98"/>
      <c r="AG140" s="98"/>
      <c r="AH140" s="98"/>
      <c r="AI140" s="98"/>
      <c r="AJ140" s="98"/>
      <c r="AK140" s="98"/>
      <c r="AL140" s="98"/>
      <c r="AM140" s="98"/>
      <c r="AN140" s="100"/>
      <c r="AO140" s="98"/>
      <c r="AP140" s="98"/>
      <c r="AQ140" s="98"/>
    </row>
    <row r="141" spans="1:43" ht="15.75" customHeight="1" x14ac:dyDescent="0.25">
      <c r="A141" s="98"/>
      <c r="B141" s="98"/>
      <c r="C141" s="98"/>
      <c r="D141" s="99"/>
      <c r="E141" s="99"/>
      <c r="F141" s="100"/>
      <c r="G141" s="100"/>
      <c r="H141" s="101"/>
      <c r="I141" s="101"/>
      <c r="J141" s="102"/>
      <c r="K141" s="98"/>
      <c r="L141" s="98"/>
      <c r="M141" s="98"/>
      <c r="N141" s="100"/>
      <c r="O141" s="100"/>
      <c r="P141" s="100"/>
      <c r="Q141" s="100"/>
      <c r="R141" s="100"/>
      <c r="S141" s="100"/>
      <c r="T141" s="100"/>
      <c r="U141" s="100"/>
      <c r="V141" s="100"/>
      <c r="W141" s="100"/>
      <c r="X141" s="100"/>
      <c r="Y141" s="100"/>
      <c r="Z141" s="100"/>
      <c r="AA141" s="100"/>
      <c r="AB141" s="98"/>
      <c r="AC141" s="98"/>
      <c r="AD141" s="98"/>
      <c r="AE141" s="98"/>
      <c r="AF141" s="98"/>
      <c r="AG141" s="98"/>
      <c r="AH141" s="98"/>
      <c r="AI141" s="98"/>
      <c r="AJ141" s="98"/>
      <c r="AK141" s="98"/>
      <c r="AL141" s="98"/>
      <c r="AM141" s="98"/>
      <c r="AN141" s="100"/>
      <c r="AO141" s="98"/>
      <c r="AP141" s="98"/>
      <c r="AQ141" s="98"/>
    </row>
    <row r="142" spans="1:43" ht="15.75" customHeight="1" x14ac:dyDescent="0.25">
      <c r="A142" s="98"/>
      <c r="B142" s="98"/>
      <c r="C142" s="98"/>
      <c r="D142" s="99"/>
      <c r="E142" s="99"/>
      <c r="F142" s="100"/>
      <c r="G142" s="100"/>
      <c r="H142" s="101"/>
      <c r="I142" s="101"/>
      <c r="J142" s="102"/>
      <c r="K142" s="98"/>
      <c r="L142" s="98"/>
      <c r="M142" s="98"/>
      <c r="N142" s="100"/>
      <c r="O142" s="100"/>
      <c r="P142" s="100"/>
      <c r="Q142" s="100"/>
      <c r="R142" s="100"/>
      <c r="S142" s="100"/>
      <c r="T142" s="100"/>
      <c r="U142" s="100"/>
      <c r="V142" s="100"/>
      <c r="W142" s="100"/>
      <c r="X142" s="100"/>
      <c r="Y142" s="100"/>
      <c r="Z142" s="100"/>
      <c r="AA142" s="100"/>
      <c r="AB142" s="98"/>
      <c r="AC142" s="98"/>
      <c r="AD142" s="98"/>
      <c r="AE142" s="98"/>
      <c r="AF142" s="98"/>
      <c r="AG142" s="98"/>
      <c r="AH142" s="98"/>
      <c r="AI142" s="98"/>
      <c r="AJ142" s="98"/>
      <c r="AK142" s="98"/>
      <c r="AL142" s="98"/>
      <c r="AM142" s="98"/>
      <c r="AN142" s="100"/>
      <c r="AO142" s="98"/>
      <c r="AP142" s="98"/>
      <c r="AQ142" s="98"/>
    </row>
    <row r="143" spans="1:43" ht="15.75" customHeight="1" x14ac:dyDescent="0.25">
      <c r="A143" s="98"/>
      <c r="B143" s="98"/>
      <c r="C143" s="98"/>
      <c r="D143" s="99"/>
      <c r="E143" s="99"/>
      <c r="F143" s="100"/>
      <c r="G143" s="100"/>
      <c r="H143" s="101"/>
      <c r="I143" s="101"/>
      <c r="J143" s="102"/>
      <c r="K143" s="98"/>
      <c r="L143" s="98"/>
      <c r="M143" s="98"/>
      <c r="N143" s="100"/>
      <c r="O143" s="100"/>
      <c r="P143" s="100"/>
      <c r="Q143" s="100"/>
      <c r="R143" s="100"/>
      <c r="S143" s="100"/>
      <c r="T143" s="100"/>
      <c r="U143" s="100"/>
      <c r="V143" s="100"/>
      <c r="W143" s="100"/>
      <c r="X143" s="100"/>
      <c r="Y143" s="100"/>
      <c r="Z143" s="100"/>
      <c r="AA143" s="100"/>
      <c r="AB143" s="98"/>
      <c r="AC143" s="98"/>
      <c r="AD143" s="98"/>
      <c r="AE143" s="98"/>
      <c r="AF143" s="98"/>
      <c r="AG143" s="98"/>
      <c r="AH143" s="98"/>
      <c r="AI143" s="98"/>
      <c r="AJ143" s="98"/>
      <c r="AK143" s="98"/>
      <c r="AL143" s="98"/>
      <c r="AM143" s="98"/>
      <c r="AN143" s="100"/>
      <c r="AO143" s="98"/>
      <c r="AP143" s="98"/>
      <c r="AQ143" s="98"/>
    </row>
    <row r="144" spans="1:43" ht="15.75" customHeight="1" x14ac:dyDescent="0.25">
      <c r="A144" s="98"/>
      <c r="B144" s="98"/>
      <c r="C144" s="98"/>
      <c r="D144" s="99"/>
      <c r="E144" s="99"/>
      <c r="F144" s="100"/>
      <c r="G144" s="100"/>
      <c r="H144" s="101"/>
      <c r="I144" s="101"/>
      <c r="J144" s="102"/>
      <c r="K144" s="98"/>
      <c r="L144" s="98"/>
      <c r="M144" s="98"/>
      <c r="N144" s="100"/>
      <c r="O144" s="100"/>
      <c r="P144" s="100"/>
      <c r="Q144" s="100"/>
      <c r="R144" s="100"/>
      <c r="S144" s="100"/>
      <c r="T144" s="100"/>
      <c r="U144" s="100"/>
      <c r="V144" s="100"/>
      <c r="W144" s="100"/>
      <c r="X144" s="100"/>
      <c r="Y144" s="100"/>
      <c r="Z144" s="100"/>
      <c r="AA144" s="100"/>
      <c r="AB144" s="98"/>
      <c r="AC144" s="98"/>
      <c r="AD144" s="98"/>
      <c r="AE144" s="98"/>
      <c r="AF144" s="98"/>
      <c r="AG144" s="98"/>
      <c r="AH144" s="98"/>
      <c r="AI144" s="98"/>
      <c r="AJ144" s="98"/>
      <c r="AK144" s="98"/>
      <c r="AL144" s="98"/>
      <c r="AM144" s="98"/>
      <c r="AN144" s="100"/>
      <c r="AO144" s="98"/>
      <c r="AP144" s="98"/>
      <c r="AQ144" s="98"/>
    </row>
    <row r="145" spans="1:43" ht="15.75" customHeight="1" x14ac:dyDescent="0.25">
      <c r="A145" s="98"/>
      <c r="B145" s="98"/>
      <c r="C145" s="98"/>
      <c r="D145" s="99"/>
      <c r="E145" s="99"/>
      <c r="F145" s="100"/>
      <c r="G145" s="100"/>
      <c r="H145" s="101"/>
      <c r="I145" s="101"/>
      <c r="J145" s="102"/>
      <c r="K145" s="98"/>
      <c r="L145" s="98"/>
      <c r="M145" s="98"/>
      <c r="N145" s="100"/>
      <c r="O145" s="100"/>
      <c r="P145" s="100"/>
      <c r="Q145" s="100"/>
      <c r="R145" s="100"/>
      <c r="S145" s="100"/>
      <c r="T145" s="100"/>
      <c r="U145" s="100"/>
      <c r="V145" s="100"/>
      <c r="W145" s="100"/>
      <c r="X145" s="100"/>
      <c r="Y145" s="100"/>
      <c r="Z145" s="100"/>
      <c r="AA145" s="100"/>
      <c r="AB145" s="98"/>
      <c r="AC145" s="98"/>
      <c r="AD145" s="98"/>
      <c r="AE145" s="98"/>
      <c r="AF145" s="98"/>
      <c r="AG145" s="98"/>
      <c r="AH145" s="98"/>
      <c r="AI145" s="98"/>
      <c r="AJ145" s="98"/>
      <c r="AK145" s="98"/>
      <c r="AL145" s="98"/>
      <c r="AM145" s="98"/>
      <c r="AN145" s="100"/>
      <c r="AO145" s="98"/>
      <c r="AP145" s="98"/>
      <c r="AQ145" s="98"/>
    </row>
    <row r="146" spans="1:43" ht="15.75" customHeight="1" x14ac:dyDescent="0.25">
      <c r="A146" s="98"/>
      <c r="B146" s="98"/>
      <c r="C146" s="98"/>
      <c r="D146" s="99"/>
      <c r="E146" s="99"/>
      <c r="F146" s="100"/>
      <c r="G146" s="100"/>
      <c r="H146" s="101"/>
      <c r="I146" s="101"/>
      <c r="J146" s="102"/>
      <c r="K146" s="98"/>
      <c r="L146" s="98"/>
      <c r="M146" s="98"/>
      <c r="N146" s="100"/>
      <c r="O146" s="100"/>
      <c r="P146" s="100"/>
      <c r="Q146" s="100"/>
      <c r="R146" s="100"/>
      <c r="S146" s="100"/>
      <c r="T146" s="100"/>
      <c r="U146" s="100"/>
      <c r="V146" s="100"/>
      <c r="W146" s="100"/>
      <c r="X146" s="100"/>
      <c r="Y146" s="100"/>
      <c r="Z146" s="100"/>
      <c r="AA146" s="100"/>
      <c r="AB146" s="98"/>
      <c r="AC146" s="98"/>
      <c r="AD146" s="98"/>
      <c r="AE146" s="98"/>
      <c r="AF146" s="98"/>
      <c r="AG146" s="98"/>
      <c r="AH146" s="98"/>
      <c r="AI146" s="98"/>
      <c r="AJ146" s="98"/>
      <c r="AK146" s="98"/>
      <c r="AL146" s="98"/>
      <c r="AM146" s="98"/>
      <c r="AN146" s="100"/>
      <c r="AO146" s="98"/>
      <c r="AP146" s="98"/>
      <c r="AQ146" s="98"/>
    </row>
    <row r="147" spans="1:43" ht="15.75" customHeight="1" x14ac:dyDescent="0.25">
      <c r="A147" s="98"/>
      <c r="B147" s="98"/>
      <c r="C147" s="98"/>
      <c r="D147" s="99"/>
      <c r="E147" s="99"/>
      <c r="F147" s="100"/>
      <c r="G147" s="100"/>
      <c r="H147" s="101"/>
      <c r="I147" s="101"/>
      <c r="J147" s="102"/>
      <c r="K147" s="98"/>
      <c r="L147" s="98"/>
      <c r="M147" s="98"/>
      <c r="N147" s="100"/>
      <c r="O147" s="100"/>
      <c r="P147" s="100"/>
      <c r="Q147" s="100"/>
      <c r="R147" s="100"/>
      <c r="S147" s="100"/>
      <c r="T147" s="100"/>
      <c r="U147" s="100"/>
      <c r="V147" s="100"/>
      <c r="W147" s="100"/>
      <c r="X147" s="100"/>
      <c r="Y147" s="100"/>
      <c r="Z147" s="100"/>
      <c r="AA147" s="100"/>
      <c r="AB147" s="98"/>
      <c r="AC147" s="98"/>
      <c r="AD147" s="98"/>
      <c r="AE147" s="98"/>
      <c r="AF147" s="98"/>
      <c r="AG147" s="98"/>
      <c r="AH147" s="98"/>
      <c r="AI147" s="98"/>
      <c r="AJ147" s="98"/>
      <c r="AK147" s="98"/>
      <c r="AL147" s="98"/>
      <c r="AM147" s="98"/>
      <c r="AN147" s="100"/>
      <c r="AO147" s="98"/>
      <c r="AP147" s="98"/>
      <c r="AQ147" s="98"/>
    </row>
    <row r="148" spans="1:43" ht="15.75" customHeight="1" x14ac:dyDescent="0.25">
      <c r="A148" s="98"/>
      <c r="B148" s="98"/>
      <c r="C148" s="98"/>
      <c r="D148" s="99"/>
      <c r="E148" s="99"/>
      <c r="F148" s="100"/>
      <c r="G148" s="100"/>
      <c r="H148" s="101"/>
      <c r="I148" s="101"/>
      <c r="J148" s="102"/>
      <c r="K148" s="98"/>
      <c r="L148" s="98"/>
      <c r="M148" s="98"/>
      <c r="N148" s="100"/>
      <c r="O148" s="100"/>
      <c r="P148" s="100"/>
      <c r="Q148" s="100"/>
      <c r="R148" s="100"/>
      <c r="S148" s="100"/>
      <c r="T148" s="100"/>
      <c r="U148" s="100"/>
      <c r="V148" s="100"/>
      <c r="W148" s="100"/>
      <c r="X148" s="100"/>
      <c r="Y148" s="100"/>
      <c r="Z148" s="100"/>
      <c r="AA148" s="100"/>
      <c r="AB148" s="98"/>
      <c r="AC148" s="98"/>
      <c r="AD148" s="98"/>
      <c r="AE148" s="98"/>
      <c r="AF148" s="98"/>
      <c r="AG148" s="98"/>
      <c r="AH148" s="98"/>
      <c r="AI148" s="98"/>
      <c r="AJ148" s="98"/>
      <c r="AK148" s="98"/>
      <c r="AL148" s="98"/>
      <c r="AM148" s="98"/>
      <c r="AN148" s="100"/>
      <c r="AO148" s="98"/>
      <c r="AP148" s="98"/>
      <c r="AQ148" s="98"/>
    </row>
    <row r="149" spans="1:43" ht="15.75" customHeight="1" x14ac:dyDescent="0.25">
      <c r="A149" s="98"/>
      <c r="B149" s="98"/>
      <c r="C149" s="98"/>
      <c r="D149" s="99"/>
      <c r="E149" s="99"/>
      <c r="F149" s="100"/>
      <c r="G149" s="100"/>
      <c r="H149" s="101"/>
      <c r="I149" s="101"/>
      <c r="J149" s="102"/>
      <c r="K149" s="98"/>
      <c r="L149" s="98"/>
      <c r="M149" s="98"/>
      <c r="N149" s="100"/>
      <c r="O149" s="100"/>
      <c r="P149" s="100"/>
      <c r="Q149" s="100"/>
      <c r="R149" s="100"/>
      <c r="S149" s="100"/>
      <c r="T149" s="100"/>
      <c r="U149" s="100"/>
      <c r="V149" s="100"/>
      <c r="W149" s="100"/>
      <c r="X149" s="100"/>
      <c r="Y149" s="100"/>
      <c r="Z149" s="100"/>
      <c r="AA149" s="100"/>
      <c r="AB149" s="98"/>
      <c r="AC149" s="98"/>
      <c r="AD149" s="98"/>
      <c r="AE149" s="98"/>
      <c r="AF149" s="98"/>
      <c r="AG149" s="98"/>
      <c r="AH149" s="98"/>
      <c r="AI149" s="98"/>
      <c r="AJ149" s="98"/>
      <c r="AK149" s="98"/>
      <c r="AL149" s="98"/>
      <c r="AM149" s="98"/>
      <c r="AN149" s="100"/>
      <c r="AO149" s="98"/>
      <c r="AP149" s="98"/>
      <c r="AQ149" s="98"/>
    </row>
    <row r="150" spans="1:43" ht="15.75" customHeight="1" x14ac:dyDescent="0.25">
      <c r="A150" s="98"/>
      <c r="B150" s="98"/>
      <c r="C150" s="98"/>
      <c r="D150" s="99"/>
      <c r="E150" s="99"/>
      <c r="F150" s="100"/>
      <c r="G150" s="100"/>
      <c r="H150" s="101"/>
      <c r="I150" s="101"/>
      <c r="J150" s="102"/>
      <c r="K150" s="98"/>
      <c r="L150" s="98"/>
      <c r="M150" s="98"/>
      <c r="N150" s="100"/>
      <c r="O150" s="100"/>
      <c r="P150" s="100"/>
      <c r="Q150" s="100"/>
      <c r="R150" s="100"/>
      <c r="S150" s="100"/>
      <c r="T150" s="100"/>
      <c r="U150" s="100"/>
      <c r="V150" s="100"/>
      <c r="W150" s="100"/>
      <c r="X150" s="100"/>
      <c r="Y150" s="100"/>
      <c r="Z150" s="100"/>
      <c r="AA150" s="100"/>
      <c r="AB150" s="98"/>
      <c r="AC150" s="98"/>
      <c r="AD150" s="98"/>
      <c r="AE150" s="98"/>
      <c r="AF150" s="98"/>
      <c r="AG150" s="98"/>
      <c r="AH150" s="98"/>
      <c r="AI150" s="98"/>
      <c r="AJ150" s="98"/>
      <c r="AK150" s="98"/>
      <c r="AL150" s="98"/>
      <c r="AM150" s="98"/>
      <c r="AN150" s="100"/>
      <c r="AO150" s="98"/>
      <c r="AP150" s="98"/>
      <c r="AQ150" s="98"/>
    </row>
    <row r="151" spans="1:43" ht="15.75" customHeight="1" x14ac:dyDescent="0.25">
      <c r="A151" s="98"/>
      <c r="B151" s="98"/>
      <c r="C151" s="98"/>
      <c r="D151" s="99"/>
      <c r="E151" s="99"/>
      <c r="F151" s="100"/>
      <c r="G151" s="100"/>
      <c r="H151" s="101"/>
      <c r="I151" s="101"/>
      <c r="J151" s="102"/>
      <c r="K151" s="98"/>
      <c r="L151" s="98"/>
      <c r="M151" s="98"/>
      <c r="N151" s="100"/>
      <c r="O151" s="100"/>
      <c r="P151" s="100"/>
      <c r="Q151" s="100"/>
      <c r="R151" s="100"/>
      <c r="S151" s="100"/>
      <c r="T151" s="100"/>
      <c r="U151" s="100"/>
      <c r="V151" s="100"/>
      <c r="W151" s="100"/>
      <c r="X151" s="100"/>
      <c r="Y151" s="100"/>
      <c r="Z151" s="100"/>
      <c r="AA151" s="100"/>
      <c r="AB151" s="98"/>
      <c r="AC151" s="98"/>
      <c r="AD151" s="98"/>
      <c r="AE151" s="98"/>
      <c r="AF151" s="98"/>
      <c r="AG151" s="98"/>
      <c r="AH151" s="98"/>
      <c r="AI151" s="98"/>
      <c r="AJ151" s="98"/>
      <c r="AK151" s="98"/>
      <c r="AL151" s="98"/>
      <c r="AM151" s="98"/>
      <c r="AN151" s="100"/>
      <c r="AO151" s="98"/>
      <c r="AP151" s="98"/>
      <c r="AQ151" s="98"/>
    </row>
    <row r="152" spans="1:43" ht="15.75" customHeight="1" x14ac:dyDescent="0.25">
      <c r="A152" s="98"/>
      <c r="B152" s="98"/>
      <c r="C152" s="98"/>
      <c r="D152" s="99"/>
      <c r="E152" s="99"/>
      <c r="F152" s="100"/>
      <c r="G152" s="100"/>
      <c r="H152" s="101"/>
      <c r="I152" s="101"/>
      <c r="J152" s="102"/>
      <c r="K152" s="98"/>
      <c r="L152" s="98"/>
      <c r="M152" s="98"/>
      <c r="N152" s="100"/>
      <c r="O152" s="100"/>
      <c r="P152" s="100"/>
      <c r="Q152" s="100"/>
      <c r="R152" s="100"/>
      <c r="S152" s="100"/>
      <c r="T152" s="100"/>
      <c r="U152" s="100"/>
      <c r="V152" s="100"/>
      <c r="W152" s="100"/>
      <c r="X152" s="100"/>
      <c r="Y152" s="100"/>
      <c r="Z152" s="100"/>
      <c r="AA152" s="100"/>
      <c r="AB152" s="98"/>
      <c r="AC152" s="98"/>
      <c r="AD152" s="98"/>
      <c r="AE152" s="98"/>
      <c r="AF152" s="98"/>
      <c r="AG152" s="98"/>
      <c r="AH152" s="98"/>
      <c r="AI152" s="98"/>
      <c r="AJ152" s="98"/>
      <c r="AK152" s="98"/>
      <c r="AL152" s="98"/>
      <c r="AM152" s="98"/>
      <c r="AN152" s="100"/>
      <c r="AO152" s="98"/>
      <c r="AP152" s="98"/>
      <c r="AQ152" s="98"/>
    </row>
    <row r="153" spans="1:43" ht="15.75" customHeight="1" x14ac:dyDescent="0.25">
      <c r="A153" s="98"/>
      <c r="B153" s="98"/>
      <c r="C153" s="98"/>
      <c r="D153" s="99"/>
      <c r="E153" s="99"/>
      <c r="F153" s="100"/>
      <c r="G153" s="100"/>
      <c r="H153" s="101"/>
      <c r="I153" s="101"/>
      <c r="J153" s="102"/>
      <c r="K153" s="98"/>
      <c r="L153" s="98"/>
      <c r="M153" s="98"/>
      <c r="N153" s="100"/>
      <c r="O153" s="100"/>
      <c r="P153" s="100"/>
      <c r="Q153" s="100"/>
      <c r="R153" s="100"/>
      <c r="S153" s="100"/>
      <c r="T153" s="100"/>
      <c r="U153" s="100"/>
      <c r="V153" s="100"/>
      <c r="W153" s="100"/>
      <c r="X153" s="100"/>
      <c r="Y153" s="100"/>
      <c r="Z153" s="100"/>
      <c r="AA153" s="100"/>
      <c r="AB153" s="98"/>
      <c r="AC153" s="98"/>
      <c r="AD153" s="98"/>
      <c r="AE153" s="98"/>
      <c r="AF153" s="98"/>
      <c r="AG153" s="98"/>
      <c r="AH153" s="98"/>
      <c r="AI153" s="98"/>
      <c r="AJ153" s="98"/>
      <c r="AK153" s="98"/>
      <c r="AL153" s="98"/>
      <c r="AM153" s="98"/>
      <c r="AN153" s="100"/>
      <c r="AO153" s="98"/>
      <c r="AP153" s="98"/>
      <c r="AQ153" s="98"/>
    </row>
    <row r="154" spans="1:43" ht="15.75" customHeight="1" x14ac:dyDescent="0.25">
      <c r="A154" s="98"/>
      <c r="B154" s="98"/>
      <c r="C154" s="98"/>
      <c r="D154" s="99"/>
      <c r="E154" s="99"/>
      <c r="F154" s="100"/>
      <c r="G154" s="100"/>
      <c r="H154" s="101"/>
      <c r="I154" s="101"/>
      <c r="J154" s="102"/>
      <c r="K154" s="98"/>
      <c r="L154" s="98"/>
      <c r="M154" s="98"/>
      <c r="N154" s="100"/>
      <c r="O154" s="100"/>
      <c r="P154" s="100"/>
      <c r="Q154" s="100"/>
      <c r="R154" s="100"/>
      <c r="S154" s="100"/>
      <c r="T154" s="100"/>
      <c r="U154" s="100"/>
      <c r="V154" s="100"/>
      <c r="W154" s="100"/>
      <c r="X154" s="100"/>
      <c r="Y154" s="100"/>
      <c r="Z154" s="100"/>
      <c r="AA154" s="100"/>
      <c r="AB154" s="98"/>
      <c r="AC154" s="98"/>
      <c r="AD154" s="98"/>
      <c r="AE154" s="98"/>
      <c r="AF154" s="98"/>
      <c r="AG154" s="98"/>
      <c r="AH154" s="98"/>
      <c r="AI154" s="98"/>
      <c r="AJ154" s="98"/>
      <c r="AK154" s="98"/>
      <c r="AL154" s="98"/>
      <c r="AM154" s="98"/>
      <c r="AN154" s="100"/>
      <c r="AO154" s="98"/>
      <c r="AP154" s="98"/>
      <c r="AQ154" s="98"/>
    </row>
    <row r="155" spans="1:43" ht="15.75" customHeight="1" x14ac:dyDescent="0.25">
      <c r="A155" s="98"/>
      <c r="B155" s="98"/>
      <c r="C155" s="98"/>
      <c r="D155" s="99"/>
      <c r="E155" s="99"/>
      <c r="F155" s="100"/>
      <c r="G155" s="100"/>
      <c r="H155" s="101"/>
      <c r="I155" s="101"/>
      <c r="J155" s="102"/>
      <c r="K155" s="98"/>
      <c r="L155" s="98"/>
      <c r="M155" s="98"/>
      <c r="N155" s="100"/>
      <c r="O155" s="100"/>
      <c r="P155" s="100"/>
      <c r="Q155" s="100"/>
      <c r="R155" s="100"/>
      <c r="S155" s="100"/>
      <c r="T155" s="100"/>
      <c r="U155" s="100"/>
      <c r="V155" s="100"/>
      <c r="W155" s="100"/>
      <c r="X155" s="100"/>
      <c r="Y155" s="100"/>
      <c r="Z155" s="100"/>
      <c r="AA155" s="100"/>
      <c r="AB155" s="98"/>
      <c r="AC155" s="98"/>
      <c r="AD155" s="98"/>
      <c r="AE155" s="98"/>
      <c r="AF155" s="98"/>
      <c r="AG155" s="98"/>
      <c r="AH155" s="98"/>
      <c r="AI155" s="98"/>
      <c r="AJ155" s="98"/>
      <c r="AK155" s="98"/>
      <c r="AL155" s="98"/>
      <c r="AM155" s="98"/>
      <c r="AN155" s="100"/>
      <c r="AO155" s="98"/>
      <c r="AP155" s="98"/>
      <c r="AQ155" s="98"/>
    </row>
    <row r="156" spans="1:43" ht="15.75" customHeight="1" x14ac:dyDescent="0.25">
      <c r="A156" s="98"/>
      <c r="B156" s="98"/>
      <c r="C156" s="98"/>
      <c r="D156" s="99"/>
      <c r="E156" s="99"/>
      <c r="F156" s="100"/>
      <c r="G156" s="100"/>
      <c r="H156" s="101"/>
      <c r="I156" s="101"/>
      <c r="J156" s="102"/>
      <c r="K156" s="98"/>
      <c r="L156" s="98"/>
      <c r="M156" s="98"/>
      <c r="N156" s="100"/>
      <c r="O156" s="100"/>
      <c r="P156" s="100"/>
      <c r="Q156" s="100"/>
      <c r="R156" s="100"/>
      <c r="S156" s="100"/>
      <c r="T156" s="100"/>
      <c r="U156" s="100"/>
      <c r="V156" s="100"/>
      <c r="W156" s="100"/>
      <c r="X156" s="100"/>
      <c r="Y156" s="100"/>
      <c r="Z156" s="100"/>
      <c r="AA156" s="100"/>
      <c r="AB156" s="98"/>
      <c r="AC156" s="98"/>
      <c r="AD156" s="98"/>
      <c r="AE156" s="98"/>
      <c r="AF156" s="98"/>
      <c r="AG156" s="98"/>
      <c r="AH156" s="98"/>
      <c r="AI156" s="98"/>
      <c r="AJ156" s="98"/>
      <c r="AK156" s="98"/>
      <c r="AL156" s="98"/>
      <c r="AM156" s="98"/>
      <c r="AN156" s="100"/>
      <c r="AO156" s="98"/>
      <c r="AP156" s="98"/>
      <c r="AQ156" s="98"/>
    </row>
    <row r="157" spans="1:43" ht="15.75" customHeight="1" x14ac:dyDescent="0.25">
      <c r="A157" s="98"/>
      <c r="B157" s="98"/>
      <c r="C157" s="98"/>
      <c r="D157" s="99"/>
      <c r="E157" s="99"/>
      <c r="F157" s="100"/>
      <c r="G157" s="100"/>
      <c r="H157" s="101"/>
      <c r="I157" s="101"/>
      <c r="J157" s="102"/>
      <c r="K157" s="98"/>
      <c r="L157" s="98"/>
      <c r="M157" s="98"/>
      <c r="N157" s="100"/>
      <c r="O157" s="100"/>
      <c r="P157" s="100"/>
      <c r="Q157" s="100"/>
      <c r="R157" s="100"/>
      <c r="S157" s="100"/>
      <c r="T157" s="100"/>
      <c r="U157" s="100"/>
      <c r="V157" s="100"/>
      <c r="W157" s="100"/>
      <c r="X157" s="100"/>
      <c r="Y157" s="100"/>
      <c r="Z157" s="100"/>
      <c r="AA157" s="100"/>
      <c r="AB157" s="98"/>
      <c r="AC157" s="98"/>
      <c r="AD157" s="98"/>
      <c r="AE157" s="98"/>
      <c r="AF157" s="98"/>
      <c r="AG157" s="98"/>
      <c r="AH157" s="98"/>
      <c r="AI157" s="98"/>
      <c r="AJ157" s="98"/>
      <c r="AK157" s="98"/>
      <c r="AL157" s="98"/>
      <c r="AM157" s="98"/>
      <c r="AN157" s="100"/>
      <c r="AO157" s="98"/>
      <c r="AP157" s="98"/>
      <c r="AQ157" s="98"/>
    </row>
    <row r="158" spans="1:43" ht="15.75" customHeight="1" x14ac:dyDescent="0.25">
      <c r="A158" s="98"/>
      <c r="B158" s="98"/>
      <c r="C158" s="98"/>
      <c r="D158" s="99"/>
      <c r="E158" s="99"/>
      <c r="F158" s="100"/>
      <c r="G158" s="100"/>
      <c r="H158" s="101"/>
      <c r="I158" s="101"/>
      <c r="J158" s="102"/>
      <c r="K158" s="98"/>
      <c r="L158" s="98"/>
      <c r="M158" s="98"/>
      <c r="N158" s="100"/>
      <c r="O158" s="100"/>
      <c r="P158" s="100"/>
      <c r="Q158" s="100"/>
      <c r="R158" s="100"/>
      <c r="S158" s="100"/>
      <c r="T158" s="100"/>
      <c r="U158" s="100"/>
      <c r="V158" s="100"/>
      <c r="W158" s="100"/>
      <c r="X158" s="100"/>
      <c r="Y158" s="100"/>
      <c r="Z158" s="100"/>
      <c r="AA158" s="100"/>
      <c r="AB158" s="98"/>
      <c r="AC158" s="98"/>
      <c r="AD158" s="98"/>
      <c r="AE158" s="98"/>
      <c r="AF158" s="98"/>
      <c r="AG158" s="98"/>
      <c r="AH158" s="98"/>
      <c r="AI158" s="98"/>
      <c r="AJ158" s="98"/>
      <c r="AK158" s="98"/>
      <c r="AL158" s="98"/>
      <c r="AM158" s="98"/>
      <c r="AN158" s="100"/>
      <c r="AO158" s="98"/>
      <c r="AP158" s="98"/>
      <c r="AQ158" s="98"/>
    </row>
    <row r="159" spans="1:43" ht="15.75" customHeight="1" x14ac:dyDescent="0.25">
      <c r="A159" s="98"/>
      <c r="B159" s="98"/>
      <c r="C159" s="98"/>
      <c r="D159" s="99"/>
      <c r="E159" s="99"/>
      <c r="F159" s="100"/>
      <c r="G159" s="100"/>
      <c r="H159" s="101"/>
      <c r="I159" s="101"/>
      <c r="J159" s="102"/>
      <c r="K159" s="98"/>
      <c r="L159" s="98"/>
      <c r="M159" s="98"/>
      <c r="N159" s="100"/>
      <c r="O159" s="100"/>
      <c r="P159" s="100"/>
      <c r="Q159" s="100"/>
      <c r="R159" s="100"/>
      <c r="S159" s="100"/>
      <c r="T159" s="100"/>
      <c r="U159" s="100"/>
      <c r="V159" s="100"/>
      <c r="W159" s="100"/>
      <c r="X159" s="100"/>
      <c r="Y159" s="100"/>
      <c r="Z159" s="100"/>
      <c r="AA159" s="100"/>
      <c r="AB159" s="98"/>
      <c r="AC159" s="98"/>
      <c r="AD159" s="98"/>
      <c r="AE159" s="98"/>
      <c r="AF159" s="98"/>
      <c r="AG159" s="98"/>
      <c r="AH159" s="98"/>
      <c r="AI159" s="98"/>
      <c r="AJ159" s="98"/>
      <c r="AK159" s="98"/>
      <c r="AL159" s="98"/>
      <c r="AM159" s="98"/>
      <c r="AN159" s="100"/>
      <c r="AO159" s="98"/>
      <c r="AP159" s="98"/>
      <c r="AQ159" s="98"/>
    </row>
    <row r="160" spans="1:43" ht="15.75" customHeight="1" x14ac:dyDescent="0.25">
      <c r="A160" s="98"/>
      <c r="B160" s="98"/>
      <c r="C160" s="98"/>
      <c r="D160" s="99"/>
      <c r="E160" s="99"/>
      <c r="F160" s="100"/>
      <c r="G160" s="100"/>
      <c r="H160" s="101"/>
      <c r="I160" s="101"/>
      <c r="J160" s="102"/>
      <c r="K160" s="98"/>
      <c r="L160" s="98"/>
      <c r="M160" s="98"/>
      <c r="N160" s="100"/>
      <c r="O160" s="100"/>
      <c r="P160" s="100"/>
      <c r="Q160" s="100"/>
      <c r="R160" s="100"/>
      <c r="S160" s="100"/>
      <c r="T160" s="100"/>
      <c r="U160" s="100"/>
      <c r="V160" s="100"/>
      <c r="W160" s="100"/>
      <c r="X160" s="100"/>
      <c r="Y160" s="100"/>
      <c r="Z160" s="100"/>
      <c r="AA160" s="100"/>
      <c r="AB160" s="98"/>
      <c r="AC160" s="98"/>
      <c r="AD160" s="98"/>
      <c r="AE160" s="98"/>
      <c r="AF160" s="98"/>
      <c r="AG160" s="98"/>
      <c r="AH160" s="98"/>
      <c r="AI160" s="98"/>
      <c r="AJ160" s="98"/>
      <c r="AK160" s="98"/>
      <c r="AL160" s="98"/>
      <c r="AM160" s="98"/>
      <c r="AN160" s="100"/>
      <c r="AO160" s="98"/>
      <c r="AP160" s="98"/>
      <c r="AQ160" s="98"/>
    </row>
    <row r="161" spans="1:43" ht="15.75" customHeight="1" x14ac:dyDescent="0.25">
      <c r="A161" s="98"/>
      <c r="B161" s="98"/>
      <c r="C161" s="98"/>
      <c r="D161" s="99"/>
      <c r="E161" s="99"/>
      <c r="F161" s="100"/>
      <c r="G161" s="100"/>
      <c r="H161" s="101"/>
      <c r="I161" s="101"/>
      <c r="J161" s="102"/>
      <c r="K161" s="98"/>
      <c r="L161" s="98"/>
      <c r="M161" s="98"/>
      <c r="N161" s="100"/>
      <c r="O161" s="100"/>
      <c r="P161" s="100"/>
      <c r="Q161" s="100"/>
      <c r="R161" s="100"/>
      <c r="S161" s="100"/>
      <c r="T161" s="100"/>
      <c r="U161" s="100"/>
      <c r="V161" s="100"/>
      <c r="W161" s="100"/>
      <c r="X161" s="100"/>
      <c r="Y161" s="100"/>
      <c r="Z161" s="100"/>
      <c r="AA161" s="100"/>
      <c r="AB161" s="98"/>
      <c r="AC161" s="98"/>
      <c r="AD161" s="98"/>
      <c r="AE161" s="98"/>
      <c r="AF161" s="98"/>
      <c r="AG161" s="98"/>
      <c r="AH161" s="98"/>
      <c r="AI161" s="98"/>
      <c r="AJ161" s="98"/>
      <c r="AK161" s="98"/>
      <c r="AL161" s="98"/>
      <c r="AM161" s="98"/>
      <c r="AN161" s="100"/>
      <c r="AO161" s="98"/>
      <c r="AP161" s="98"/>
      <c r="AQ161" s="98"/>
    </row>
    <row r="162" spans="1:43" ht="15.75" customHeight="1" x14ac:dyDescent="0.25">
      <c r="A162" s="98"/>
      <c r="B162" s="98"/>
      <c r="C162" s="98"/>
      <c r="D162" s="99"/>
      <c r="E162" s="99"/>
      <c r="F162" s="100"/>
      <c r="G162" s="100"/>
      <c r="H162" s="101"/>
      <c r="I162" s="101"/>
      <c r="J162" s="102"/>
      <c r="K162" s="98"/>
      <c r="L162" s="98"/>
      <c r="M162" s="98"/>
      <c r="N162" s="100"/>
      <c r="O162" s="100"/>
      <c r="P162" s="100"/>
      <c r="Q162" s="100"/>
      <c r="R162" s="100"/>
      <c r="S162" s="100"/>
      <c r="T162" s="100"/>
      <c r="U162" s="100"/>
      <c r="V162" s="100"/>
      <c r="W162" s="100"/>
      <c r="X162" s="100"/>
      <c r="Y162" s="100"/>
      <c r="Z162" s="100"/>
      <c r="AA162" s="100"/>
      <c r="AB162" s="98"/>
      <c r="AC162" s="98"/>
      <c r="AD162" s="98"/>
      <c r="AE162" s="98"/>
      <c r="AF162" s="98"/>
      <c r="AG162" s="98"/>
      <c r="AH162" s="98"/>
      <c r="AI162" s="98"/>
      <c r="AJ162" s="98"/>
      <c r="AK162" s="98"/>
      <c r="AL162" s="98"/>
      <c r="AM162" s="98"/>
      <c r="AN162" s="100"/>
      <c r="AO162" s="98"/>
      <c r="AP162" s="98"/>
      <c r="AQ162" s="98"/>
    </row>
    <row r="163" spans="1:43" ht="15.75" customHeight="1" x14ac:dyDescent="0.25">
      <c r="A163" s="98"/>
      <c r="B163" s="98"/>
      <c r="C163" s="98"/>
      <c r="D163" s="99"/>
      <c r="E163" s="99"/>
      <c r="F163" s="100"/>
      <c r="G163" s="100"/>
      <c r="H163" s="101"/>
      <c r="I163" s="101"/>
      <c r="J163" s="102"/>
      <c r="K163" s="98"/>
      <c r="L163" s="98"/>
      <c r="M163" s="98"/>
      <c r="N163" s="100"/>
      <c r="O163" s="100"/>
      <c r="P163" s="100"/>
      <c r="Q163" s="100"/>
      <c r="R163" s="100"/>
      <c r="S163" s="100"/>
      <c r="T163" s="100"/>
      <c r="U163" s="100"/>
      <c r="V163" s="100"/>
      <c r="W163" s="100"/>
      <c r="X163" s="100"/>
      <c r="Y163" s="100"/>
      <c r="Z163" s="100"/>
      <c r="AA163" s="100"/>
      <c r="AB163" s="98"/>
      <c r="AC163" s="98"/>
      <c r="AD163" s="98"/>
      <c r="AE163" s="98"/>
      <c r="AF163" s="98"/>
      <c r="AG163" s="98"/>
      <c r="AH163" s="98"/>
      <c r="AI163" s="98"/>
      <c r="AJ163" s="98"/>
      <c r="AK163" s="98"/>
      <c r="AL163" s="98"/>
      <c r="AM163" s="98"/>
      <c r="AN163" s="100"/>
      <c r="AO163" s="98"/>
      <c r="AP163" s="98"/>
      <c r="AQ163" s="98"/>
    </row>
    <row r="164" spans="1:43" ht="15.75" customHeight="1" x14ac:dyDescent="0.25">
      <c r="A164" s="98"/>
      <c r="B164" s="98"/>
      <c r="C164" s="98"/>
      <c r="D164" s="99"/>
      <c r="E164" s="99"/>
      <c r="F164" s="100"/>
      <c r="G164" s="100"/>
      <c r="H164" s="101"/>
      <c r="I164" s="101"/>
      <c r="J164" s="102"/>
      <c r="K164" s="98"/>
      <c r="L164" s="98"/>
      <c r="M164" s="98"/>
      <c r="N164" s="100"/>
      <c r="O164" s="100"/>
      <c r="P164" s="100"/>
      <c r="Q164" s="100"/>
      <c r="R164" s="100"/>
      <c r="S164" s="100"/>
      <c r="T164" s="100"/>
      <c r="U164" s="100"/>
      <c r="V164" s="100"/>
      <c r="W164" s="100"/>
      <c r="X164" s="100"/>
      <c r="Y164" s="100"/>
      <c r="Z164" s="100"/>
      <c r="AA164" s="100"/>
      <c r="AB164" s="98"/>
      <c r="AC164" s="98"/>
      <c r="AD164" s="98"/>
      <c r="AE164" s="98"/>
      <c r="AF164" s="98"/>
      <c r="AG164" s="98"/>
      <c r="AH164" s="98"/>
      <c r="AI164" s="98"/>
      <c r="AJ164" s="98"/>
      <c r="AK164" s="98"/>
      <c r="AL164" s="98"/>
      <c r="AM164" s="98"/>
      <c r="AN164" s="100"/>
      <c r="AO164" s="98"/>
      <c r="AP164" s="98"/>
      <c r="AQ164" s="98"/>
    </row>
    <row r="165" spans="1:43" ht="15.75" customHeight="1" x14ac:dyDescent="0.25">
      <c r="A165" s="98"/>
      <c r="B165" s="98"/>
      <c r="C165" s="98"/>
      <c r="D165" s="99"/>
      <c r="E165" s="99"/>
      <c r="F165" s="100"/>
      <c r="G165" s="100"/>
      <c r="H165" s="101"/>
      <c r="I165" s="101"/>
      <c r="J165" s="102"/>
      <c r="K165" s="98"/>
      <c r="L165" s="98"/>
      <c r="M165" s="98"/>
      <c r="N165" s="100"/>
      <c r="O165" s="100"/>
      <c r="P165" s="100"/>
      <c r="Q165" s="100"/>
      <c r="R165" s="100"/>
      <c r="S165" s="100"/>
      <c r="T165" s="100"/>
      <c r="U165" s="100"/>
      <c r="V165" s="100"/>
      <c r="W165" s="100"/>
      <c r="X165" s="100"/>
      <c r="Y165" s="100"/>
      <c r="Z165" s="100"/>
      <c r="AA165" s="100"/>
      <c r="AB165" s="98"/>
      <c r="AC165" s="98"/>
      <c r="AD165" s="98"/>
      <c r="AE165" s="98"/>
      <c r="AF165" s="98"/>
      <c r="AG165" s="98"/>
      <c r="AH165" s="98"/>
      <c r="AI165" s="98"/>
      <c r="AJ165" s="98"/>
      <c r="AK165" s="98"/>
      <c r="AL165" s="98"/>
      <c r="AM165" s="98"/>
      <c r="AN165" s="100"/>
      <c r="AO165" s="98"/>
      <c r="AP165" s="98"/>
      <c r="AQ165" s="98"/>
    </row>
    <row r="166" spans="1:43" ht="15.75" customHeight="1" x14ac:dyDescent="0.25">
      <c r="A166" s="98"/>
      <c r="B166" s="98"/>
      <c r="C166" s="98"/>
      <c r="D166" s="99"/>
      <c r="E166" s="99"/>
      <c r="F166" s="100"/>
      <c r="G166" s="100"/>
      <c r="H166" s="101"/>
      <c r="I166" s="101"/>
      <c r="J166" s="102"/>
      <c r="K166" s="98"/>
      <c r="L166" s="98"/>
      <c r="M166" s="98"/>
      <c r="N166" s="100"/>
      <c r="O166" s="100"/>
      <c r="P166" s="100"/>
      <c r="Q166" s="100"/>
      <c r="R166" s="100"/>
      <c r="S166" s="100"/>
      <c r="T166" s="100"/>
      <c r="U166" s="100"/>
      <c r="V166" s="100"/>
      <c r="W166" s="100"/>
      <c r="X166" s="100"/>
      <c r="Y166" s="100"/>
      <c r="Z166" s="100"/>
      <c r="AA166" s="100"/>
      <c r="AB166" s="98"/>
      <c r="AC166" s="98"/>
      <c r="AD166" s="98"/>
      <c r="AE166" s="98"/>
      <c r="AF166" s="98"/>
      <c r="AG166" s="98"/>
      <c r="AH166" s="98"/>
      <c r="AI166" s="98"/>
      <c r="AJ166" s="98"/>
      <c r="AK166" s="98"/>
      <c r="AL166" s="98"/>
      <c r="AM166" s="98"/>
      <c r="AN166" s="100"/>
      <c r="AO166" s="98"/>
      <c r="AP166" s="98"/>
      <c r="AQ166" s="98"/>
    </row>
    <row r="167" spans="1:43" ht="15.75" customHeight="1" x14ac:dyDescent="0.25">
      <c r="A167" s="98"/>
      <c r="B167" s="98"/>
      <c r="C167" s="98"/>
      <c r="D167" s="99"/>
      <c r="E167" s="99"/>
      <c r="F167" s="100"/>
      <c r="G167" s="100"/>
      <c r="H167" s="101"/>
      <c r="I167" s="101"/>
      <c r="J167" s="102"/>
      <c r="K167" s="98"/>
      <c r="L167" s="98"/>
      <c r="M167" s="98"/>
      <c r="N167" s="100"/>
      <c r="O167" s="100"/>
      <c r="P167" s="100"/>
      <c r="Q167" s="100"/>
      <c r="R167" s="100"/>
      <c r="S167" s="100"/>
      <c r="T167" s="100"/>
      <c r="U167" s="100"/>
      <c r="V167" s="100"/>
      <c r="W167" s="100"/>
      <c r="X167" s="100"/>
      <c r="Y167" s="100"/>
      <c r="Z167" s="100"/>
      <c r="AA167" s="100"/>
      <c r="AB167" s="98"/>
      <c r="AC167" s="98"/>
      <c r="AD167" s="98"/>
      <c r="AE167" s="98"/>
      <c r="AF167" s="98"/>
      <c r="AG167" s="98"/>
      <c r="AH167" s="98"/>
      <c r="AI167" s="98"/>
      <c r="AJ167" s="98"/>
      <c r="AK167" s="98"/>
      <c r="AL167" s="98"/>
      <c r="AM167" s="98"/>
      <c r="AN167" s="100"/>
      <c r="AO167" s="98"/>
      <c r="AP167" s="98"/>
      <c r="AQ167" s="98"/>
    </row>
    <row r="168" spans="1:43" ht="15.75" customHeight="1" x14ac:dyDescent="0.25">
      <c r="A168" s="98"/>
      <c r="B168" s="98"/>
      <c r="C168" s="98"/>
      <c r="D168" s="99"/>
      <c r="E168" s="99"/>
      <c r="F168" s="100"/>
      <c r="G168" s="100"/>
      <c r="H168" s="101"/>
      <c r="I168" s="101"/>
      <c r="J168" s="102"/>
      <c r="K168" s="98"/>
      <c r="L168" s="98"/>
      <c r="M168" s="98"/>
      <c r="N168" s="100"/>
      <c r="O168" s="100"/>
      <c r="P168" s="100"/>
      <c r="Q168" s="100"/>
      <c r="R168" s="100"/>
      <c r="S168" s="100"/>
      <c r="T168" s="100"/>
      <c r="U168" s="100"/>
      <c r="V168" s="100"/>
      <c r="W168" s="100"/>
      <c r="X168" s="100"/>
      <c r="Y168" s="100"/>
      <c r="Z168" s="100"/>
      <c r="AA168" s="100"/>
      <c r="AB168" s="98"/>
      <c r="AC168" s="98"/>
      <c r="AD168" s="98"/>
      <c r="AE168" s="98"/>
      <c r="AF168" s="98"/>
      <c r="AG168" s="98"/>
      <c r="AH168" s="98"/>
      <c r="AI168" s="98"/>
      <c r="AJ168" s="98"/>
      <c r="AK168" s="98"/>
      <c r="AL168" s="98"/>
      <c r="AM168" s="98"/>
      <c r="AN168" s="100"/>
      <c r="AO168" s="98"/>
      <c r="AP168" s="98"/>
      <c r="AQ168" s="98"/>
    </row>
    <row r="169" spans="1:43" ht="15.75" customHeight="1" x14ac:dyDescent="0.25">
      <c r="A169" s="98"/>
      <c r="B169" s="98"/>
      <c r="C169" s="98"/>
      <c r="D169" s="99"/>
      <c r="E169" s="99"/>
      <c r="F169" s="100"/>
      <c r="G169" s="100"/>
      <c r="H169" s="101"/>
      <c r="I169" s="101"/>
      <c r="J169" s="102"/>
      <c r="K169" s="98"/>
      <c r="L169" s="98"/>
      <c r="M169" s="98"/>
      <c r="N169" s="100"/>
      <c r="O169" s="100"/>
      <c r="P169" s="100"/>
      <c r="Q169" s="100"/>
      <c r="R169" s="100"/>
      <c r="S169" s="100"/>
      <c r="T169" s="100"/>
      <c r="U169" s="100"/>
      <c r="V169" s="100"/>
      <c r="W169" s="100"/>
      <c r="X169" s="100"/>
      <c r="Y169" s="100"/>
      <c r="Z169" s="100"/>
      <c r="AA169" s="100"/>
      <c r="AB169" s="98"/>
      <c r="AC169" s="98"/>
      <c r="AD169" s="98"/>
      <c r="AE169" s="98"/>
      <c r="AF169" s="98"/>
      <c r="AG169" s="98"/>
      <c r="AH169" s="98"/>
      <c r="AI169" s="98"/>
      <c r="AJ169" s="98"/>
      <c r="AK169" s="98"/>
      <c r="AL169" s="98"/>
      <c r="AM169" s="98"/>
      <c r="AN169" s="100"/>
      <c r="AO169" s="98"/>
      <c r="AP169" s="98"/>
      <c r="AQ169" s="98"/>
    </row>
    <row r="170" spans="1:43" ht="15.75" customHeight="1" x14ac:dyDescent="0.25">
      <c r="A170" s="98"/>
      <c r="B170" s="98"/>
      <c r="C170" s="98"/>
      <c r="D170" s="99"/>
      <c r="E170" s="99"/>
      <c r="F170" s="100"/>
      <c r="G170" s="100"/>
      <c r="H170" s="101"/>
      <c r="I170" s="101"/>
      <c r="J170" s="102"/>
      <c r="K170" s="98"/>
      <c r="L170" s="98"/>
      <c r="M170" s="98"/>
      <c r="N170" s="100"/>
      <c r="O170" s="100"/>
      <c r="P170" s="100"/>
      <c r="Q170" s="100"/>
      <c r="R170" s="100"/>
      <c r="S170" s="100"/>
      <c r="T170" s="100"/>
      <c r="U170" s="100"/>
      <c r="V170" s="100"/>
      <c r="W170" s="100"/>
      <c r="X170" s="100"/>
      <c r="Y170" s="100"/>
      <c r="Z170" s="100"/>
      <c r="AA170" s="100"/>
      <c r="AB170" s="98"/>
      <c r="AC170" s="98"/>
      <c r="AD170" s="98"/>
      <c r="AE170" s="98"/>
      <c r="AF170" s="98"/>
      <c r="AG170" s="98"/>
      <c r="AH170" s="98"/>
      <c r="AI170" s="98"/>
      <c r="AJ170" s="98"/>
      <c r="AK170" s="98"/>
      <c r="AL170" s="98"/>
      <c r="AM170" s="98"/>
      <c r="AN170" s="100"/>
      <c r="AO170" s="98"/>
      <c r="AP170" s="98"/>
      <c r="AQ170" s="98"/>
    </row>
    <row r="171" spans="1:43" ht="15.75" customHeight="1" x14ac:dyDescent="0.25">
      <c r="A171" s="98"/>
      <c r="B171" s="98"/>
      <c r="C171" s="98"/>
      <c r="D171" s="99"/>
      <c r="E171" s="99"/>
      <c r="F171" s="100"/>
      <c r="G171" s="100"/>
      <c r="H171" s="101"/>
      <c r="I171" s="101"/>
      <c r="J171" s="102"/>
      <c r="K171" s="98"/>
      <c r="L171" s="98"/>
      <c r="M171" s="98"/>
      <c r="N171" s="100"/>
      <c r="O171" s="100"/>
      <c r="P171" s="100"/>
      <c r="Q171" s="100"/>
      <c r="R171" s="100"/>
      <c r="S171" s="100"/>
      <c r="T171" s="100"/>
      <c r="U171" s="100"/>
      <c r="V171" s="100"/>
      <c r="W171" s="100"/>
      <c r="X171" s="100"/>
      <c r="Y171" s="100"/>
      <c r="Z171" s="100"/>
      <c r="AA171" s="100"/>
      <c r="AB171" s="98"/>
      <c r="AC171" s="98"/>
      <c r="AD171" s="98"/>
      <c r="AE171" s="98"/>
      <c r="AF171" s="98"/>
      <c r="AG171" s="98"/>
      <c r="AH171" s="98"/>
      <c r="AI171" s="98"/>
      <c r="AJ171" s="98"/>
      <c r="AK171" s="98"/>
      <c r="AL171" s="98"/>
      <c r="AM171" s="98"/>
      <c r="AN171" s="100"/>
      <c r="AO171" s="98"/>
      <c r="AP171" s="98"/>
      <c r="AQ171" s="98"/>
    </row>
    <row r="172" spans="1:43" ht="15.75" customHeight="1" x14ac:dyDescent="0.25">
      <c r="A172" s="98"/>
      <c r="B172" s="98"/>
      <c r="C172" s="98"/>
      <c r="D172" s="99"/>
      <c r="E172" s="99"/>
      <c r="F172" s="100"/>
      <c r="G172" s="100"/>
      <c r="H172" s="101"/>
      <c r="I172" s="101"/>
      <c r="J172" s="102"/>
      <c r="K172" s="98"/>
      <c r="L172" s="98"/>
      <c r="M172" s="98"/>
      <c r="N172" s="100"/>
      <c r="O172" s="100"/>
      <c r="P172" s="100"/>
      <c r="Q172" s="100"/>
      <c r="R172" s="100"/>
      <c r="S172" s="100"/>
      <c r="T172" s="100"/>
      <c r="U172" s="100"/>
      <c r="V172" s="100"/>
      <c r="W172" s="100"/>
      <c r="X172" s="100"/>
      <c r="Y172" s="100"/>
      <c r="Z172" s="100"/>
      <c r="AA172" s="100"/>
      <c r="AB172" s="98"/>
      <c r="AC172" s="98"/>
      <c r="AD172" s="98"/>
      <c r="AE172" s="98"/>
      <c r="AF172" s="98"/>
      <c r="AG172" s="98"/>
      <c r="AH172" s="98"/>
      <c r="AI172" s="98"/>
      <c r="AJ172" s="98"/>
      <c r="AK172" s="98"/>
      <c r="AL172" s="98"/>
      <c r="AM172" s="98"/>
      <c r="AN172" s="100"/>
      <c r="AO172" s="98"/>
      <c r="AP172" s="98"/>
      <c r="AQ172" s="98"/>
    </row>
    <row r="173" spans="1:43" ht="15.75" customHeight="1" x14ac:dyDescent="0.25">
      <c r="A173" s="98"/>
      <c r="B173" s="98"/>
      <c r="C173" s="98"/>
      <c r="D173" s="99"/>
      <c r="E173" s="99"/>
      <c r="F173" s="100"/>
      <c r="G173" s="100"/>
      <c r="H173" s="101"/>
      <c r="I173" s="101"/>
      <c r="J173" s="102"/>
      <c r="K173" s="98"/>
      <c r="L173" s="98"/>
      <c r="M173" s="98"/>
      <c r="N173" s="100"/>
      <c r="O173" s="100"/>
      <c r="P173" s="100"/>
      <c r="Q173" s="100"/>
      <c r="R173" s="100"/>
      <c r="S173" s="100"/>
      <c r="T173" s="100"/>
      <c r="U173" s="100"/>
      <c r="V173" s="100"/>
      <c r="W173" s="100"/>
      <c r="X173" s="100"/>
      <c r="Y173" s="100"/>
      <c r="Z173" s="100"/>
      <c r="AA173" s="100"/>
      <c r="AB173" s="98"/>
      <c r="AC173" s="98"/>
      <c r="AD173" s="98"/>
      <c r="AE173" s="98"/>
      <c r="AF173" s="98"/>
      <c r="AG173" s="98"/>
      <c r="AH173" s="98"/>
      <c r="AI173" s="98"/>
      <c r="AJ173" s="98"/>
      <c r="AK173" s="98"/>
      <c r="AL173" s="98"/>
      <c r="AM173" s="98"/>
      <c r="AN173" s="100"/>
      <c r="AO173" s="98"/>
      <c r="AP173" s="98"/>
      <c r="AQ173" s="98"/>
    </row>
    <row r="174" spans="1:43" ht="15.75" customHeight="1" x14ac:dyDescent="0.25">
      <c r="A174" s="98"/>
      <c r="B174" s="98"/>
      <c r="C174" s="98"/>
      <c r="D174" s="99"/>
      <c r="E174" s="99"/>
      <c r="F174" s="100"/>
      <c r="G174" s="100"/>
      <c r="H174" s="101"/>
      <c r="I174" s="101"/>
      <c r="J174" s="102"/>
      <c r="K174" s="98"/>
      <c r="L174" s="98"/>
      <c r="M174" s="98"/>
      <c r="N174" s="100"/>
      <c r="O174" s="100"/>
      <c r="P174" s="100"/>
      <c r="Q174" s="100"/>
      <c r="R174" s="100"/>
      <c r="S174" s="100"/>
      <c r="T174" s="100"/>
      <c r="U174" s="100"/>
      <c r="V174" s="100"/>
      <c r="W174" s="100"/>
      <c r="X174" s="100"/>
      <c r="Y174" s="100"/>
      <c r="Z174" s="100"/>
      <c r="AA174" s="100"/>
      <c r="AB174" s="98"/>
      <c r="AC174" s="98"/>
      <c r="AD174" s="98"/>
      <c r="AE174" s="98"/>
      <c r="AF174" s="98"/>
      <c r="AG174" s="98"/>
      <c r="AH174" s="98"/>
      <c r="AI174" s="98"/>
      <c r="AJ174" s="98"/>
      <c r="AK174" s="98"/>
      <c r="AL174" s="98"/>
      <c r="AM174" s="98"/>
      <c r="AN174" s="100"/>
      <c r="AO174" s="98"/>
      <c r="AP174" s="98"/>
      <c r="AQ174" s="98"/>
    </row>
    <row r="175" spans="1:43" ht="15.75" customHeight="1" x14ac:dyDescent="0.25">
      <c r="A175" s="98"/>
      <c r="B175" s="98"/>
      <c r="C175" s="98"/>
      <c r="D175" s="99"/>
      <c r="E175" s="99"/>
      <c r="F175" s="100"/>
      <c r="G175" s="100"/>
      <c r="H175" s="101"/>
      <c r="I175" s="101"/>
      <c r="J175" s="102"/>
      <c r="K175" s="98"/>
      <c r="L175" s="98"/>
      <c r="M175" s="98"/>
      <c r="N175" s="100"/>
      <c r="O175" s="100"/>
      <c r="P175" s="100"/>
      <c r="Q175" s="100"/>
      <c r="R175" s="100"/>
      <c r="S175" s="100"/>
      <c r="T175" s="100"/>
      <c r="U175" s="100"/>
      <c r="V175" s="100"/>
      <c r="W175" s="100"/>
      <c r="X175" s="100"/>
      <c r="Y175" s="100"/>
      <c r="Z175" s="100"/>
      <c r="AA175" s="100"/>
      <c r="AB175" s="98"/>
      <c r="AC175" s="98"/>
      <c r="AD175" s="98"/>
      <c r="AE175" s="98"/>
      <c r="AF175" s="98"/>
      <c r="AG175" s="98"/>
      <c r="AH175" s="98"/>
      <c r="AI175" s="98"/>
      <c r="AJ175" s="98"/>
      <c r="AK175" s="98"/>
      <c r="AL175" s="98"/>
      <c r="AM175" s="98"/>
      <c r="AN175" s="100"/>
      <c r="AO175" s="98"/>
      <c r="AP175" s="98"/>
      <c r="AQ175" s="98"/>
    </row>
    <row r="176" spans="1:43" ht="15.75" customHeight="1" x14ac:dyDescent="0.25">
      <c r="A176" s="98"/>
      <c r="B176" s="98"/>
      <c r="C176" s="98"/>
      <c r="D176" s="99"/>
      <c r="E176" s="99"/>
      <c r="F176" s="100"/>
      <c r="G176" s="100"/>
      <c r="H176" s="101"/>
      <c r="I176" s="101"/>
      <c r="J176" s="102"/>
      <c r="K176" s="98"/>
      <c r="L176" s="98"/>
      <c r="M176" s="98"/>
      <c r="N176" s="100"/>
      <c r="O176" s="100"/>
      <c r="P176" s="100"/>
      <c r="Q176" s="100"/>
      <c r="R176" s="100"/>
      <c r="S176" s="100"/>
      <c r="T176" s="100"/>
      <c r="U176" s="100"/>
      <c r="V176" s="100"/>
      <c r="W176" s="100"/>
      <c r="X176" s="100"/>
      <c r="Y176" s="100"/>
      <c r="Z176" s="100"/>
      <c r="AA176" s="100"/>
      <c r="AB176" s="98"/>
      <c r="AC176" s="98"/>
      <c r="AD176" s="98"/>
      <c r="AE176" s="98"/>
      <c r="AF176" s="98"/>
      <c r="AG176" s="98"/>
      <c r="AH176" s="98"/>
      <c r="AI176" s="98"/>
      <c r="AJ176" s="98"/>
      <c r="AK176" s="98"/>
      <c r="AL176" s="98"/>
      <c r="AM176" s="98"/>
      <c r="AN176" s="100"/>
      <c r="AO176" s="98"/>
      <c r="AP176" s="98"/>
      <c r="AQ176" s="98"/>
    </row>
    <row r="177" spans="1:43" ht="15.75" customHeight="1" x14ac:dyDescent="0.25">
      <c r="A177" s="98"/>
      <c r="B177" s="98"/>
      <c r="C177" s="98"/>
      <c r="D177" s="99"/>
      <c r="E177" s="99"/>
      <c r="F177" s="100"/>
      <c r="G177" s="100"/>
      <c r="H177" s="101"/>
      <c r="I177" s="101"/>
      <c r="J177" s="102"/>
      <c r="K177" s="98"/>
      <c r="L177" s="98"/>
      <c r="M177" s="98"/>
      <c r="N177" s="100"/>
      <c r="O177" s="100"/>
      <c r="P177" s="100"/>
      <c r="Q177" s="100"/>
      <c r="R177" s="100"/>
      <c r="S177" s="100"/>
      <c r="T177" s="100"/>
      <c r="U177" s="100"/>
      <c r="V177" s="100"/>
      <c r="W177" s="100"/>
      <c r="X177" s="100"/>
      <c r="Y177" s="100"/>
      <c r="Z177" s="100"/>
      <c r="AA177" s="100"/>
      <c r="AB177" s="98"/>
      <c r="AC177" s="98"/>
      <c r="AD177" s="98"/>
      <c r="AE177" s="98"/>
      <c r="AF177" s="98"/>
      <c r="AG177" s="98"/>
      <c r="AH177" s="98"/>
      <c r="AI177" s="98"/>
      <c r="AJ177" s="98"/>
      <c r="AK177" s="98"/>
      <c r="AL177" s="98"/>
      <c r="AM177" s="98"/>
      <c r="AN177" s="100"/>
      <c r="AO177" s="98"/>
      <c r="AP177" s="98"/>
      <c r="AQ177" s="98"/>
    </row>
    <row r="178" spans="1:43" ht="15.75" customHeight="1" x14ac:dyDescent="0.25">
      <c r="A178" s="98"/>
      <c r="B178" s="98"/>
      <c r="C178" s="98"/>
      <c r="D178" s="99"/>
      <c r="E178" s="99"/>
      <c r="F178" s="100"/>
      <c r="G178" s="100"/>
      <c r="H178" s="101"/>
      <c r="I178" s="101"/>
      <c r="J178" s="102"/>
      <c r="K178" s="98"/>
      <c r="L178" s="98"/>
      <c r="M178" s="98"/>
      <c r="N178" s="100"/>
      <c r="O178" s="100"/>
      <c r="P178" s="100"/>
      <c r="Q178" s="100"/>
      <c r="R178" s="100"/>
      <c r="S178" s="100"/>
      <c r="T178" s="100"/>
      <c r="U178" s="100"/>
      <c r="V178" s="100"/>
      <c r="W178" s="100"/>
      <c r="X178" s="100"/>
      <c r="Y178" s="100"/>
      <c r="Z178" s="100"/>
      <c r="AA178" s="100"/>
      <c r="AB178" s="98"/>
      <c r="AC178" s="98"/>
      <c r="AD178" s="98"/>
      <c r="AE178" s="98"/>
      <c r="AF178" s="98"/>
      <c r="AG178" s="98"/>
      <c r="AH178" s="98"/>
      <c r="AI178" s="98"/>
      <c r="AJ178" s="98"/>
      <c r="AK178" s="98"/>
      <c r="AL178" s="98"/>
      <c r="AM178" s="98"/>
      <c r="AN178" s="100"/>
      <c r="AO178" s="98"/>
      <c r="AP178" s="98"/>
      <c r="AQ178" s="98"/>
    </row>
    <row r="179" spans="1:43" ht="15.75" customHeight="1" x14ac:dyDescent="0.25">
      <c r="A179" s="98"/>
      <c r="B179" s="98"/>
      <c r="C179" s="98"/>
      <c r="D179" s="99"/>
      <c r="E179" s="99"/>
      <c r="F179" s="100"/>
      <c r="G179" s="100"/>
      <c r="H179" s="101"/>
      <c r="I179" s="101"/>
      <c r="J179" s="102"/>
      <c r="K179" s="98"/>
      <c r="L179" s="98"/>
      <c r="M179" s="98"/>
      <c r="N179" s="100"/>
      <c r="O179" s="100"/>
      <c r="P179" s="100"/>
      <c r="Q179" s="100"/>
      <c r="R179" s="100"/>
      <c r="S179" s="100"/>
      <c r="T179" s="100"/>
      <c r="U179" s="100"/>
      <c r="V179" s="100"/>
      <c r="W179" s="100"/>
      <c r="X179" s="100"/>
      <c r="Y179" s="100"/>
      <c r="Z179" s="100"/>
      <c r="AA179" s="100"/>
      <c r="AB179" s="98"/>
      <c r="AC179" s="98"/>
      <c r="AD179" s="98"/>
      <c r="AE179" s="98"/>
      <c r="AF179" s="98"/>
      <c r="AG179" s="98"/>
      <c r="AH179" s="98"/>
      <c r="AI179" s="98"/>
      <c r="AJ179" s="98"/>
      <c r="AK179" s="98"/>
      <c r="AL179" s="98"/>
      <c r="AM179" s="98"/>
      <c r="AN179" s="100"/>
      <c r="AO179" s="98"/>
      <c r="AP179" s="98"/>
      <c r="AQ179" s="98"/>
    </row>
    <row r="180" spans="1:43" ht="15.75" customHeight="1" x14ac:dyDescent="0.25">
      <c r="A180" s="98"/>
      <c r="B180" s="98"/>
      <c r="C180" s="98"/>
      <c r="D180" s="99"/>
      <c r="E180" s="99"/>
      <c r="F180" s="100"/>
      <c r="G180" s="100"/>
      <c r="H180" s="101"/>
      <c r="I180" s="101"/>
      <c r="J180" s="102"/>
      <c r="K180" s="98"/>
      <c r="L180" s="98"/>
      <c r="M180" s="98"/>
      <c r="N180" s="100"/>
      <c r="O180" s="100"/>
      <c r="P180" s="100"/>
      <c r="Q180" s="100"/>
      <c r="R180" s="100"/>
      <c r="S180" s="100"/>
      <c r="T180" s="100"/>
      <c r="U180" s="100"/>
      <c r="V180" s="100"/>
      <c r="W180" s="100"/>
      <c r="X180" s="100"/>
      <c r="Y180" s="100"/>
      <c r="Z180" s="100"/>
      <c r="AA180" s="100"/>
      <c r="AB180" s="98"/>
      <c r="AC180" s="98"/>
      <c r="AD180" s="98"/>
      <c r="AE180" s="98"/>
      <c r="AF180" s="98"/>
      <c r="AG180" s="98"/>
      <c r="AH180" s="98"/>
      <c r="AI180" s="98"/>
      <c r="AJ180" s="98"/>
      <c r="AK180" s="98"/>
      <c r="AL180" s="98"/>
      <c r="AM180" s="98"/>
      <c r="AN180" s="100"/>
      <c r="AO180" s="98"/>
      <c r="AP180" s="98"/>
      <c r="AQ180" s="98"/>
    </row>
    <row r="181" spans="1:43" ht="15.75" customHeight="1" x14ac:dyDescent="0.25">
      <c r="A181" s="98"/>
      <c r="B181" s="98"/>
      <c r="C181" s="98"/>
      <c r="D181" s="99"/>
      <c r="E181" s="99"/>
      <c r="F181" s="100"/>
      <c r="G181" s="100"/>
      <c r="H181" s="101"/>
      <c r="I181" s="101"/>
      <c r="J181" s="102"/>
      <c r="K181" s="98"/>
      <c r="L181" s="98"/>
      <c r="M181" s="98"/>
      <c r="N181" s="100"/>
      <c r="O181" s="100"/>
      <c r="P181" s="100"/>
      <c r="Q181" s="100"/>
      <c r="R181" s="100"/>
      <c r="S181" s="100"/>
      <c r="T181" s="100"/>
      <c r="U181" s="100"/>
      <c r="V181" s="100"/>
      <c r="W181" s="100"/>
      <c r="X181" s="100"/>
      <c r="Y181" s="100"/>
      <c r="Z181" s="100"/>
      <c r="AA181" s="100"/>
      <c r="AB181" s="98"/>
      <c r="AC181" s="98"/>
      <c r="AD181" s="98"/>
      <c r="AE181" s="98"/>
      <c r="AF181" s="98"/>
      <c r="AG181" s="98"/>
      <c r="AH181" s="98"/>
      <c r="AI181" s="98"/>
      <c r="AJ181" s="98"/>
      <c r="AK181" s="98"/>
      <c r="AL181" s="98"/>
      <c r="AM181" s="98"/>
      <c r="AN181" s="100"/>
      <c r="AO181" s="98"/>
      <c r="AP181" s="98"/>
      <c r="AQ181" s="98"/>
    </row>
    <row r="182" spans="1:43" ht="15.75" customHeight="1" x14ac:dyDescent="0.25">
      <c r="A182" s="98"/>
      <c r="B182" s="98"/>
      <c r="C182" s="98"/>
      <c r="D182" s="99"/>
      <c r="E182" s="99"/>
      <c r="F182" s="100"/>
      <c r="G182" s="100"/>
      <c r="H182" s="101"/>
      <c r="I182" s="101"/>
      <c r="J182" s="102"/>
      <c r="K182" s="98"/>
      <c r="L182" s="98"/>
      <c r="M182" s="98"/>
      <c r="N182" s="100"/>
      <c r="O182" s="100"/>
      <c r="P182" s="100"/>
      <c r="Q182" s="100"/>
      <c r="R182" s="100"/>
      <c r="S182" s="100"/>
      <c r="T182" s="100"/>
      <c r="U182" s="100"/>
      <c r="V182" s="100"/>
      <c r="W182" s="100"/>
      <c r="X182" s="100"/>
      <c r="Y182" s="100"/>
      <c r="Z182" s="100"/>
      <c r="AA182" s="100"/>
      <c r="AB182" s="98"/>
      <c r="AC182" s="98"/>
      <c r="AD182" s="98"/>
      <c r="AE182" s="98"/>
      <c r="AF182" s="98"/>
      <c r="AG182" s="98"/>
      <c r="AH182" s="98"/>
      <c r="AI182" s="98"/>
      <c r="AJ182" s="98"/>
      <c r="AK182" s="98"/>
      <c r="AL182" s="98"/>
      <c r="AM182" s="98"/>
      <c r="AN182" s="100"/>
      <c r="AO182" s="98"/>
      <c r="AP182" s="98"/>
      <c r="AQ182" s="98"/>
    </row>
    <row r="183" spans="1:43" ht="15.75" customHeight="1" x14ac:dyDescent="0.25">
      <c r="A183" s="98"/>
      <c r="B183" s="98"/>
      <c r="C183" s="98"/>
      <c r="D183" s="99"/>
      <c r="E183" s="99"/>
      <c r="F183" s="100"/>
      <c r="G183" s="100"/>
      <c r="H183" s="101"/>
      <c r="I183" s="101"/>
      <c r="J183" s="102"/>
      <c r="K183" s="98"/>
      <c r="L183" s="98"/>
      <c r="M183" s="98"/>
      <c r="N183" s="100"/>
      <c r="O183" s="100"/>
      <c r="P183" s="100"/>
      <c r="Q183" s="100"/>
      <c r="R183" s="100"/>
      <c r="S183" s="100"/>
      <c r="T183" s="100"/>
      <c r="U183" s="100"/>
      <c r="V183" s="100"/>
      <c r="W183" s="100"/>
      <c r="X183" s="100"/>
      <c r="Y183" s="100"/>
      <c r="Z183" s="100"/>
      <c r="AA183" s="100"/>
      <c r="AB183" s="98"/>
      <c r="AC183" s="98"/>
      <c r="AD183" s="98"/>
      <c r="AE183" s="98"/>
      <c r="AF183" s="98"/>
      <c r="AG183" s="98"/>
      <c r="AH183" s="98"/>
      <c r="AI183" s="98"/>
      <c r="AJ183" s="98"/>
      <c r="AK183" s="98"/>
      <c r="AL183" s="98"/>
      <c r="AM183" s="98"/>
      <c r="AN183" s="100"/>
      <c r="AO183" s="98"/>
      <c r="AP183" s="98"/>
      <c r="AQ183" s="98"/>
    </row>
    <row r="184" spans="1:43" ht="15.75" customHeight="1" x14ac:dyDescent="0.25">
      <c r="A184" s="98"/>
      <c r="B184" s="98"/>
      <c r="C184" s="98"/>
      <c r="D184" s="99"/>
      <c r="E184" s="99"/>
      <c r="F184" s="100"/>
      <c r="G184" s="100"/>
      <c r="H184" s="101"/>
      <c r="I184" s="101"/>
      <c r="J184" s="102"/>
      <c r="K184" s="98"/>
      <c r="L184" s="98"/>
      <c r="M184" s="98"/>
      <c r="N184" s="100"/>
      <c r="O184" s="100"/>
      <c r="P184" s="100"/>
      <c r="Q184" s="100"/>
      <c r="R184" s="100"/>
      <c r="S184" s="100"/>
      <c r="T184" s="100"/>
      <c r="U184" s="100"/>
      <c r="V184" s="100"/>
      <c r="W184" s="100"/>
      <c r="X184" s="100"/>
      <c r="Y184" s="100"/>
      <c r="Z184" s="100"/>
      <c r="AA184" s="100"/>
      <c r="AB184" s="98"/>
      <c r="AC184" s="98"/>
      <c r="AD184" s="98"/>
      <c r="AE184" s="98"/>
      <c r="AF184" s="98"/>
      <c r="AG184" s="98"/>
      <c r="AH184" s="98"/>
      <c r="AI184" s="98"/>
      <c r="AJ184" s="98"/>
      <c r="AK184" s="98"/>
      <c r="AL184" s="98"/>
      <c r="AM184" s="98"/>
      <c r="AN184" s="100"/>
      <c r="AO184" s="98"/>
      <c r="AP184" s="98"/>
      <c r="AQ184" s="98"/>
    </row>
    <row r="185" spans="1:43" ht="15.75" customHeight="1" x14ac:dyDescent="0.25">
      <c r="A185" s="98"/>
      <c r="B185" s="98"/>
      <c r="C185" s="98"/>
      <c r="D185" s="99"/>
      <c r="E185" s="99"/>
      <c r="F185" s="100"/>
      <c r="G185" s="100"/>
      <c r="H185" s="101"/>
      <c r="I185" s="101"/>
      <c r="J185" s="102"/>
      <c r="K185" s="98"/>
      <c r="L185" s="98"/>
      <c r="M185" s="98"/>
      <c r="N185" s="100"/>
      <c r="O185" s="100"/>
      <c r="P185" s="100"/>
      <c r="Q185" s="100"/>
      <c r="R185" s="100"/>
      <c r="S185" s="100"/>
      <c r="T185" s="100"/>
      <c r="U185" s="100"/>
      <c r="V185" s="100"/>
      <c r="W185" s="100"/>
      <c r="X185" s="100"/>
      <c r="Y185" s="100"/>
      <c r="Z185" s="100"/>
      <c r="AA185" s="100"/>
      <c r="AB185" s="98"/>
      <c r="AC185" s="98"/>
      <c r="AD185" s="98"/>
      <c r="AE185" s="98"/>
      <c r="AF185" s="98"/>
      <c r="AG185" s="98"/>
      <c r="AH185" s="98"/>
      <c r="AI185" s="98"/>
      <c r="AJ185" s="98"/>
      <c r="AK185" s="98"/>
      <c r="AL185" s="98"/>
      <c r="AM185" s="98"/>
      <c r="AN185" s="100"/>
      <c r="AO185" s="98"/>
      <c r="AP185" s="98"/>
      <c r="AQ185" s="98"/>
    </row>
    <row r="186" spans="1:43" ht="15.75" customHeight="1" x14ac:dyDescent="0.25">
      <c r="A186" s="98"/>
      <c r="B186" s="98"/>
      <c r="C186" s="98"/>
      <c r="D186" s="99"/>
      <c r="E186" s="99"/>
      <c r="F186" s="100"/>
      <c r="G186" s="100"/>
      <c r="H186" s="101"/>
      <c r="I186" s="101"/>
      <c r="J186" s="102"/>
      <c r="K186" s="98"/>
      <c r="L186" s="98"/>
      <c r="M186" s="98"/>
      <c r="N186" s="100"/>
      <c r="O186" s="100"/>
      <c r="P186" s="100"/>
      <c r="Q186" s="100"/>
      <c r="R186" s="100"/>
      <c r="S186" s="100"/>
      <c r="T186" s="100"/>
      <c r="U186" s="100"/>
      <c r="V186" s="100"/>
      <c r="W186" s="100"/>
      <c r="X186" s="100"/>
      <c r="Y186" s="100"/>
      <c r="Z186" s="100"/>
      <c r="AA186" s="100"/>
      <c r="AB186" s="98"/>
      <c r="AC186" s="98"/>
      <c r="AD186" s="98"/>
      <c r="AE186" s="98"/>
      <c r="AF186" s="98"/>
      <c r="AG186" s="98"/>
      <c r="AH186" s="98"/>
      <c r="AI186" s="98"/>
      <c r="AJ186" s="98"/>
      <c r="AK186" s="98"/>
      <c r="AL186" s="98"/>
      <c r="AM186" s="98"/>
      <c r="AN186" s="100"/>
      <c r="AO186" s="98"/>
      <c r="AP186" s="98"/>
      <c r="AQ186" s="98"/>
    </row>
    <row r="187" spans="1:43" ht="15.75" customHeight="1" x14ac:dyDescent="0.25">
      <c r="A187" s="98"/>
      <c r="B187" s="98"/>
      <c r="C187" s="98"/>
      <c r="D187" s="99"/>
      <c r="E187" s="99"/>
      <c r="F187" s="100"/>
      <c r="G187" s="100"/>
      <c r="H187" s="101"/>
      <c r="I187" s="101"/>
      <c r="J187" s="102"/>
      <c r="K187" s="98"/>
      <c r="L187" s="98"/>
      <c r="M187" s="98"/>
      <c r="N187" s="100"/>
      <c r="O187" s="100"/>
      <c r="P187" s="100"/>
      <c r="Q187" s="100"/>
      <c r="R187" s="100"/>
      <c r="S187" s="100"/>
      <c r="T187" s="100"/>
      <c r="U187" s="100"/>
      <c r="V187" s="100"/>
      <c r="W187" s="100"/>
      <c r="X187" s="100"/>
      <c r="Y187" s="100"/>
      <c r="Z187" s="100"/>
      <c r="AA187" s="100"/>
      <c r="AB187" s="98"/>
      <c r="AC187" s="98"/>
      <c r="AD187" s="98"/>
      <c r="AE187" s="98"/>
      <c r="AF187" s="98"/>
      <c r="AG187" s="98"/>
      <c r="AH187" s="98"/>
      <c r="AI187" s="98"/>
      <c r="AJ187" s="98"/>
      <c r="AK187" s="98"/>
      <c r="AL187" s="98"/>
      <c r="AM187" s="98"/>
      <c r="AN187" s="100"/>
      <c r="AO187" s="98"/>
      <c r="AP187" s="98"/>
      <c r="AQ187" s="98"/>
    </row>
    <row r="188" spans="1:43" ht="15.75" customHeight="1" x14ac:dyDescent="0.25">
      <c r="A188" s="98"/>
      <c r="B188" s="98"/>
      <c r="C188" s="98"/>
      <c r="D188" s="99"/>
      <c r="E188" s="99"/>
      <c r="F188" s="100"/>
      <c r="G188" s="100"/>
      <c r="H188" s="101"/>
      <c r="I188" s="101"/>
      <c r="J188" s="102"/>
      <c r="K188" s="98"/>
      <c r="L188" s="98"/>
      <c r="M188" s="98"/>
      <c r="N188" s="100"/>
      <c r="O188" s="100"/>
      <c r="P188" s="100"/>
      <c r="Q188" s="100"/>
      <c r="R188" s="100"/>
      <c r="S188" s="100"/>
      <c r="T188" s="100"/>
      <c r="U188" s="100"/>
      <c r="V188" s="100"/>
      <c r="W188" s="100"/>
      <c r="X188" s="100"/>
      <c r="Y188" s="100"/>
      <c r="Z188" s="100"/>
      <c r="AA188" s="100"/>
      <c r="AB188" s="98"/>
      <c r="AC188" s="98"/>
      <c r="AD188" s="98"/>
      <c r="AE188" s="98"/>
      <c r="AF188" s="98"/>
      <c r="AG188" s="98"/>
      <c r="AH188" s="98"/>
      <c r="AI188" s="98"/>
      <c r="AJ188" s="98"/>
      <c r="AK188" s="98"/>
      <c r="AL188" s="98"/>
      <c r="AM188" s="98"/>
      <c r="AN188" s="100"/>
      <c r="AO188" s="98"/>
      <c r="AP188" s="98"/>
      <c r="AQ188" s="98"/>
    </row>
    <row r="189" spans="1:43" ht="15.75" customHeight="1" x14ac:dyDescent="0.25">
      <c r="A189" s="98"/>
      <c r="B189" s="98"/>
      <c r="C189" s="98"/>
      <c r="D189" s="99"/>
      <c r="E189" s="99"/>
      <c r="F189" s="100"/>
      <c r="G189" s="100"/>
      <c r="H189" s="101"/>
      <c r="I189" s="101"/>
      <c r="J189" s="102"/>
      <c r="K189" s="98"/>
      <c r="L189" s="98"/>
      <c r="M189" s="98"/>
      <c r="N189" s="100"/>
      <c r="O189" s="100"/>
      <c r="P189" s="100"/>
      <c r="Q189" s="100"/>
      <c r="R189" s="100"/>
      <c r="S189" s="100"/>
      <c r="T189" s="100"/>
      <c r="U189" s="100"/>
      <c r="V189" s="100"/>
      <c r="W189" s="100"/>
      <c r="X189" s="100"/>
      <c r="Y189" s="100"/>
      <c r="Z189" s="100"/>
      <c r="AA189" s="100"/>
      <c r="AB189" s="98"/>
      <c r="AC189" s="98"/>
      <c r="AD189" s="98"/>
      <c r="AE189" s="98"/>
      <c r="AF189" s="98"/>
      <c r="AG189" s="98"/>
      <c r="AH189" s="98"/>
      <c r="AI189" s="98"/>
      <c r="AJ189" s="98"/>
      <c r="AK189" s="98"/>
      <c r="AL189" s="98"/>
      <c r="AM189" s="98"/>
      <c r="AN189" s="100"/>
      <c r="AO189" s="98"/>
      <c r="AP189" s="98"/>
      <c r="AQ189" s="98"/>
    </row>
    <row r="190" spans="1:43" ht="15.75" customHeight="1" x14ac:dyDescent="0.25">
      <c r="A190" s="98"/>
      <c r="B190" s="98"/>
      <c r="C190" s="98"/>
      <c r="D190" s="99"/>
      <c r="E190" s="99"/>
      <c r="F190" s="100"/>
      <c r="G190" s="100"/>
      <c r="H190" s="101"/>
      <c r="I190" s="101"/>
      <c r="J190" s="102"/>
      <c r="K190" s="98"/>
      <c r="L190" s="98"/>
      <c r="M190" s="98"/>
      <c r="N190" s="100"/>
      <c r="O190" s="100"/>
      <c r="P190" s="100"/>
      <c r="Q190" s="100"/>
      <c r="R190" s="100"/>
      <c r="S190" s="100"/>
      <c r="T190" s="100"/>
      <c r="U190" s="100"/>
      <c r="V190" s="100"/>
      <c r="W190" s="100"/>
      <c r="X190" s="100"/>
      <c r="Y190" s="100"/>
      <c r="Z190" s="100"/>
      <c r="AA190" s="100"/>
      <c r="AB190" s="98"/>
      <c r="AC190" s="98"/>
      <c r="AD190" s="98"/>
      <c r="AE190" s="98"/>
      <c r="AF190" s="98"/>
      <c r="AG190" s="98"/>
      <c r="AH190" s="98"/>
      <c r="AI190" s="98"/>
      <c r="AJ190" s="98"/>
      <c r="AK190" s="98"/>
      <c r="AL190" s="98"/>
      <c r="AM190" s="98"/>
      <c r="AN190" s="100"/>
      <c r="AO190" s="98"/>
      <c r="AP190" s="98"/>
      <c r="AQ190" s="98"/>
    </row>
    <row r="191" spans="1:43" ht="15.75" customHeight="1" x14ac:dyDescent="0.25">
      <c r="A191" s="98"/>
      <c r="B191" s="98"/>
      <c r="C191" s="98"/>
      <c r="D191" s="99"/>
      <c r="E191" s="99"/>
      <c r="F191" s="100"/>
      <c r="G191" s="100"/>
      <c r="H191" s="101"/>
      <c r="I191" s="101"/>
      <c r="J191" s="102"/>
      <c r="K191" s="98"/>
      <c r="L191" s="98"/>
      <c r="M191" s="98"/>
      <c r="N191" s="100"/>
      <c r="O191" s="100"/>
      <c r="P191" s="100"/>
      <c r="Q191" s="100"/>
      <c r="R191" s="100"/>
      <c r="S191" s="100"/>
      <c r="T191" s="100"/>
      <c r="U191" s="100"/>
      <c r="V191" s="100"/>
      <c r="W191" s="100"/>
      <c r="X191" s="100"/>
      <c r="Y191" s="100"/>
      <c r="Z191" s="100"/>
      <c r="AA191" s="100"/>
      <c r="AB191" s="98"/>
      <c r="AC191" s="98"/>
      <c r="AD191" s="98"/>
      <c r="AE191" s="98"/>
      <c r="AF191" s="98"/>
      <c r="AG191" s="98"/>
      <c r="AH191" s="98"/>
      <c r="AI191" s="98"/>
      <c r="AJ191" s="98"/>
      <c r="AK191" s="98"/>
      <c r="AL191" s="98"/>
      <c r="AM191" s="98"/>
      <c r="AN191" s="100"/>
      <c r="AO191" s="98"/>
      <c r="AP191" s="98"/>
      <c r="AQ191" s="98"/>
    </row>
    <row r="192" spans="1:43" ht="15.75" customHeight="1" x14ac:dyDescent="0.25">
      <c r="A192" s="98"/>
      <c r="B192" s="98"/>
      <c r="C192" s="98"/>
      <c r="D192" s="99"/>
      <c r="E192" s="99"/>
      <c r="F192" s="100"/>
      <c r="G192" s="100"/>
      <c r="H192" s="101"/>
      <c r="I192" s="101"/>
      <c r="J192" s="102"/>
      <c r="K192" s="98"/>
      <c r="L192" s="98"/>
      <c r="M192" s="98"/>
      <c r="N192" s="100"/>
      <c r="O192" s="100"/>
      <c r="P192" s="100"/>
      <c r="Q192" s="100"/>
      <c r="R192" s="100"/>
      <c r="S192" s="100"/>
      <c r="T192" s="100"/>
      <c r="U192" s="100"/>
      <c r="V192" s="100"/>
      <c r="W192" s="100"/>
      <c r="X192" s="100"/>
      <c r="Y192" s="100"/>
      <c r="Z192" s="100"/>
      <c r="AA192" s="100"/>
      <c r="AB192" s="98"/>
      <c r="AC192" s="98"/>
      <c r="AD192" s="98"/>
      <c r="AE192" s="98"/>
      <c r="AF192" s="98"/>
      <c r="AG192" s="98"/>
      <c r="AH192" s="98"/>
      <c r="AI192" s="98"/>
      <c r="AJ192" s="98"/>
      <c r="AK192" s="98"/>
      <c r="AL192" s="98"/>
      <c r="AM192" s="98"/>
      <c r="AN192" s="100"/>
      <c r="AO192" s="98"/>
      <c r="AP192" s="98"/>
      <c r="AQ192" s="98"/>
    </row>
    <row r="193" spans="1:43" ht="15.75" customHeight="1" x14ac:dyDescent="0.25">
      <c r="A193" s="98"/>
      <c r="B193" s="98"/>
      <c r="C193" s="98"/>
      <c r="D193" s="99"/>
      <c r="E193" s="99"/>
      <c r="F193" s="100"/>
      <c r="G193" s="100"/>
      <c r="H193" s="101"/>
      <c r="I193" s="101"/>
      <c r="J193" s="102"/>
      <c r="K193" s="98"/>
      <c r="L193" s="98"/>
      <c r="M193" s="98"/>
      <c r="N193" s="100"/>
      <c r="O193" s="100"/>
      <c r="P193" s="100"/>
      <c r="Q193" s="100"/>
      <c r="R193" s="100"/>
      <c r="S193" s="100"/>
      <c r="T193" s="100"/>
      <c r="U193" s="100"/>
      <c r="V193" s="100"/>
      <c r="W193" s="100"/>
      <c r="X193" s="100"/>
      <c r="Y193" s="100"/>
      <c r="Z193" s="100"/>
      <c r="AA193" s="100"/>
      <c r="AB193" s="98"/>
      <c r="AC193" s="98"/>
      <c r="AD193" s="98"/>
      <c r="AE193" s="98"/>
      <c r="AF193" s="98"/>
      <c r="AG193" s="98"/>
      <c r="AH193" s="98"/>
      <c r="AI193" s="98"/>
      <c r="AJ193" s="98"/>
      <c r="AK193" s="98"/>
      <c r="AL193" s="98"/>
      <c r="AM193" s="98"/>
      <c r="AN193" s="100"/>
      <c r="AO193" s="98"/>
      <c r="AP193" s="98"/>
      <c r="AQ193" s="98"/>
    </row>
    <row r="194" spans="1:43" ht="15.75" customHeight="1" x14ac:dyDescent="0.25">
      <c r="A194" s="98"/>
      <c r="B194" s="98"/>
      <c r="C194" s="98"/>
      <c r="D194" s="99"/>
      <c r="E194" s="99"/>
      <c r="F194" s="100"/>
      <c r="G194" s="100"/>
      <c r="H194" s="101"/>
      <c r="I194" s="101"/>
      <c r="J194" s="102"/>
      <c r="K194" s="98"/>
      <c r="L194" s="98"/>
      <c r="M194" s="98"/>
      <c r="N194" s="100"/>
      <c r="O194" s="100"/>
      <c r="P194" s="100"/>
      <c r="Q194" s="100"/>
      <c r="R194" s="100"/>
      <c r="S194" s="100"/>
      <c r="T194" s="100"/>
      <c r="U194" s="100"/>
      <c r="V194" s="100"/>
      <c r="W194" s="100"/>
      <c r="X194" s="100"/>
      <c r="Y194" s="100"/>
      <c r="Z194" s="100"/>
      <c r="AA194" s="100"/>
      <c r="AB194" s="98"/>
      <c r="AC194" s="98"/>
      <c r="AD194" s="98"/>
      <c r="AE194" s="98"/>
      <c r="AF194" s="98"/>
      <c r="AG194" s="98"/>
      <c r="AH194" s="98"/>
      <c r="AI194" s="98"/>
      <c r="AJ194" s="98"/>
      <c r="AK194" s="98"/>
      <c r="AL194" s="98"/>
      <c r="AM194" s="98"/>
      <c r="AN194" s="100"/>
      <c r="AO194" s="98"/>
      <c r="AP194" s="98"/>
      <c r="AQ194" s="98"/>
    </row>
    <row r="195" spans="1:43" ht="15.75" customHeight="1" x14ac:dyDescent="0.25">
      <c r="A195" s="98"/>
      <c r="B195" s="98"/>
      <c r="C195" s="98"/>
      <c r="D195" s="99"/>
      <c r="E195" s="99"/>
      <c r="F195" s="100"/>
      <c r="G195" s="100"/>
      <c r="H195" s="101"/>
      <c r="I195" s="101"/>
      <c r="J195" s="102"/>
      <c r="K195" s="98"/>
      <c r="L195" s="98"/>
      <c r="M195" s="98"/>
      <c r="N195" s="100"/>
      <c r="O195" s="100"/>
      <c r="P195" s="100"/>
      <c r="Q195" s="100"/>
      <c r="R195" s="100"/>
      <c r="S195" s="100"/>
      <c r="T195" s="100"/>
      <c r="U195" s="100"/>
      <c r="V195" s="100"/>
      <c r="W195" s="100"/>
      <c r="X195" s="100"/>
      <c r="Y195" s="100"/>
      <c r="Z195" s="100"/>
      <c r="AA195" s="100"/>
      <c r="AB195" s="98"/>
      <c r="AC195" s="98"/>
      <c r="AD195" s="98"/>
      <c r="AE195" s="98"/>
      <c r="AF195" s="98"/>
      <c r="AG195" s="98"/>
      <c r="AH195" s="98"/>
      <c r="AI195" s="98"/>
      <c r="AJ195" s="98"/>
      <c r="AK195" s="98"/>
      <c r="AL195" s="98"/>
      <c r="AM195" s="98"/>
      <c r="AN195" s="100"/>
      <c r="AO195" s="98"/>
      <c r="AP195" s="98"/>
      <c r="AQ195" s="98"/>
    </row>
    <row r="196" spans="1:43" ht="15.75" customHeight="1" x14ac:dyDescent="0.25">
      <c r="A196" s="98"/>
      <c r="B196" s="98"/>
      <c r="C196" s="98"/>
      <c r="D196" s="99"/>
      <c r="E196" s="99"/>
      <c r="F196" s="100"/>
      <c r="G196" s="100"/>
      <c r="H196" s="101"/>
      <c r="I196" s="101"/>
      <c r="J196" s="102"/>
      <c r="K196" s="98"/>
      <c r="L196" s="98"/>
      <c r="M196" s="98"/>
      <c r="N196" s="100"/>
      <c r="O196" s="100"/>
      <c r="P196" s="100"/>
      <c r="Q196" s="100"/>
      <c r="R196" s="100"/>
      <c r="S196" s="100"/>
      <c r="T196" s="100"/>
      <c r="U196" s="100"/>
      <c r="V196" s="100"/>
      <c r="W196" s="100"/>
      <c r="X196" s="100"/>
      <c r="Y196" s="100"/>
      <c r="Z196" s="100"/>
      <c r="AA196" s="100"/>
      <c r="AB196" s="98"/>
      <c r="AC196" s="98"/>
      <c r="AD196" s="98"/>
      <c r="AE196" s="98"/>
      <c r="AF196" s="98"/>
      <c r="AG196" s="98"/>
      <c r="AH196" s="98"/>
      <c r="AI196" s="98"/>
      <c r="AJ196" s="98"/>
      <c r="AK196" s="98"/>
      <c r="AL196" s="98"/>
      <c r="AM196" s="98"/>
      <c r="AN196" s="100"/>
      <c r="AO196" s="98"/>
      <c r="AP196" s="98"/>
      <c r="AQ196" s="98"/>
    </row>
    <row r="197" spans="1:43" ht="15.75" customHeight="1" x14ac:dyDescent="0.25">
      <c r="A197" s="98"/>
      <c r="B197" s="98"/>
      <c r="C197" s="98"/>
      <c r="D197" s="99"/>
      <c r="E197" s="99"/>
      <c r="F197" s="100"/>
      <c r="G197" s="100"/>
      <c r="H197" s="101"/>
      <c r="I197" s="101"/>
      <c r="J197" s="102"/>
      <c r="K197" s="98"/>
      <c r="L197" s="98"/>
      <c r="M197" s="98"/>
      <c r="N197" s="100"/>
      <c r="O197" s="100"/>
      <c r="P197" s="100"/>
      <c r="Q197" s="100"/>
      <c r="R197" s="100"/>
      <c r="S197" s="100"/>
      <c r="T197" s="100"/>
      <c r="U197" s="100"/>
      <c r="V197" s="100"/>
      <c r="W197" s="100"/>
      <c r="X197" s="100"/>
      <c r="Y197" s="100"/>
      <c r="Z197" s="100"/>
      <c r="AA197" s="100"/>
      <c r="AB197" s="98"/>
      <c r="AC197" s="98"/>
      <c r="AD197" s="98"/>
      <c r="AE197" s="98"/>
      <c r="AF197" s="98"/>
      <c r="AG197" s="98"/>
      <c r="AH197" s="98"/>
      <c r="AI197" s="98"/>
      <c r="AJ197" s="98"/>
      <c r="AK197" s="98"/>
      <c r="AL197" s="98"/>
      <c r="AM197" s="98"/>
      <c r="AN197" s="100"/>
      <c r="AO197" s="98"/>
      <c r="AP197" s="98"/>
      <c r="AQ197" s="98"/>
    </row>
    <row r="198" spans="1:43" ht="15.75" customHeight="1" x14ac:dyDescent="0.25">
      <c r="A198" s="98"/>
      <c r="B198" s="98"/>
      <c r="C198" s="98"/>
      <c r="D198" s="99"/>
      <c r="E198" s="99"/>
      <c r="F198" s="100"/>
      <c r="G198" s="100"/>
      <c r="H198" s="101"/>
      <c r="I198" s="101"/>
      <c r="J198" s="102"/>
      <c r="K198" s="98"/>
      <c r="L198" s="98"/>
      <c r="M198" s="98"/>
      <c r="N198" s="100"/>
      <c r="O198" s="100"/>
      <c r="P198" s="100"/>
      <c r="Q198" s="100"/>
      <c r="R198" s="100"/>
      <c r="S198" s="100"/>
      <c r="T198" s="100"/>
      <c r="U198" s="100"/>
      <c r="V198" s="100"/>
      <c r="W198" s="100"/>
      <c r="X198" s="100"/>
      <c r="Y198" s="100"/>
      <c r="Z198" s="100"/>
      <c r="AA198" s="100"/>
      <c r="AB198" s="98"/>
      <c r="AC198" s="98"/>
      <c r="AD198" s="98"/>
      <c r="AE198" s="98"/>
      <c r="AF198" s="98"/>
      <c r="AG198" s="98"/>
      <c r="AH198" s="98"/>
      <c r="AI198" s="98"/>
      <c r="AJ198" s="98"/>
      <c r="AK198" s="98"/>
      <c r="AL198" s="98"/>
      <c r="AM198" s="98"/>
      <c r="AN198" s="100"/>
      <c r="AO198" s="98"/>
      <c r="AP198" s="98"/>
      <c r="AQ198" s="98"/>
    </row>
    <row r="199" spans="1:43" ht="15.75" customHeight="1" x14ac:dyDescent="0.25">
      <c r="A199" s="98"/>
      <c r="B199" s="98"/>
      <c r="C199" s="98"/>
      <c r="D199" s="99"/>
      <c r="E199" s="99"/>
      <c r="F199" s="100"/>
      <c r="G199" s="100"/>
      <c r="H199" s="101"/>
      <c r="I199" s="101"/>
      <c r="J199" s="102"/>
      <c r="K199" s="98"/>
      <c r="L199" s="98"/>
      <c r="M199" s="98"/>
      <c r="N199" s="100"/>
      <c r="O199" s="100"/>
      <c r="P199" s="100"/>
      <c r="Q199" s="100"/>
      <c r="R199" s="100"/>
      <c r="S199" s="100"/>
      <c r="T199" s="100"/>
      <c r="U199" s="100"/>
      <c r="V199" s="100"/>
      <c r="W199" s="100"/>
      <c r="X199" s="100"/>
      <c r="Y199" s="100"/>
      <c r="Z199" s="100"/>
      <c r="AA199" s="100"/>
      <c r="AB199" s="98"/>
      <c r="AC199" s="98"/>
      <c r="AD199" s="98"/>
      <c r="AE199" s="98"/>
      <c r="AF199" s="98"/>
      <c r="AG199" s="98"/>
      <c r="AH199" s="98"/>
      <c r="AI199" s="98"/>
      <c r="AJ199" s="98"/>
      <c r="AK199" s="98"/>
      <c r="AL199" s="98"/>
      <c r="AM199" s="98"/>
      <c r="AN199" s="100"/>
      <c r="AO199" s="98"/>
      <c r="AP199" s="98"/>
      <c r="AQ199" s="98"/>
    </row>
    <row r="200" spans="1:43" ht="15.75" customHeight="1" x14ac:dyDescent="0.25">
      <c r="A200" s="98"/>
      <c r="B200" s="98"/>
      <c r="C200" s="98"/>
      <c r="D200" s="99"/>
      <c r="E200" s="99"/>
      <c r="F200" s="100"/>
      <c r="G200" s="100"/>
      <c r="H200" s="101"/>
      <c r="I200" s="101"/>
      <c r="J200" s="102"/>
      <c r="K200" s="98"/>
      <c r="L200" s="98"/>
      <c r="M200" s="98"/>
      <c r="N200" s="100"/>
      <c r="O200" s="100"/>
      <c r="P200" s="100"/>
      <c r="Q200" s="100"/>
      <c r="R200" s="100"/>
      <c r="S200" s="100"/>
      <c r="T200" s="100"/>
      <c r="U200" s="100"/>
      <c r="V200" s="100"/>
      <c r="W200" s="100"/>
      <c r="X200" s="100"/>
      <c r="Y200" s="100"/>
      <c r="Z200" s="100"/>
      <c r="AA200" s="100"/>
      <c r="AB200" s="98"/>
      <c r="AC200" s="98"/>
      <c r="AD200" s="98"/>
      <c r="AE200" s="98"/>
      <c r="AF200" s="98"/>
      <c r="AG200" s="98"/>
      <c r="AH200" s="98"/>
      <c r="AI200" s="98"/>
      <c r="AJ200" s="98"/>
      <c r="AK200" s="98"/>
      <c r="AL200" s="98"/>
      <c r="AM200" s="98"/>
      <c r="AN200" s="100"/>
      <c r="AO200" s="98"/>
      <c r="AP200" s="98"/>
      <c r="AQ200" s="98"/>
    </row>
    <row r="201" spans="1:43" ht="15.75" customHeight="1" x14ac:dyDescent="0.25">
      <c r="A201" s="98"/>
      <c r="B201" s="98"/>
      <c r="C201" s="98"/>
      <c r="D201" s="99"/>
      <c r="E201" s="99"/>
      <c r="F201" s="100"/>
      <c r="G201" s="100"/>
      <c r="H201" s="101"/>
      <c r="I201" s="101"/>
      <c r="J201" s="102"/>
      <c r="K201" s="98"/>
      <c r="L201" s="98"/>
      <c r="M201" s="98"/>
      <c r="N201" s="100"/>
      <c r="O201" s="100"/>
      <c r="P201" s="100"/>
      <c r="Q201" s="100"/>
      <c r="R201" s="100"/>
      <c r="S201" s="100"/>
      <c r="T201" s="100"/>
      <c r="U201" s="100"/>
      <c r="V201" s="100"/>
      <c r="W201" s="100"/>
      <c r="X201" s="100"/>
      <c r="Y201" s="100"/>
      <c r="Z201" s="100"/>
      <c r="AA201" s="100"/>
      <c r="AB201" s="98"/>
      <c r="AC201" s="98"/>
      <c r="AD201" s="98"/>
      <c r="AE201" s="98"/>
      <c r="AF201" s="98"/>
      <c r="AG201" s="98"/>
      <c r="AH201" s="98"/>
      <c r="AI201" s="98"/>
      <c r="AJ201" s="98"/>
      <c r="AK201" s="98"/>
      <c r="AL201" s="98"/>
      <c r="AM201" s="98"/>
      <c r="AN201" s="100"/>
      <c r="AO201" s="98"/>
      <c r="AP201" s="98"/>
      <c r="AQ201" s="98"/>
    </row>
    <row r="202" spans="1:43" ht="15.75" customHeight="1" x14ac:dyDescent="0.25">
      <c r="A202" s="98"/>
      <c r="B202" s="98"/>
      <c r="C202" s="98"/>
      <c r="D202" s="99"/>
      <c r="E202" s="99"/>
      <c r="F202" s="100"/>
      <c r="G202" s="100"/>
      <c r="H202" s="101"/>
      <c r="I202" s="101"/>
      <c r="J202" s="102"/>
      <c r="K202" s="98"/>
      <c r="L202" s="98"/>
      <c r="M202" s="98"/>
      <c r="N202" s="100"/>
      <c r="O202" s="100"/>
      <c r="P202" s="100"/>
      <c r="Q202" s="100"/>
      <c r="R202" s="100"/>
      <c r="S202" s="100"/>
      <c r="T202" s="100"/>
      <c r="U202" s="100"/>
      <c r="V202" s="100"/>
      <c r="W202" s="100"/>
      <c r="X202" s="100"/>
      <c r="Y202" s="100"/>
      <c r="Z202" s="100"/>
      <c r="AA202" s="100"/>
      <c r="AB202" s="98"/>
      <c r="AC202" s="98"/>
      <c r="AD202" s="98"/>
      <c r="AE202" s="98"/>
      <c r="AF202" s="98"/>
      <c r="AG202" s="98"/>
      <c r="AH202" s="98"/>
      <c r="AI202" s="98"/>
      <c r="AJ202" s="98"/>
      <c r="AK202" s="98"/>
      <c r="AL202" s="98"/>
      <c r="AM202" s="98"/>
      <c r="AN202" s="100"/>
      <c r="AO202" s="98"/>
      <c r="AP202" s="98"/>
      <c r="AQ202" s="98"/>
    </row>
    <row r="203" spans="1:43" ht="15.75" customHeight="1" x14ac:dyDescent="0.25">
      <c r="A203" s="98"/>
      <c r="B203" s="98"/>
      <c r="C203" s="98"/>
      <c r="D203" s="99"/>
      <c r="E203" s="99"/>
      <c r="F203" s="100"/>
      <c r="G203" s="100"/>
      <c r="H203" s="101"/>
      <c r="I203" s="101"/>
      <c r="J203" s="102"/>
      <c r="K203" s="98"/>
      <c r="L203" s="98"/>
      <c r="M203" s="98"/>
      <c r="N203" s="100"/>
      <c r="O203" s="100"/>
      <c r="P203" s="100"/>
      <c r="Q203" s="100"/>
      <c r="R203" s="100"/>
      <c r="S203" s="100"/>
      <c r="T203" s="100"/>
      <c r="U203" s="100"/>
      <c r="V203" s="100"/>
      <c r="W203" s="100"/>
      <c r="X203" s="100"/>
      <c r="Y203" s="100"/>
      <c r="Z203" s="100"/>
      <c r="AA203" s="100"/>
      <c r="AB203" s="98"/>
      <c r="AC203" s="98"/>
      <c r="AD203" s="98"/>
      <c r="AE203" s="98"/>
      <c r="AF203" s="98"/>
      <c r="AG203" s="98"/>
      <c r="AH203" s="98"/>
      <c r="AI203" s="98"/>
      <c r="AJ203" s="98"/>
      <c r="AK203" s="98"/>
      <c r="AL203" s="98"/>
      <c r="AM203" s="98"/>
      <c r="AN203" s="100"/>
      <c r="AO203" s="98"/>
      <c r="AP203" s="98"/>
      <c r="AQ203" s="98"/>
    </row>
    <row r="204" spans="1:43" ht="15.75" customHeight="1" x14ac:dyDescent="0.25">
      <c r="A204" s="98"/>
      <c r="B204" s="98"/>
      <c r="C204" s="98"/>
      <c r="D204" s="99"/>
      <c r="E204" s="99"/>
      <c r="F204" s="100"/>
      <c r="G204" s="100"/>
      <c r="H204" s="101"/>
      <c r="I204" s="101"/>
      <c r="J204" s="102"/>
      <c r="K204" s="98"/>
      <c r="L204" s="98"/>
      <c r="M204" s="98"/>
      <c r="N204" s="100"/>
      <c r="O204" s="100"/>
      <c r="P204" s="100"/>
      <c r="Q204" s="100"/>
      <c r="R204" s="100"/>
      <c r="S204" s="100"/>
      <c r="T204" s="100"/>
      <c r="U204" s="100"/>
      <c r="V204" s="100"/>
      <c r="W204" s="100"/>
      <c r="X204" s="100"/>
      <c r="Y204" s="100"/>
      <c r="Z204" s="100"/>
      <c r="AA204" s="100"/>
      <c r="AB204" s="98"/>
      <c r="AC204" s="98"/>
      <c r="AD204" s="98"/>
      <c r="AE204" s="98"/>
      <c r="AF204" s="98"/>
      <c r="AG204" s="98"/>
      <c r="AH204" s="98"/>
      <c r="AI204" s="98"/>
      <c r="AJ204" s="98"/>
      <c r="AK204" s="98"/>
      <c r="AL204" s="98"/>
      <c r="AM204" s="98"/>
      <c r="AN204" s="100"/>
      <c r="AO204" s="98"/>
      <c r="AP204" s="98"/>
      <c r="AQ204" s="98"/>
    </row>
    <row r="205" spans="1:43" ht="15.75" customHeight="1" x14ac:dyDescent="0.25">
      <c r="A205" s="98"/>
      <c r="B205" s="98"/>
      <c r="C205" s="98"/>
      <c r="D205" s="99"/>
      <c r="E205" s="99"/>
      <c r="F205" s="100"/>
      <c r="G205" s="100"/>
      <c r="H205" s="101"/>
      <c r="I205" s="101"/>
      <c r="J205" s="102"/>
      <c r="K205" s="98"/>
      <c r="L205" s="98"/>
      <c r="M205" s="98"/>
      <c r="N205" s="100"/>
      <c r="O205" s="100"/>
      <c r="P205" s="100"/>
      <c r="Q205" s="100"/>
      <c r="R205" s="100"/>
      <c r="S205" s="100"/>
      <c r="T205" s="100"/>
      <c r="U205" s="100"/>
      <c r="V205" s="100"/>
      <c r="W205" s="100"/>
      <c r="X205" s="100"/>
      <c r="Y205" s="100"/>
      <c r="Z205" s="100"/>
      <c r="AA205" s="100"/>
      <c r="AB205" s="98"/>
      <c r="AC205" s="98"/>
      <c r="AD205" s="98"/>
      <c r="AE205" s="98"/>
      <c r="AF205" s="98"/>
      <c r="AG205" s="98"/>
      <c r="AH205" s="98"/>
      <c r="AI205" s="98"/>
      <c r="AJ205" s="98"/>
      <c r="AK205" s="98"/>
      <c r="AL205" s="98"/>
      <c r="AM205" s="98"/>
      <c r="AN205" s="100"/>
      <c r="AO205" s="98"/>
      <c r="AP205" s="98"/>
      <c r="AQ205" s="98"/>
    </row>
    <row r="206" spans="1:43" ht="15.75" customHeight="1" x14ac:dyDescent="0.25">
      <c r="A206" s="98"/>
      <c r="B206" s="98"/>
      <c r="C206" s="98"/>
      <c r="D206" s="99"/>
      <c r="E206" s="99"/>
      <c r="F206" s="100"/>
      <c r="G206" s="100"/>
      <c r="H206" s="101"/>
      <c r="I206" s="101"/>
      <c r="J206" s="102"/>
      <c r="K206" s="98"/>
      <c r="L206" s="98"/>
      <c r="M206" s="98"/>
      <c r="N206" s="100"/>
      <c r="O206" s="100"/>
      <c r="P206" s="100"/>
      <c r="Q206" s="100"/>
      <c r="R206" s="100"/>
      <c r="S206" s="100"/>
      <c r="T206" s="100"/>
      <c r="U206" s="100"/>
      <c r="V206" s="100"/>
      <c r="W206" s="100"/>
      <c r="X206" s="100"/>
      <c r="Y206" s="100"/>
      <c r="Z206" s="100"/>
      <c r="AA206" s="100"/>
      <c r="AB206" s="98"/>
      <c r="AC206" s="98"/>
      <c r="AD206" s="98"/>
      <c r="AE206" s="98"/>
      <c r="AF206" s="98"/>
      <c r="AG206" s="98"/>
      <c r="AH206" s="98"/>
      <c r="AI206" s="98"/>
      <c r="AJ206" s="98"/>
      <c r="AK206" s="98"/>
      <c r="AL206" s="98"/>
      <c r="AM206" s="98"/>
      <c r="AN206" s="100"/>
      <c r="AO206" s="98"/>
      <c r="AP206" s="98"/>
      <c r="AQ206" s="98"/>
    </row>
    <row r="207" spans="1:43" ht="15.75" customHeight="1" x14ac:dyDescent="0.25">
      <c r="A207" s="98"/>
      <c r="B207" s="98"/>
      <c r="C207" s="98"/>
      <c r="D207" s="99"/>
      <c r="E207" s="99"/>
      <c r="F207" s="100"/>
      <c r="G207" s="100"/>
      <c r="H207" s="101"/>
      <c r="I207" s="101"/>
      <c r="J207" s="102"/>
      <c r="K207" s="98"/>
      <c r="L207" s="98"/>
      <c r="M207" s="98"/>
      <c r="N207" s="100"/>
      <c r="O207" s="100"/>
      <c r="P207" s="100"/>
      <c r="Q207" s="100"/>
      <c r="R207" s="100"/>
      <c r="S207" s="100"/>
      <c r="T207" s="100"/>
      <c r="U207" s="100"/>
      <c r="V207" s="100"/>
      <c r="W207" s="100"/>
      <c r="X207" s="100"/>
      <c r="Y207" s="100"/>
      <c r="Z207" s="100"/>
      <c r="AA207" s="100"/>
      <c r="AB207" s="98"/>
      <c r="AC207" s="98"/>
      <c r="AD207" s="98"/>
      <c r="AE207" s="98"/>
      <c r="AF207" s="98"/>
      <c r="AG207" s="98"/>
      <c r="AH207" s="98"/>
      <c r="AI207" s="98"/>
      <c r="AJ207" s="98"/>
      <c r="AK207" s="98"/>
      <c r="AL207" s="98"/>
      <c r="AM207" s="98"/>
      <c r="AN207" s="100"/>
      <c r="AO207" s="98"/>
      <c r="AP207" s="98"/>
      <c r="AQ207" s="98"/>
    </row>
    <row r="208" spans="1:43" ht="15.75" customHeight="1" x14ac:dyDescent="0.25">
      <c r="A208" s="98"/>
      <c r="B208" s="98"/>
      <c r="C208" s="98"/>
      <c r="D208" s="99"/>
      <c r="E208" s="99"/>
      <c r="F208" s="100"/>
      <c r="G208" s="100"/>
      <c r="H208" s="101"/>
      <c r="I208" s="101"/>
      <c r="J208" s="102"/>
      <c r="K208" s="98"/>
      <c r="L208" s="98"/>
      <c r="M208" s="98"/>
      <c r="N208" s="100"/>
      <c r="O208" s="100"/>
      <c r="P208" s="100"/>
      <c r="Q208" s="100"/>
      <c r="R208" s="100"/>
      <c r="S208" s="100"/>
      <c r="T208" s="100"/>
      <c r="U208" s="100"/>
      <c r="V208" s="100"/>
      <c r="W208" s="100"/>
      <c r="X208" s="100"/>
      <c r="Y208" s="100"/>
      <c r="Z208" s="100"/>
      <c r="AA208" s="100"/>
      <c r="AB208" s="98"/>
      <c r="AC208" s="98"/>
      <c r="AD208" s="98"/>
      <c r="AE208" s="98"/>
      <c r="AF208" s="98"/>
      <c r="AG208" s="98"/>
      <c r="AH208" s="98"/>
      <c r="AI208" s="98"/>
      <c r="AJ208" s="98"/>
      <c r="AK208" s="98"/>
      <c r="AL208" s="98"/>
      <c r="AM208" s="98"/>
      <c r="AN208" s="100"/>
      <c r="AO208" s="98"/>
      <c r="AP208" s="98"/>
      <c r="AQ208" s="98"/>
    </row>
    <row r="209" spans="1:43" ht="15.75" customHeight="1" x14ac:dyDescent="0.25">
      <c r="A209" s="98"/>
      <c r="B209" s="98"/>
      <c r="C209" s="98"/>
      <c r="D209" s="99"/>
      <c r="E209" s="99"/>
      <c r="F209" s="100"/>
      <c r="G209" s="100"/>
      <c r="H209" s="101"/>
      <c r="I209" s="101"/>
      <c r="J209" s="102"/>
      <c r="K209" s="98"/>
      <c r="L209" s="98"/>
      <c r="M209" s="98"/>
      <c r="N209" s="100"/>
      <c r="O209" s="100"/>
      <c r="P209" s="100"/>
      <c r="Q209" s="100"/>
      <c r="R209" s="100"/>
      <c r="S209" s="100"/>
      <c r="T209" s="100"/>
      <c r="U209" s="100"/>
      <c r="V209" s="100"/>
      <c r="W209" s="100"/>
      <c r="X209" s="100"/>
      <c r="Y209" s="100"/>
      <c r="Z209" s="100"/>
      <c r="AA209" s="100"/>
      <c r="AB209" s="98"/>
      <c r="AC209" s="98"/>
      <c r="AD209" s="98"/>
      <c r="AE209" s="98"/>
      <c r="AF209" s="98"/>
      <c r="AG209" s="98"/>
      <c r="AH209" s="98"/>
      <c r="AI209" s="98"/>
      <c r="AJ209" s="98"/>
      <c r="AK209" s="98"/>
      <c r="AL209" s="98"/>
      <c r="AM209" s="98"/>
      <c r="AN209" s="100"/>
      <c r="AO209" s="98"/>
      <c r="AP209" s="98"/>
      <c r="AQ209" s="98"/>
    </row>
    <row r="210" spans="1:43" ht="15.75" customHeight="1" x14ac:dyDescent="0.25">
      <c r="A210" s="98"/>
      <c r="B210" s="98"/>
      <c r="C210" s="98"/>
      <c r="D210" s="99"/>
      <c r="E210" s="99"/>
      <c r="F210" s="100"/>
      <c r="G210" s="100"/>
      <c r="H210" s="101"/>
      <c r="I210" s="101"/>
      <c r="J210" s="102"/>
      <c r="K210" s="98"/>
      <c r="L210" s="98"/>
      <c r="M210" s="98"/>
      <c r="N210" s="100"/>
      <c r="O210" s="100"/>
      <c r="P210" s="100"/>
      <c r="Q210" s="100"/>
      <c r="R210" s="100"/>
      <c r="S210" s="100"/>
      <c r="T210" s="100"/>
      <c r="U210" s="100"/>
      <c r="V210" s="100"/>
      <c r="W210" s="100"/>
      <c r="X210" s="100"/>
      <c r="Y210" s="100"/>
      <c r="Z210" s="100"/>
      <c r="AA210" s="100"/>
      <c r="AB210" s="98"/>
      <c r="AC210" s="98"/>
      <c r="AD210" s="98"/>
      <c r="AE210" s="98"/>
      <c r="AF210" s="98"/>
      <c r="AG210" s="98"/>
      <c r="AH210" s="98"/>
      <c r="AI210" s="98"/>
      <c r="AJ210" s="98"/>
      <c r="AK210" s="98"/>
      <c r="AL210" s="98"/>
      <c r="AM210" s="98"/>
      <c r="AN210" s="100"/>
      <c r="AO210" s="98"/>
      <c r="AP210" s="98"/>
      <c r="AQ210" s="98"/>
    </row>
    <row r="211" spans="1:43" ht="15.75" customHeight="1" x14ac:dyDescent="0.25">
      <c r="A211" s="98"/>
      <c r="B211" s="98"/>
      <c r="C211" s="98"/>
      <c r="D211" s="99"/>
      <c r="E211" s="99"/>
      <c r="F211" s="100"/>
      <c r="G211" s="100"/>
      <c r="H211" s="101"/>
      <c r="I211" s="101"/>
      <c r="J211" s="102"/>
      <c r="K211" s="98"/>
      <c r="L211" s="98"/>
      <c r="M211" s="98"/>
      <c r="N211" s="100"/>
      <c r="O211" s="100"/>
      <c r="P211" s="100"/>
      <c r="Q211" s="100"/>
      <c r="R211" s="100"/>
      <c r="S211" s="100"/>
      <c r="T211" s="100"/>
      <c r="U211" s="100"/>
      <c r="V211" s="100"/>
      <c r="W211" s="100"/>
      <c r="X211" s="100"/>
      <c r="Y211" s="100"/>
      <c r="Z211" s="100"/>
      <c r="AA211" s="100"/>
      <c r="AB211" s="98"/>
      <c r="AC211" s="98"/>
      <c r="AD211" s="98"/>
      <c r="AE211" s="98"/>
      <c r="AF211" s="98"/>
      <c r="AG211" s="98"/>
      <c r="AH211" s="98"/>
      <c r="AI211" s="98"/>
      <c r="AJ211" s="98"/>
      <c r="AK211" s="98"/>
      <c r="AL211" s="98"/>
      <c r="AM211" s="98"/>
      <c r="AN211" s="100"/>
      <c r="AO211" s="98"/>
      <c r="AP211" s="98"/>
      <c r="AQ211" s="98"/>
    </row>
    <row r="212" spans="1:43" ht="15.75" customHeight="1" x14ac:dyDescent="0.25">
      <c r="A212" s="98"/>
      <c r="B212" s="98"/>
      <c r="C212" s="98"/>
      <c r="D212" s="99"/>
      <c r="E212" s="99"/>
      <c r="F212" s="100"/>
      <c r="G212" s="100"/>
      <c r="H212" s="101"/>
      <c r="I212" s="101"/>
      <c r="J212" s="102"/>
      <c r="K212" s="98"/>
      <c r="L212" s="98"/>
      <c r="M212" s="98"/>
      <c r="N212" s="100"/>
      <c r="O212" s="100"/>
      <c r="P212" s="100"/>
      <c r="Q212" s="100"/>
      <c r="R212" s="100"/>
      <c r="S212" s="100"/>
      <c r="T212" s="100"/>
      <c r="U212" s="100"/>
      <c r="V212" s="100"/>
      <c r="W212" s="100"/>
      <c r="X212" s="100"/>
      <c r="Y212" s="100"/>
      <c r="Z212" s="100"/>
      <c r="AA212" s="100"/>
      <c r="AB212" s="98"/>
      <c r="AC212" s="98"/>
      <c r="AD212" s="98"/>
      <c r="AE212" s="98"/>
      <c r="AF212" s="98"/>
      <c r="AG212" s="98"/>
      <c r="AH212" s="98"/>
      <c r="AI212" s="98"/>
      <c r="AJ212" s="98"/>
      <c r="AK212" s="98"/>
      <c r="AL212" s="98"/>
      <c r="AM212" s="98"/>
      <c r="AN212" s="100"/>
      <c r="AO212" s="98"/>
      <c r="AP212" s="98"/>
      <c r="AQ212" s="98"/>
    </row>
    <row r="213" spans="1:43" ht="15.75" customHeight="1" x14ac:dyDescent="0.25">
      <c r="A213" s="98"/>
      <c r="B213" s="98"/>
      <c r="C213" s="98"/>
      <c r="D213" s="99"/>
      <c r="E213" s="99"/>
      <c r="F213" s="100"/>
      <c r="G213" s="100"/>
      <c r="H213" s="101"/>
      <c r="I213" s="101"/>
      <c r="J213" s="102"/>
      <c r="K213" s="98"/>
      <c r="L213" s="98"/>
      <c r="M213" s="98"/>
      <c r="N213" s="100"/>
      <c r="O213" s="100"/>
      <c r="P213" s="100"/>
      <c r="Q213" s="100"/>
      <c r="R213" s="100"/>
      <c r="S213" s="100"/>
      <c r="T213" s="100"/>
      <c r="U213" s="100"/>
      <c r="V213" s="100"/>
      <c r="W213" s="100"/>
      <c r="X213" s="100"/>
      <c r="Y213" s="100"/>
      <c r="Z213" s="100"/>
      <c r="AA213" s="100"/>
      <c r="AB213" s="98"/>
      <c r="AC213" s="98"/>
      <c r="AD213" s="98"/>
      <c r="AE213" s="98"/>
      <c r="AF213" s="98"/>
      <c r="AG213" s="98"/>
      <c r="AH213" s="98"/>
      <c r="AI213" s="98"/>
      <c r="AJ213" s="98"/>
      <c r="AK213" s="98"/>
      <c r="AL213" s="98"/>
      <c r="AM213" s="98"/>
      <c r="AN213" s="100"/>
      <c r="AO213" s="98"/>
      <c r="AP213" s="98"/>
      <c r="AQ213" s="98"/>
    </row>
    <row r="214" spans="1:43" ht="15.75" customHeight="1" x14ac:dyDescent="0.25">
      <c r="A214" s="98"/>
      <c r="B214" s="98"/>
      <c r="C214" s="98"/>
      <c r="D214" s="99"/>
      <c r="E214" s="99"/>
      <c r="F214" s="100"/>
      <c r="G214" s="100"/>
      <c r="H214" s="101"/>
      <c r="I214" s="101"/>
      <c r="J214" s="102"/>
      <c r="K214" s="98"/>
      <c r="L214" s="98"/>
      <c r="M214" s="98"/>
      <c r="N214" s="100"/>
      <c r="O214" s="100"/>
      <c r="P214" s="100"/>
      <c r="Q214" s="100"/>
      <c r="R214" s="100"/>
      <c r="S214" s="100"/>
      <c r="T214" s="100"/>
      <c r="U214" s="100"/>
      <c r="V214" s="100"/>
      <c r="W214" s="100"/>
      <c r="X214" s="100"/>
      <c r="Y214" s="100"/>
      <c r="Z214" s="100"/>
      <c r="AA214" s="100"/>
      <c r="AB214" s="98"/>
      <c r="AC214" s="98"/>
      <c r="AD214" s="98"/>
      <c r="AE214" s="98"/>
      <c r="AF214" s="98"/>
      <c r="AG214" s="98"/>
      <c r="AH214" s="98"/>
      <c r="AI214" s="98"/>
      <c r="AJ214" s="98"/>
      <c r="AK214" s="98"/>
      <c r="AL214" s="98"/>
      <c r="AM214" s="98"/>
      <c r="AN214" s="100"/>
      <c r="AO214" s="98"/>
      <c r="AP214" s="98"/>
      <c r="AQ214" s="98"/>
    </row>
    <row r="215" spans="1:43" ht="15.75" customHeight="1" x14ac:dyDescent="0.25">
      <c r="A215" s="98"/>
      <c r="B215" s="98"/>
      <c r="C215" s="98"/>
      <c r="D215" s="99"/>
      <c r="E215" s="99"/>
      <c r="F215" s="100"/>
      <c r="G215" s="100"/>
      <c r="H215" s="101"/>
      <c r="I215" s="101"/>
      <c r="J215" s="102"/>
      <c r="K215" s="98"/>
      <c r="L215" s="98"/>
      <c r="M215" s="98"/>
      <c r="N215" s="100"/>
      <c r="O215" s="100"/>
      <c r="P215" s="100"/>
      <c r="Q215" s="100"/>
      <c r="R215" s="100"/>
      <c r="S215" s="100"/>
      <c r="T215" s="100"/>
      <c r="U215" s="100"/>
      <c r="V215" s="100"/>
      <c r="W215" s="100"/>
      <c r="X215" s="100"/>
      <c r="Y215" s="100"/>
      <c r="Z215" s="100"/>
      <c r="AA215" s="100"/>
      <c r="AB215" s="98"/>
      <c r="AC215" s="98"/>
      <c r="AD215" s="98"/>
      <c r="AE215" s="98"/>
      <c r="AF215" s="98"/>
      <c r="AG215" s="98"/>
      <c r="AH215" s="98"/>
      <c r="AI215" s="98"/>
      <c r="AJ215" s="98"/>
      <c r="AK215" s="98"/>
      <c r="AL215" s="98"/>
      <c r="AM215" s="98"/>
      <c r="AN215" s="100"/>
      <c r="AO215" s="98"/>
      <c r="AP215" s="98"/>
      <c r="AQ215" s="98"/>
    </row>
    <row r="216" spans="1:43" ht="15.75" customHeight="1" x14ac:dyDescent="0.25">
      <c r="A216" s="98"/>
      <c r="B216" s="98"/>
      <c r="C216" s="98"/>
      <c r="D216" s="99"/>
      <c r="E216" s="99"/>
      <c r="F216" s="100"/>
      <c r="G216" s="100"/>
      <c r="H216" s="101"/>
      <c r="I216" s="101"/>
      <c r="J216" s="102"/>
      <c r="K216" s="98"/>
      <c r="L216" s="98"/>
      <c r="M216" s="98"/>
      <c r="N216" s="100"/>
      <c r="O216" s="100"/>
      <c r="P216" s="100"/>
      <c r="Q216" s="100"/>
      <c r="R216" s="100"/>
      <c r="S216" s="100"/>
      <c r="T216" s="100"/>
      <c r="U216" s="100"/>
      <c r="V216" s="100"/>
      <c r="W216" s="100"/>
      <c r="X216" s="100"/>
      <c r="Y216" s="100"/>
      <c r="Z216" s="100"/>
      <c r="AA216" s="100"/>
      <c r="AB216" s="98"/>
      <c r="AC216" s="98"/>
      <c r="AD216" s="98"/>
      <c r="AE216" s="98"/>
      <c r="AF216" s="98"/>
      <c r="AG216" s="98"/>
      <c r="AH216" s="98"/>
      <c r="AI216" s="98"/>
      <c r="AJ216" s="98"/>
      <c r="AK216" s="98"/>
      <c r="AL216" s="98"/>
      <c r="AM216" s="98"/>
      <c r="AN216" s="100"/>
      <c r="AO216" s="98"/>
      <c r="AP216" s="98"/>
      <c r="AQ216" s="98"/>
    </row>
    <row r="217" spans="1:43" ht="15.75" customHeight="1" x14ac:dyDescent="0.25">
      <c r="A217" s="98"/>
      <c r="B217" s="98"/>
      <c r="C217" s="98"/>
      <c r="D217" s="99"/>
      <c r="E217" s="99"/>
      <c r="F217" s="100"/>
      <c r="G217" s="100"/>
      <c r="H217" s="101"/>
      <c r="I217" s="101"/>
      <c r="J217" s="102"/>
      <c r="K217" s="98"/>
      <c r="L217" s="98"/>
      <c r="M217" s="98"/>
      <c r="N217" s="100"/>
      <c r="O217" s="100"/>
      <c r="P217" s="100"/>
      <c r="Q217" s="100"/>
      <c r="R217" s="100"/>
      <c r="S217" s="100"/>
      <c r="T217" s="100"/>
      <c r="U217" s="100"/>
      <c r="V217" s="100"/>
      <c r="W217" s="100"/>
      <c r="X217" s="100"/>
      <c r="Y217" s="100"/>
      <c r="Z217" s="100"/>
      <c r="AA217" s="100"/>
      <c r="AB217" s="98"/>
      <c r="AC217" s="98"/>
      <c r="AD217" s="98"/>
      <c r="AE217" s="98"/>
      <c r="AF217" s="98"/>
      <c r="AG217" s="98"/>
      <c r="AH217" s="98"/>
      <c r="AI217" s="98"/>
      <c r="AJ217" s="98"/>
      <c r="AK217" s="98"/>
      <c r="AL217" s="98"/>
      <c r="AM217" s="98"/>
      <c r="AN217" s="100"/>
      <c r="AO217" s="98"/>
      <c r="AP217" s="98"/>
      <c r="AQ217" s="98"/>
    </row>
    <row r="218" spans="1:43" ht="15.75" customHeight="1" x14ac:dyDescent="0.25">
      <c r="A218" s="98"/>
      <c r="B218" s="98"/>
      <c r="C218" s="98"/>
      <c r="D218" s="99"/>
      <c r="E218" s="99"/>
      <c r="F218" s="100"/>
      <c r="G218" s="100"/>
      <c r="H218" s="101"/>
      <c r="I218" s="101"/>
      <c r="J218" s="102"/>
      <c r="K218" s="98"/>
      <c r="L218" s="98"/>
      <c r="M218" s="98"/>
      <c r="N218" s="100"/>
      <c r="O218" s="100"/>
      <c r="P218" s="100"/>
      <c r="Q218" s="100"/>
      <c r="R218" s="100"/>
      <c r="S218" s="100"/>
      <c r="T218" s="100"/>
      <c r="U218" s="100"/>
      <c r="V218" s="100"/>
      <c r="W218" s="100"/>
      <c r="X218" s="100"/>
      <c r="Y218" s="100"/>
      <c r="Z218" s="100"/>
      <c r="AA218" s="100"/>
      <c r="AB218" s="98"/>
      <c r="AC218" s="98"/>
      <c r="AD218" s="98"/>
      <c r="AE218" s="98"/>
      <c r="AF218" s="98"/>
      <c r="AG218" s="98"/>
      <c r="AH218" s="98"/>
      <c r="AI218" s="98"/>
      <c r="AJ218" s="98"/>
      <c r="AK218" s="98"/>
      <c r="AL218" s="98"/>
      <c r="AM218" s="98"/>
      <c r="AN218" s="100"/>
      <c r="AO218" s="98"/>
      <c r="AP218" s="98"/>
      <c r="AQ218" s="98"/>
    </row>
    <row r="219" spans="1:43" ht="15.75" customHeight="1" x14ac:dyDescent="0.25">
      <c r="A219" s="98"/>
      <c r="B219" s="98"/>
      <c r="C219" s="98"/>
      <c r="D219" s="99"/>
      <c r="E219" s="99"/>
      <c r="F219" s="100"/>
      <c r="G219" s="100"/>
      <c r="H219" s="101"/>
      <c r="I219" s="101"/>
      <c r="J219" s="102"/>
      <c r="K219" s="98"/>
      <c r="L219" s="98"/>
      <c r="M219" s="98"/>
      <c r="N219" s="100"/>
      <c r="O219" s="100"/>
      <c r="P219" s="100"/>
      <c r="Q219" s="100"/>
      <c r="R219" s="100"/>
      <c r="S219" s="100"/>
      <c r="T219" s="100"/>
      <c r="U219" s="100"/>
      <c r="V219" s="100"/>
      <c r="W219" s="100"/>
      <c r="X219" s="100"/>
      <c r="Y219" s="100"/>
      <c r="Z219" s="100"/>
      <c r="AA219" s="100"/>
      <c r="AB219" s="98"/>
      <c r="AC219" s="98"/>
      <c r="AD219" s="98"/>
      <c r="AE219" s="98"/>
      <c r="AF219" s="98"/>
      <c r="AG219" s="98"/>
      <c r="AH219" s="98"/>
      <c r="AI219" s="98"/>
      <c r="AJ219" s="98"/>
      <c r="AK219" s="98"/>
      <c r="AL219" s="98"/>
      <c r="AM219" s="98"/>
      <c r="AN219" s="100"/>
      <c r="AO219" s="98"/>
      <c r="AP219" s="98"/>
      <c r="AQ219" s="98"/>
    </row>
    <row r="220" spans="1:43" ht="15.75" customHeight="1" x14ac:dyDescent="0.25">
      <c r="A220" s="98"/>
      <c r="B220" s="98"/>
      <c r="C220" s="98"/>
      <c r="D220" s="99"/>
      <c r="E220" s="99"/>
      <c r="F220" s="100"/>
      <c r="G220" s="100"/>
      <c r="H220" s="101"/>
      <c r="I220" s="101"/>
      <c r="J220" s="102"/>
      <c r="K220" s="98"/>
      <c r="L220" s="98"/>
      <c r="M220" s="98"/>
      <c r="N220" s="100"/>
      <c r="O220" s="100"/>
      <c r="P220" s="100"/>
      <c r="Q220" s="100"/>
      <c r="R220" s="100"/>
      <c r="S220" s="100"/>
      <c r="T220" s="100"/>
      <c r="U220" s="100"/>
      <c r="V220" s="100"/>
      <c r="W220" s="100"/>
      <c r="X220" s="100"/>
      <c r="Y220" s="100"/>
      <c r="Z220" s="100"/>
      <c r="AA220" s="100"/>
      <c r="AB220" s="98"/>
      <c r="AC220" s="98"/>
      <c r="AD220" s="98"/>
      <c r="AE220" s="98"/>
      <c r="AF220" s="98"/>
      <c r="AG220" s="98"/>
      <c r="AH220" s="98"/>
      <c r="AI220" s="98"/>
      <c r="AJ220" s="98"/>
      <c r="AK220" s="98"/>
      <c r="AL220" s="98"/>
      <c r="AM220" s="98"/>
      <c r="AN220" s="100"/>
      <c r="AO220" s="98"/>
      <c r="AP220" s="98"/>
      <c r="AQ220" s="98"/>
    </row>
    <row r="221" spans="1:43" ht="15.75" customHeight="1" x14ac:dyDescent="0.25"/>
    <row r="222" spans="1:43" ht="15.75" customHeight="1" x14ac:dyDescent="0.25"/>
    <row r="223" spans="1:43" ht="15.75" customHeight="1" x14ac:dyDescent="0.25"/>
    <row r="224" spans="1:43"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sheetData>
  <mergeCells count="1">
    <mergeCell ref="T14:U14"/>
  </mergeCells>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3:AA74"/>
  <sheetViews>
    <sheetView showGridLines="0" workbookViewId="0">
      <selection activeCell="J1" sqref="J1"/>
    </sheetView>
  </sheetViews>
  <sheetFormatPr baseColWidth="10" defaultColWidth="10.85546875" defaultRowHeight="15" x14ac:dyDescent="0.25"/>
  <cols>
    <col min="1" max="1" width="9.85546875" style="45" bestFit="1" customWidth="1"/>
    <col min="2" max="2" width="14" style="45" hidden="1" customWidth="1"/>
    <col min="3" max="3" width="18.5703125" style="45" hidden="1" customWidth="1"/>
    <col min="4" max="4" width="40.140625" style="45" customWidth="1"/>
    <col min="5" max="5" width="10" style="32" customWidth="1"/>
    <col min="6" max="6" width="21.28515625" style="45" customWidth="1"/>
    <col min="7" max="7" width="62.5703125" style="45" bestFit="1" customWidth="1"/>
    <col min="8" max="8" width="10.85546875" style="32"/>
    <col min="9" max="9" width="15.140625" style="45" customWidth="1"/>
    <col min="10" max="12" width="10.85546875" style="45"/>
    <col min="13" max="13" width="15.7109375" style="45" bestFit="1" customWidth="1"/>
    <col min="14" max="14" width="16.28515625" style="83" bestFit="1" customWidth="1"/>
    <col min="15" max="15" width="10.85546875" style="45"/>
    <col min="16" max="16" width="16.85546875" style="83" customWidth="1"/>
    <col min="17" max="20" width="12.85546875" style="83" customWidth="1"/>
    <col min="21" max="21" width="11" style="83" bestFit="1" customWidth="1"/>
    <col min="22" max="22" width="10.85546875" style="83"/>
    <col min="23" max="23" width="16.28515625" style="83" bestFit="1" customWidth="1"/>
    <col min="24" max="16384" width="10.85546875" style="45"/>
  </cols>
  <sheetData>
    <row r="3" spans="1:27" s="32" customFormat="1" ht="81" x14ac:dyDescent="0.25">
      <c r="A3" s="19" t="s">
        <v>3</v>
      </c>
      <c r="B3" s="20" t="s">
        <v>18</v>
      </c>
      <c r="C3" s="20" t="s">
        <v>19</v>
      </c>
      <c r="D3" s="21" t="s">
        <v>4</v>
      </c>
      <c r="E3" s="21" t="s">
        <v>5</v>
      </c>
      <c r="F3" s="21" t="s">
        <v>6</v>
      </c>
      <c r="G3" s="21" t="s">
        <v>7</v>
      </c>
      <c r="H3" s="22" t="s">
        <v>16</v>
      </c>
      <c r="I3" s="21" t="s">
        <v>8</v>
      </c>
      <c r="J3" s="19" t="s">
        <v>9</v>
      </c>
      <c r="K3" s="23" t="s">
        <v>10</v>
      </c>
      <c r="L3" s="19" t="s">
        <v>11</v>
      </c>
      <c r="M3" s="19" t="s">
        <v>12</v>
      </c>
      <c r="N3" s="24" t="s">
        <v>13</v>
      </c>
      <c r="O3" s="25" t="s">
        <v>14</v>
      </c>
      <c r="P3" s="26" t="s">
        <v>15</v>
      </c>
      <c r="Q3" s="27">
        <v>2019</v>
      </c>
      <c r="R3" s="28">
        <v>2020</v>
      </c>
      <c r="S3" s="28">
        <v>2021</v>
      </c>
      <c r="T3" s="28">
        <v>2022</v>
      </c>
      <c r="U3" s="29" t="s">
        <v>20</v>
      </c>
      <c r="V3" s="30" t="s">
        <v>21</v>
      </c>
      <c r="W3" s="29" t="s">
        <v>22</v>
      </c>
      <c r="X3" s="31" t="s">
        <v>23</v>
      </c>
      <c r="Y3" s="31" t="s">
        <v>24</v>
      </c>
      <c r="Z3" s="31" t="s">
        <v>25</v>
      </c>
      <c r="AA3" s="31" t="s">
        <v>26</v>
      </c>
    </row>
    <row r="4" spans="1:27" ht="54" x14ac:dyDescent="0.25">
      <c r="A4" s="33" t="s">
        <v>27</v>
      </c>
      <c r="B4" s="33" t="s">
        <v>28</v>
      </c>
      <c r="C4" s="33" t="s">
        <v>29</v>
      </c>
      <c r="D4" s="34" t="s">
        <v>30</v>
      </c>
      <c r="E4" s="35">
        <v>72121403</v>
      </c>
      <c r="F4" s="33" t="s">
        <v>31</v>
      </c>
      <c r="G4" s="33" t="s">
        <v>32</v>
      </c>
      <c r="H4" s="36">
        <v>15</v>
      </c>
      <c r="I4" s="33" t="s">
        <v>33</v>
      </c>
      <c r="J4" s="37">
        <v>43787</v>
      </c>
      <c r="K4" s="38" t="s">
        <v>34</v>
      </c>
      <c r="L4" s="39">
        <v>43812</v>
      </c>
      <c r="M4" s="39">
        <v>43827</v>
      </c>
      <c r="N4" s="40">
        <v>5659707896</v>
      </c>
      <c r="O4" s="41"/>
      <c r="P4" s="42">
        <v>5659707896</v>
      </c>
      <c r="Q4" s="40"/>
      <c r="R4" s="40">
        <v>5659707896</v>
      </c>
      <c r="S4" s="40"/>
      <c r="T4" s="40"/>
      <c r="U4" s="43">
        <v>0</v>
      </c>
      <c r="V4" s="43" t="s">
        <v>35</v>
      </c>
      <c r="W4" s="43">
        <v>5659707896</v>
      </c>
      <c r="X4" s="44"/>
      <c r="Y4" s="44"/>
      <c r="Z4" s="44"/>
      <c r="AA4" s="44"/>
    </row>
    <row r="5" spans="1:27" ht="67.5" x14ac:dyDescent="0.25">
      <c r="A5" s="33" t="s">
        <v>27</v>
      </c>
      <c r="B5" s="33" t="s">
        <v>36</v>
      </c>
      <c r="C5" s="33" t="s">
        <v>37</v>
      </c>
      <c r="D5" s="46" t="s">
        <v>38</v>
      </c>
      <c r="E5" s="35">
        <v>72121403</v>
      </c>
      <c r="F5" s="47" t="s">
        <v>31</v>
      </c>
      <c r="G5" s="47" t="s">
        <v>39</v>
      </c>
      <c r="H5" s="48">
        <v>12</v>
      </c>
      <c r="I5" s="47" t="s">
        <v>40</v>
      </c>
      <c r="J5" s="49">
        <v>43525</v>
      </c>
      <c r="K5" s="38" t="s">
        <v>41</v>
      </c>
      <c r="L5" s="50">
        <v>43550</v>
      </c>
      <c r="M5" s="50">
        <v>43610</v>
      </c>
      <c r="N5" s="51">
        <v>2316534750</v>
      </c>
      <c r="O5" s="41"/>
      <c r="P5" s="42">
        <v>2316534750</v>
      </c>
      <c r="Q5" s="40">
        <v>1552078282</v>
      </c>
      <c r="R5" s="40">
        <v>764456468</v>
      </c>
      <c r="S5" s="40"/>
      <c r="T5" s="40"/>
      <c r="U5" s="43">
        <v>0</v>
      </c>
      <c r="V5" s="43"/>
      <c r="W5" s="43">
        <v>2316534750</v>
      </c>
      <c r="X5" s="44"/>
      <c r="Y5" s="44"/>
      <c r="Z5" s="44"/>
      <c r="AA5" s="44"/>
    </row>
    <row r="6" spans="1:27" ht="94.5" x14ac:dyDescent="0.25">
      <c r="A6" s="33" t="s">
        <v>27</v>
      </c>
      <c r="B6" s="33" t="s">
        <v>36</v>
      </c>
      <c r="C6" s="33" t="s">
        <v>29</v>
      </c>
      <c r="D6" s="52" t="s">
        <v>42</v>
      </c>
      <c r="E6" s="35">
        <v>72121403</v>
      </c>
      <c r="F6" s="33" t="s">
        <v>31</v>
      </c>
      <c r="G6" s="33" t="s">
        <v>43</v>
      </c>
      <c r="H6" s="36">
        <v>18</v>
      </c>
      <c r="I6" s="33" t="s">
        <v>33</v>
      </c>
      <c r="J6" s="37">
        <v>43787</v>
      </c>
      <c r="K6" s="38" t="s">
        <v>34</v>
      </c>
      <c r="L6" s="39">
        <v>43812</v>
      </c>
      <c r="M6" s="39">
        <v>43827</v>
      </c>
      <c r="N6" s="40">
        <v>8267376750</v>
      </c>
      <c r="O6" s="41"/>
      <c r="P6" s="42">
        <v>8267376750</v>
      </c>
      <c r="Q6" s="40">
        <v>654128750</v>
      </c>
      <c r="R6" s="40">
        <v>7613248000.000001</v>
      </c>
      <c r="S6" s="40"/>
      <c r="T6" s="40"/>
      <c r="U6" s="43">
        <v>0</v>
      </c>
      <c r="V6" s="43" t="s">
        <v>35</v>
      </c>
      <c r="W6" s="43">
        <v>8267376750</v>
      </c>
      <c r="X6" s="44"/>
      <c r="Y6" s="44"/>
      <c r="Z6" s="44"/>
      <c r="AA6" s="44"/>
    </row>
    <row r="7" spans="1:27" ht="67.5" x14ac:dyDescent="0.25">
      <c r="A7" s="33" t="s">
        <v>27</v>
      </c>
      <c r="B7" s="33" t="s">
        <v>28</v>
      </c>
      <c r="C7" s="33" t="s">
        <v>29</v>
      </c>
      <c r="D7" s="34" t="s">
        <v>44</v>
      </c>
      <c r="E7" s="35">
        <v>72121403</v>
      </c>
      <c r="F7" s="33" t="s">
        <v>31</v>
      </c>
      <c r="G7" s="33" t="s">
        <v>32</v>
      </c>
      <c r="H7" s="36">
        <v>15</v>
      </c>
      <c r="I7" s="33" t="s">
        <v>33</v>
      </c>
      <c r="J7" s="37">
        <v>43787</v>
      </c>
      <c r="K7" s="38" t="s">
        <v>34</v>
      </c>
      <c r="L7" s="39">
        <v>43812</v>
      </c>
      <c r="M7" s="39">
        <v>43827</v>
      </c>
      <c r="N7" s="40">
        <v>698180553</v>
      </c>
      <c r="O7" s="41"/>
      <c r="P7" s="42">
        <v>698180553</v>
      </c>
      <c r="Q7" s="40"/>
      <c r="R7" s="40">
        <v>698180553.01999998</v>
      </c>
      <c r="S7" s="40"/>
      <c r="T7" s="40"/>
      <c r="U7" s="43">
        <v>1.9999980926513672E-2</v>
      </c>
      <c r="V7" s="43" t="s">
        <v>35</v>
      </c>
      <c r="W7" s="43">
        <v>698180553</v>
      </c>
      <c r="X7" s="44"/>
      <c r="Y7" s="44"/>
      <c r="Z7" s="44"/>
      <c r="AA7" s="44"/>
    </row>
    <row r="8" spans="1:27" ht="67.5" x14ac:dyDescent="0.25">
      <c r="A8" s="33" t="s">
        <v>27</v>
      </c>
      <c r="B8" s="33" t="s">
        <v>36</v>
      </c>
      <c r="C8" s="33" t="s">
        <v>37</v>
      </c>
      <c r="D8" s="46" t="s">
        <v>45</v>
      </c>
      <c r="E8" s="35">
        <v>72121403</v>
      </c>
      <c r="F8" s="47" t="s">
        <v>31</v>
      </c>
      <c r="G8" s="47" t="s">
        <v>39</v>
      </c>
      <c r="H8" s="48">
        <v>12</v>
      </c>
      <c r="I8" s="47" t="s">
        <v>46</v>
      </c>
      <c r="J8" s="49">
        <v>43630</v>
      </c>
      <c r="K8" s="38" t="s">
        <v>47</v>
      </c>
      <c r="L8" s="50">
        <v>43646</v>
      </c>
      <c r="M8" s="50">
        <v>43656</v>
      </c>
      <c r="N8" s="51">
        <v>253600860</v>
      </c>
      <c r="O8" s="41"/>
      <c r="P8" s="42">
        <v>253600860</v>
      </c>
      <c r="Q8" s="40">
        <v>105667025</v>
      </c>
      <c r="R8" s="40">
        <v>147933835</v>
      </c>
      <c r="S8" s="40"/>
      <c r="T8" s="40"/>
      <c r="U8" s="43"/>
      <c r="V8" s="43"/>
      <c r="W8" s="43"/>
      <c r="X8" s="44"/>
      <c r="Y8" s="44"/>
      <c r="Z8" s="44"/>
      <c r="AA8" s="44"/>
    </row>
    <row r="9" spans="1:27" ht="108" x14ac:dyDescent="0.25">
      <c r="A9" s="33" t="s">
        <v>27</v>
      </c>
      <c r="B9" s="33" t="s">
        <v>36</v>
      </c>
      <c r="C9" s="33" t="s">
        <v>29</v>
      </c>
      <c r="D9" s="52" t="s">
        <v>48</v>
      </c>
      <c r="E9" s="35">
        <v>72121403</v>
      </c>
      <c r="F9" s="33" t="s">
        <v>31</v>
      </c>
      <c r="G9" s="33" t="s">
        <v>43</v>
      </c>
      <c r="H9" s="36">
        <v>18</v>
      </c>
      <c r="I9" s="33" t="s">
        <v>33</v>
      </c>
      <c r="J9" s="37">
        <v>43787</v>
      </c>
      <c r="K9" s="38" t="s">
        <v>34</v>
      </c>
      <c r="L9" s="39">
        <v>43812</v>
      </c>
      <c r="M9" s="39">
        <v>43827</v>
      </c>
      <c r="N9" s="40">
        <v>729597860</v>
      </c>
      <c r="O9" s="41"/>
      <c r="P9" s="42">
        <v>729597860</v>
      </c>
      <c r="Q9" s="40">
        <v>105251257.970963</v>
      </c>
      <c r="R9" s="40">
        <v>624346602.029037</v>
      </c>
      <c r="S9" s="40"/>
      <c r="T9" s="40"/>
      <c r="U9" s="43">
        <v>0</v>
      </c>
      <c r="V9" s="43" t="s">
        <v>35</v>
      </c>
      <c r="W9" s="43">
        <v>729597860</v>
      </c>
      <c r="X9" s="44"/>
      <c r="Y9" s="44"/>
      <c r="Z9" s="44"/>
      <c r="AA9" s="44"/>
    </row>
    <row r="10" spans="1:27" ht="27" x14ac:dyDescent="0.25">
      <c r="A10" s="33" t="s">
        <v>27</v>
      </c>
      <c r="B10" s="33" t="s">
        <v>49</v>
      </c>
      <c r="C10" s="33" t="s">
        <v>50</v>
      </c>
      <c r="D10" s="34" t="s">
        <v>51</v>
      </c>
      <c r="E10" s="35" t="s">
        <v>52</v>
      </c>
      <c r="F10" s="33" t="s">
        <v>31</v>
      </c>
      <c r="G10" s="33" t="s">
        <v>53</v>
      </c>
      <c r="H10" s="36">
        <v>5</v>
      </c>
      <c r="I10" s="33" t="s">
        <v>54</v>
      </c>
      <c r="J10" s="37">
        <v>43497</v>
      </c>
      <c r="K10" s="38" t="s">
        <v>55</v>
      </c>
      <c r="L10" s="39">
        <v>43522</v>
      </c>
      <c r="M10" s="39">
        <v>43537</v>
      </c>
      <c r="N10" s="40">
        <v>1034547121</v>
      </c>
      <c r="O10" s="41"/>
      <c r="P10" s="42">
        <v>1034547121</v>
      </c>
      <c r="Q10" s="40">
        <v>1034547121</v>
      </c>
      <c r="R10" s="40"/>
      <c r="S10" s="40"/>
      <c r="T10" s="40"/>
      <c r="U10" s="43">
        <v>0</v>
      </c>
      <c r="V10" s="43" t="s">
        <v>35</v>
      </c>
      <c r="W10" s="43">
        <v>1034547121</v>
      </c>
      <c r="X10" s="44"/>
      <c r="Y10" s="44"/>
      <c r="Z10" s="44"/>
      <c r="AA10" s="44"/>
    </row>
    <row r="11" spans="1:27" ht="27" x14ac:dyDescent="0.25">
      <c r="A11" s="33" t="s">
        <v>27</v>
      </c>
      <c r="B11" s="33" t="s">
        <v>49</v>
      </c>
      <c r="C11" s="33" t="s">
        <v>50</v>
      </c>
      <c r="D11" s="34" t="s">
        <v>56</v>
      </c>
      <c r="E11" s="35" t="s">
        <v>52</v>
      </c>
      <c r="F11" s="33" t="s">
        <v>31</v>
      </c>
      <c r="G11" s="33" t="s">
        <v>57</v>
      </c>
      <c r="H11" s="36">
        <v>5</v>
      </c>
      <c r="I11" s="33" t="s">
        <v>54</v>
      </c>
      <c r="J11" s="37">
        <v>43577</v>
      </c>
      <c r="K11" s="38" t="s">
        <v>58</v>
      </c>
      <c r="L11" s="39">
        <v>43609</v>
      </c>
      <c r="M11" s="39">
        <v>43641</v>
      </c>
      <c r="N11" s="40">
        <v>1871427496</v>
      </c>
      <c r="O11" s="41"/>
      <c r="P11" s="42">
        <v>1871427496</v>
      </c>
      <c r="Q11" s="40">
        <v>1871427496</v>
      </c>
      <c r="R11" s="40"/>
      <c r="S11" s="40"/>
      <c r="T11" s="40"/>
      <c r="U11" s="43">
        <v>0</v>
      </c>
      <c r="V11" s="43" t="s">
        <v>35</v>
      </c>
      <c r="W11" s="43">
        <v>1871427496</v>
      </c>
      <c r="X11" s="44"/>
      <c r="Y11" s="44"/>
      <c r="Z11" s="44"/>
      <c r="AA11" s="44"/>
    </row>
    <row r="12" spans="1:27" ht="27" x14ac:dyDescent="0.25">
      <c r="A12" s="47" t="s">
        <v>27</v>
      </c>
      <c r="B12" s="33" t="s">
        <v>49</v>
      </c>
      <c r="C12" s="33" t="s">
        <v>50</v>
      </c>
      <c r="D12" s="46" t="s">
        <v>59</v>
      </c>
      <c r="E12" s="35" t="s">
        <v>52</v>
      </c>
      <c r="F12" s="47" t="s">
        <v>31</v>
      </c>
      <c r="G12" s="47" t="s">
        <v>60</v>
      </c>
      <c r="H12" s="48">
        <v>5</v>
      </c>
      <c r="I12" s="47" t="s">
        <v>54</v>
      </c>
      <c r="J12" s="49">
        <v>43497</v>
      </c>
      <c r="K12" s="38" t="s">
        <v>55</v>
      </c>
      <c r="L12" s="39">
        <v>43522</v>
      </c>
      <c r="M12" s="39">
        <v>43537</v>
      </c>
      <c r="N12" s="40">
        <v>1305452879</v>
      </c>
      <c r="O12" s="41"/>
      <c r="P12" s="42">
        <v>1305452879</v>
      </c>
      <c r="Q12" s="40">
        <v>1305452879</v>
      </c>
      <c r="R12" s="40"/>
      <c r="S12" s="40"/>
      <c r="T12" s="40"/>
      <c r="U12" s="43">
        <v>0</v>
      </c>
      <c r="V12" s="43" t="s">
        <v>35</v>
      </c>
      <c r="W12" s="43">
        <v>1305452879</v>
      </c>
      <c r="X12" s="44"/>
      <c r="Y12" s="44"/>
      <c r="Z12" s="44"/>
      <c r="AA12" s="44"/>
    </row>
    <row r="13" spans="1:27" ht="27" x14ac:dyDescent="0.25">
      <c r="A13" s="47" t="s">
        <v>27</v>
      </c>
      <c r="B13" s="33" t="s">
        <v>49</v>
      </c>
      <c r="C13" s="33" t="s">
        <v>29</v>
      </c>
      <c r="D13" s="46" t="s">
        <v>61</v>
      </c>
      <c r="E13" s="35" t="s">
        <v>52</v>
      </c>
      <c r="F13" s="47" t="s">
        <v>31</v>
      </c>
      <c r="G13" s="47" t="s">
        <v>62</v>
      </c>
      <c r="H13" s="48">
        <v>5</v>
      </c>
      <c r="I13" s="47" t="s">
        <v>54</v>
      </c>
      <c r="J13" s="49">
        <v>43542</v>
      </c>
      <c r="K13" s="38" t="s">
        <v>41</v>
      </c>
      <c r="L13" s="39">
        <v>43567</v>
      </c>
      <c r="M13" s="39">
        <v>43582</v>
      </c>
      <c r="N13" s="40">
        <v>1616435323</v>
      </c>
      <c r="O13" s="41"/>
      <c r="P13" s="42">
        <v>1616435323</v>
      </c>
      <c r="Q13" s="40">
        <v>1616435323</v>
      </c>
      <c r="R13" s="40"/>
      <c r="S13" s="40"/>
      <c r="T13" s="40"/>
      <c r="U13" s="43">
        <v>0</v>
      </c>
      <c r="V13" s="43" t="s">
        <v>35</v>
      </c>
      <c r="W13" s="43">
        <v>1616435323</v>
      </c>
      <c r="X13" s="44"/>
      <c r="Y13" s="44"/>
      <c r="Z13" s="44"/>
      <c r="AA13" s="44"/>
    </row>
    <row r="14" spans="1:27" ht="27" x14ac:dyDescent="0.25">
      <c r="A14" s="47" t="s">
        <v>27</v>
      </c>
      <c r="B14" s="33" t="s">
        <v>49</v>
      </c>
      <c r="C14" s="33" t="s">
        <v>29</v>
      </c>
      <c r="D14" s="46" t="s">
        <v>63</v>
      </c>
      <c r="E14" s="35" t="s">
        <v>52</v>
      </c>
      <c r="F14" s="47" t="s">
        <v>31</v>
      </c>
      <c r="G14" s="47" t="s">
        <v>64</v>
      </c>
      <c r="H14" s="48">
        <v>5</v>
      </c>
      <c r="I14" s="47" t="s">
        <v>54</v>
      </c>
      <c r="J14" s="49">
        <v>43609</v>
      </c>
      <c r="K14" s="38" t="s">
        <v>65</v>
      </c>
      <c r="L14" s="39">
        <v>43609</v>
      </c>
      <c r="M14" s="39">
        <v>43675</v>
      </c>
      <c r="N14" s="40">
        <v>1508541466</v>
      </c>
      <c r="O14" s="41"/>
      <c r="P14" s="42">
        <v>1508541466</v>
      </c>
      <c r="Q14" s="40">
        <v>1508541466</v>
      </c>
      <c r="R14" s="40"/>
      <c r="S14" s="40"/>
      <c r="T14" s="40"/>
      <c r="U14" s="43">
        <v>0</v>
      </c>
      <c r="V14" s="43" t="s">
        <v>35</v>
      </c>
      <c r="W14" s="43">
        <v>1508541466</v>
      </c>
      <c r="X14" s="44"/>
      <c r="Y14" s="44"/>
      <c r="Z14" s="44"/>
      <c r="AA14" s="44"/>
    </row>
    <row r="15" spans="1:27" s="57" customFormat="1" ht="27" x14ac:dyDescent="0.25">
      <c r="A15" s="47" t="s">
        <v>27</v>
      </c>
      <c r="B15" s="47"/>
      <c r="C15" s="47"/>
      <c r="D15" s="46" t="s">
        <v>66</v>
      </c>
      <c r="E15" s="35" t="s">
        <v>52</v>
      </c>
      <c r="F15" s="47" t="s">
        <v>31</v>
      </c>
      <c r="G15" s="47" t="s">
        <v>67</v>
      </c>
      <c r="H15" s="48">
        <v>5</v>
      </c>
      <c r="I15" s="47" t="s">
        <v>33</v>
      </c>
      <c r="J15" s="49">
        <v>43675</v>
      </c>
      <c r="K15" s="38" t="s">
        <v>68</v>
      </c>
      <c r="L15" s="50">
        <v>43704</v>
      </c>
      <c r="M15" s="50">
        <v>43738</v>
      </c>
      <c r="N15" s="51">
        <v>1655741296</v>
      </c>
      <c r="O15" s="53"/>
      <c r="P15" s="54">
        <v>1655741296</v>
      </c>
      <c r="Q15" s="51">
        <v>1655741296</v>
      </c>
      <c r="R15" s="51"/>
      <c r="S15" s="51"/>
      <c r="T15" s="51"/>
      <c r="U15" s="55">
        <v>0</v>
      </c>
      <c r="V15" s="55" t="s">
        <v>35</v>
      </c>
      <c r="W15" s="55">
        <v>1655741296</v>
      </c>
      <c r="X15" s="56"/>
      <c r="Y15" s="56"/>
      <c r="Z15" s="56"/>
      <c r="AA15" s="56"/>
    </row>
    <row r="16" spans="1:27" s="57" customFormat="1" ht="40.5" x14ac:dyDescent="0.25">
      <c r="A16" s="47" t="s">
        <v>27</v>
      </c>
      <c r="B16" s="47"/>
      <c r="C16" s="47"/>
      <c r="D16" s="46" t="s">
        <v>69</v>
      </c>
      <c r="E16" s="35" t="s">
        <v>52</v>
      </c>
      <c r="F16" s="47" t="s">
        <v>31</v>
      </c>
      <c r="G16" s="47" t="s">
        <v>70</v>
      </c>
      <c r="H16" s="48">
        <v>5</v>
      </c>
      <c r="I16" s="47" t="s">
        <v>33</v>
      </c>
      <c r="J16" s="49">
        <v>43704</v>
      </c>
      <c r="K16" s="38" t="s">
        <v>71</v>
      </c>
      <c r="L16" s="50">
        <v>43734</v>
      </c>
      <c r="M16" s="50">
        <v>43768</v>
      </c>
      <c r="N16" s="51">
        <v>1665971056</v>
      </c>
      <c r="O16" s="53"/>
      <c r="P16" s="54">
        <v>1665971056</v>
      </c>
      <c r="Q16" s="51"/>
      <c r="R16" s="51">
        <v>1665971055.7500899</v>
      </c>
      <c r="S16" s="51"/>
      <c r="T16" s="51"/>
      <c r="U16" s="55">
        <v>-0.24991011619567871</v>
      </c>
      <c r="V16" s="55" t="s">
        <v>35</v>
      </c>
      <c r="W16" s="55">
        <v>1665971056</v>
      </c>
      <c r="X16" s="56"/>
      <c r="Y16" s="56"/>
      <c r="Z16" s="56"/>
      <c r="AA16" s="56"/>
    </row>
    <row r="17" spans="1:27" s="57" customFormat="1" ht="27" x14ac:dyDescent="0.25">
      <c r="A17" s="47" t="s">
        <v>27</v>
      </c>
      <c r="B17" s="47"/>
      <c r="C17" s="47"/>
      <c r="D17" s="46" t="s">
        <v>72</v>
      </c>
      <c r="E17" s="35" t="s">
        <v>52</v>
      </c>
      <c r="F17" s="47" t="s">
        <v>31</v>
      </c>
      <c r="G17" s="47" t="s">
        <v>73</v>
      </c>
      <c r="H17" s="48">
        <v>5</v>
      </c>
      <c r="I17" s="47" t="s">
        <v>33</v>
      </c>
      <c r="J17" s="49">
        <v>43675</v>
      </c>
      <c r="K17" s="38" t="s">
        <v>68</v>
      </c>
      <c r="L17" s="50">
        <v>43704</v>
      </c>
      <c r="M17" s="50">
        <v>43738</v>
      </c>
      <c r="N17" s="51">
        <v>1902178480</v>
      </c>
      <c r="O17" s="53"/>
      <c r="P17" s="54">
        <v>1902178480</v>
      </c>
      <c r="Q17" s="51"/>
      <c r="R17" s="51">
        <v>1902178480</v>
      </c>
      <c r="S17" s="51"/>
      <c r="T17" s="51"/>
      <c r="U17" s="55">
        <v>0</v>
      </c>
      <c r="V17" s="55" t="s">
        <v>35</v>
      </c>
      <c r="W17" s="55">
        <v>1902178480</v>
      </c>
      <c r="X17" s="56"/>
      <c r="Y17" s="56"/>
      <c r="Z17" s="56"/>
      <c r="AA17" s="56"/>
    </row>
    <row r="18" spans="1:27" s="57" customFormat="1" ht="27" x14ac:dyDescent="0.25">
      <c r="A18" s="47" t="s">
        <v>27</v>
      </c>
      <c r="B18" s="47"/>
      <c r="C18" s="47"/>
      <c r="D18" s="46" t="s">
        <v>74</v>
      </c>
      <c r="E18" s="35" t="s">
        <v>52</v>
      </c>
      <c r="F18" s="47" t="s">
        <v>31</v>
      </c>
      <c r="G18" s="47" t="s">
        <v>75</v>
      </c>
      <c r="H18" s="48">
        <v>5</v>
      </c>
      <c r="I18" s="47" t="s">
        <v>54</v>
      </c>
      <c r="J18" s="49">
        <v>43539</v>
      </c>
      <c r="K18" s="38" t="s">
        <v>41</v>
      </c>
      <c r="L18" s="50">
        <v>43564</v>
      </c>
      <c r="M18" s="50">
        <v>43579</v>
      </c>
      <c r="N18" s="51">
        <v>2234768966</v>
      </c>
      <c r="O18" s="53"/>
      <c r="P18" s="54">
        <v>2234768966</v>
      </c>
      <c r="Q18" s="51">
        <v>2234768966</v>
      </c>
      <c r="R18" s="51"/>
      <c r="S18" s="51"/>
      <c r="T18" s="51"/>
      <c r="U18" s="55">
        <v>0</v>
      </c>
      <c r="V18" s="55" t="s">
        <v>35</v>
      </c>
      <c r="W18" s="55">
        <v>2234768966</v>
      </c>
      <c r="X18" s="56"/>
      <c r="Y18" s="56"/>
      <c r="Z18" s="56"/>
      <c r="AA18" s="56"/>
    </row>
    <row r="19" spans="1:27" ht="27" x14ac:dyDescent="0.25">
      <c r="A19" s="47" t="s">
        <v>27</v>
      </c>
      <c r="B19" s="33" t="s">
        <v>36</v>
      </c>
      <c r="C19" s="33" t="s">
        <v>29</v>
      </c>
      <c r="D19" s="46" t="s">
        <v>76</v>
      </c>
      <c r="E19" s="35">
        <v>72121403</v>
      </c>
      <c r="F19" s="47" t="s">
        <v>31</v>
      </c>
      <c r="G19" s="47" t="s">
        <v>62</v>
      </c>
      <c r="H19" s="48">
        <v>4</v>
      </c>
      <c r="I19" s="47" t="s">
        <v>77</v>
      </c>
      <c r="J19" s="49">
        <v>43647</v>
      </c>
      <c r="K19" s="38" t="s">
        <v>68</v>
      </c>
      <c r="L19" s="39">
        <v>43671</v>
      </c>
      <c r="M19" s="39">
        <v>43686</v>
      </c>
      <c r="N19" s="40">
        <v>299687500</v>
      </c>
      <c r="O19" s="41"/>
      <c r="P19" s="42">
        <v>299687500</v>
      </c>
      <c r="Q19" s="40">
        <v>0</v>
      </c>
      <c r="R19" s="40">
        <v>299687500</v>
      </c>
      <c r="S19" s="40"/>
      <c r="T19" s="40"/>
      <c r="U19" s="43">
        <v>0</v>
      </c>
      <c r="V19" s="43" t="s">
        <v>35</v>
      </c>
      <c r="W19" s="43">
        <v>299687500</v>
      </c>
      <c r="X19" s="44"/>
      <c r="Y19" s="44"/>
      <c r="Z19" s="44"/>
      <c r="AA19" s="44"/>
    </row>
    <row r="20" spans="1:27" s="57" customFormat="1" ht="27" x14ac:dyDescent="0.25">
      <c r="A20" s="47" t="s">
        <v>27</v>
      </c>
      <c r="B20" s="47"/>
      <c r="C20" s="47"/>
      <c r="D20" s="46" t="s">
        <v>78</v>
      </c>
      <c r="E20" s="35">
        <v>72121403</v>
      </c>
      <c r="F20" s="47" t="s">
        <v>31</v>
      </c>
      <c r="G20" s="47" t="s">
        <v>79</v>
      </c>
      <c r="H20" s="48">
        <v>4</v>
      </c>
      <c r="I20" s="47" t="s">
        <v>80</v>
      </c>
      <c r="J20" s="49">
        <v>43525</v>
      </c>
      <c r="K20" s="38" t="s">
        <v>41</v>
      </c>
      <c r="L20" s="50">
        <v>43550</v>
      </c>
      <c r="M20" s="50">
        <v>43565</v>
      </c>
      <c r="N20" s="51">
        <v>299687500</v>
      </c>
      <c r="O20" s="53"/>
      <c r="P20" s="54">
        <v>299687500</v>
      </c>
      <c r="Q20" s="51">
        <v>0</v>
      </c>
      <c r="R20" s="51">
        <v>299687500</v>
      </c>
      <c r="S20" s="51"/>
      <c r="T20" s="51"/>
      <c r="U20" s="55">
        <v>0</v>
      </c>
      <c r="V20" s="55" t="s">
        <v>35</v>
      </c>
      <c r="W20" s="55">
        <v>299687500</v>
      </c>
      <c r="X20" s="56"/>
      <c r="Y20" s="56"/>
      <c r="Z20" s="56"/>
      <c r="AA20" s="56"/>
    </row>
    <row r="21" spans="1:27" s="57" customFormat="1" ht="27" x14ac:dyDescent="0.25">
      <c r="A21" s="47" t="s">
        <v>27</v>
      </c>
      <c r="B21" s="47"/>
      <c r="C21" s="47"/>
      <c r="D21" s="46" t="s">
        <v>81</v>
      </c>
      <c r="E21" s="35">
        <v>72121403</v>
      </c>
      <c r="F21" s="47" t="s">
        <v>31</v>
      </c>
      <c r="G21" s="47" t="s">
        <v>75</v>
      </c>
      <c r="H21" s="48">
        <v>4</v>
      </c>
      <c r="I21" s="47" t="s">
        <v>80</v>
      </c>
      <c r="J21" s="49">
        <v>43525</v>
      </c>
      <c r="K21" s="38" t="s">
        <v>41</v>
      </c>
      <c r="L21" s="50">
        <v>43550</v>
      </c>
      <c r="M21" s="50">
        <v>43565</v>
      </c>
      <c r="N21" s="51">
        <v>299841100</v>
      </c>
      <c r="O21" s="53"/>
      <c r="P21" s="54">
        <v>299841100</v>
      </c>
      <c r="Q21" s="51">
        <v>0</v>
      </c>
      <c r="R21" s="51">
        <v>299841100</v>
      </c>
      <c r="S21" s="51"/>
      <c r="T21" s="51"/>
      <c r="U21" s="55">
        <v>0</v>
      </c>
      <c r="V21" s="55" t="s">
        <v>35</v>
      </c>
      <c r="W21" s="55">
        <v>299841100</v>
      </c>
      <c r="X21" s="56"/>
      <c r="Y21" s="56"/>
      <c r="Z21" s="56"/>
      <c r="AA21" s="56"/>
    </row>
    <row r="22" spans="1:27" ht="135" x14ac:dyDescent="0.25">
      <c r="A22" s="47" t="s">
        <v>27</v>
      </c>
      <c r="B22" s="58" t="s">
        <v>82</v>
      </c>
      <c r="C22" s="58"/>
      <c r="D22" s="46" t="s">
        <v>83</v>
      </c>
      <c r="E22" s="35">
        <v>80101604</v>
      </c>
      <c r="F22" s="47" t="s">
        <v>31</v>
      </c>
      <c r="G22" s="47" t="s">
        <v>84</v>
      </c>
      <c r="H22" s="48">
        <v>5</v>
      </c>
      <c r="I22" s="47" t="s">
        <v>77</v>
      </c>
      <c r="J22" s="49">
        <v>43637</v>
      </c>
      <c r="K22" s="38" t="s">
        <v>47</v>
      </c>
      <c r="L22" s="39">
        <v>43662</v>
      </c>
      <c r="M22" s="39">
        <v>43677</v>
      </c>
      <c r="N22" s="40">
        <v>51823758</v>
      </c>
      <c r="O22" s="41"/>
      <c r="P22" s="42">
        <v>51823758</v>
      </c>
      <c r="Q22" s="40">
        <v>43186465</v>
      </c>
      <c r="R22" s="40">
        <v>8637293</v>
      </c>
      <c r="S22" s="40"/>
      <c r="T22" s="40"/>
      <c r="U22" s="43">
        <v>0</v>
      </c>
      <c r="V22" s="43" t="s">
        <v>85</v>
      </c>
      <c r="W22" s="43">
        <v>51823758</v>
      </c>
      <c r="X22" s="44"/>
      <c r="Y22" s="44"/>
      <c r="Z22" s="44"/>
      <c r="AA22" s="44"/>
    </row>
    <row r="23" spans="1:27" ht="148.5" x14ac:dyDescent="0.25">
      <c r="A23" s="47" t="s">
        <v>27</v>
      </c>
      <c r="B23" s="58" t="s">
        <v>86</v>
      </c>
      <c r="C23" s="58"/>
      <c r="D23" s="46" t="s">
        <v>87</v>
      </c>
      <c r="E23" s="35">
        <v>80111601</v>
      </c>
      <c r="F23" s="47" t="s">
        <v>31</v>
      </c>
      <c r="G23" s="47" t="s">
        <v>84</v>
      </c>
      <c r="H23" s="48">
        <v>8</v>
      </c>
      <c r="I23" s="47" t="s">
        <v>77</v>
      </c>
      <c r="J23" s="49">
        <v>43588</v>
      </c>
      <c r="K23" s="38" t="s">
        <v>65</v>
      </c>
      <c r="L23" s="50">
        <v>43601</v>
      </c>
      <c r="M23" s="50">
        <v>43616</v>
      </c>
      <c r="N23" s="51">
        <v>4640000</v>
      </c>
      <c r="O23" s="41"/>
      <c r="P23" s="42">
        <v>4640000</v>
      </c>
      <c r="Q23" s="40">
        <v>4060000</v>
      </c>
      <c r="R23" s="40">
        <v>580000</v>
      </c>
      <c r="S23" s="40"/>
      <c r="T23" s="40"/>
      <c r="U23" s="43">
        <v>0</v>
      </c>
      <c r="V23" s="43"/>
      <c r="W23" s="43"/>
      <c r="X23" s="44"/>
      <c r="Y23" s="44"/>
      <c r="Z23" s="44"/>
      <c r="AA23" s="44"/>
    </row>
    <row r="24" spans="1:27" ht="81" x14ac:dyDescent="0.25">
      <c r="A24" s="47" t="s">
        <v>27</v>
      </c>
      <c r="B24" s="58" t="s">
        <v>88</v>
      </c>
      <c r="C24" s="58"/>
      <c r="D24" s="46" t="s">
        <v>89</v>
      </c>
      <c r="E24" s="35">
        <v>80101600</v>
      </c>
      <c r="F24" s="47" t="s">
        <v>31</v>
      </c>
      <c r="G24" s="47" t="s">
        <v>84</v>
      </c>
      <c r="H24" s="48">
        <v>12</v>
      </c>
      <c r="I24" s="47" t="s">
        <v>77</v>
      </c>
      <c r="J24" s="49">
        <v>43633</v>
      </c>
      <c r="K24" s="38" t="s">
        <v>47</v>
      </c>
      <c r="L24" s="50">
        <v>43658</v>
      </c>
      <c r="M24" s="50">
        <v>43678</v>
      </c>
      <c r="N24" s="51">
        <v>143800113.95999998</v>
      </c>
      <c r="O24" s="41"/>
      <c r="P24" s="42">
        <v>143800113.95999998</v>
      </c>
      <c r="Q24" s="40">
        <v>58550535</v>
      </c>
      <c r="R24" s="40">
        <v>85249578.959999979</v>
      </c>
      <c r="S24" s="40"/>
      <c r="T24" s="40"/>
      <c r="U24" s="43"/>
      <c r="V24" s="43"/>
      <c r="W24" s="43"/>
      <c r="X24" s="44"/>
      <c r="Y24" s="44"/>
      <c r="Z24" s="44"/>
      <c r="AA24" s="44"/>
    </row>
    <row r="25" spans="1:27" ht="54" x14ac:dyDescent="0.25">
      <c r="A25" s="47" t="s">
        <v>27</v>
      </c>
      <c r="B25" s="58" t="s">
        <v>90</v>
      </c>
      <c r="C25" s="58"/>
      <c r="D25" s="46" t="s">
        <v>91</v>
      </c>
      <c r="E25" s="35">
        <v>80101600</v>
      </c>
      <c r="F25" s="47" t="s">
        <v>31</v>
      </c>
      <c r="G25" s="47" t="s">
        <v>84</v>
      </c>
      <c r="H25" s="48">
        <v>12</v>
      </c>
      <c r="I25" s="47" t="s">
        <v>77</v>
      </c>
      <c r="J25" s="49">
        <v>43623</v>
      </c>
      <c r="K25" s="38" t="s">
        <v>47</v>
      </c>
      <c r="L25" s="50">
        <v>43631</v>
      </c>
      <c r="M25" s="50">
        <v>43648</v>
      </c>
      <c r="N25" s="51">
        <v>80289858.960000008</v>
      </c>
      <c r="O25" s="41"/>
      <c r="P25" s="42">
        <v>80289858.960000008</v>
      </c>
      <c r="Q25" s="40">
        <v>39357774</v>
      </c>
      <c r="R25" s="40">
        <v>40932084.960000008</v>
      </c>
      <c r="S25" s="40"/>
      <c r="T25" s="40"/>
      <c r="U25" s="43"/>
      <c r="V25" s="43"/>
      <c r="W25" s="43"/>
      <c r="X25" s="44"/>
      <c r="Y25" s="44"/>
      <c r="Z25" s="44"/>
      <c r="AA25" s="44"/>
    </row>
    <row r="26" spans="1:27" ht="81" x14ac:dyDescent="0.25">
      <c r="A26" s="47" t="s">
        <v>27</v>
      </c>
      <c r="B26" s="58" t="s">
        <v>92</v>
      </c>
      <c r="C26" s="58"/>
      <c r="D26" s="46" t="s">
        <v>93</v>
      </c>
      <c r="E26" s="35">
        <v>80111607</v>
      </c>
      <c r="F26" s="47" t="s">
        <v>31</v>
      </c>
      <c r="G26" s="47" t="s">
        <v>84</v>
      </c>
      <c r="H26" s="48">
        <v>12</v>
      </c>
      <c r="I26" s="47" t="s">
        <v>77</v>
      </c>
      <c r="J26" s="49">
        <v>43623</v>
      </c>
      <c r="K26" s="38" t="s">
        <v>47</v>
      </c>
      <c r="L26" s="50">
        <v>43631</v>
      </c>
      <c r="M26" s="50">
        <v>43648</v>
      </c>
      <c r="N26" s="51">
        <v>120446814.23999999</v>
      </c>
      <c r="O26" s="41"/>
      <c r="P26" s="42">
        <v>120446814.23999999</v>
      </c>
      <c r="Q26" s="40">
        <v>59042556</v>
      </c>
      <c r="R26" s="40">
        <v>61404258.239999995</v>
      </c>
      <c r="S26" s="40"/>
      <c r="T26" s="40"/>
      <c r="U26" s="43"/>
      <c r="V26" s="43"/>
      <c r="W26" s="43"/>
      <c r="X26" s="44"/>
      <c r="Y26" s="44"/>
      <c r="Z26" s="44"/>
      <c r="AA26" s="44"/>
    </row>
    <row r="27" spans="1:27" ht="67.5" x14ac:dyDescent="0.25">
      <c r="A27" s="47" t="s">
        <v>27</v>
      </c>
      <c r="B27" s="47" t="s">
        <v>94</v>
      </c>
      <c r="C27" s="47"/>
      <c r="D27" s="46" t="s">
        <v>95</v>
      </c>
      <c r="E27" s="48">
        <v>80101604</v>
      </c>
      <c r="F27" s="47" t="s">
        <v>31</v>
      </c>
      <c r="G27" s="59" t="s">
        <v>84</v>
      </c>
      <c r="H27" s="48">
        <v>12</v>
      </c>
      <c r="I27" s="47" t="s">
        <v>77</v>
      </c>
      <c r="J27" s="49">
        <v>43633</v>
      </c>
      <c r="K27" s="38" t="s">
        <v>47</v>
      </c>
      <c r="L27" s="50">
        <v>43658</v>
      </c>
      <c r="M27" s="50">
        <v>43710</v>
      </c>
      <c r="N27" s="51">
        <v>143800113.95999998</v>
      </c>
      <c r="O27" s="50"/>
      <c r="P27" s="42">
        <v>143800113.95999998</v>
      </c>
      <c r="Q27" s="51">
        <v>58550535</v>
      </c>
      <c r="R27" s="51">
        <v>85249578.959999979</v>
      </c>
      <c r="S27" s="51"/>
      <c r="T27" s="51"/>
      <c r="U27" s="51"/>
      <c r="V27" s="51"/>
      <c r="W27" s="51"/>
      <c r="X27" s="51"/>
      <c r="Y27" s="51"/>
      <c r="Z27" s="56"/>
      <c r="AA27" s="56"/>
    </row>
    <row r="28" spans="1:27" x14ac:dyDescent="0.25">
      <c r="A28" s="33" t="s">
        <v>27</v>
      </c>
      <c r="B28" s="33"/>
      <c r="C28" s="33"/>
      <c r="D28" s="46" t="s">
        <v>96</v>
      </c>
      <c r="E28" s="35">
        <v>90121502</v>
      </c>
      <c r="F28" s="47" t="s">
        <v>31</v>
      </c>
      <c r="G28" s="47" t="s">
        <v>97</v>
      </c>
      <c r="H28" s="48">
        <v>12</v>
      </c>
      <c r="I28" s="47" t="s">
        <v>77</v>
      </c>
      <c r="J28" s="49">
        <v>43468</v>
      </c>
      <c r="K28" s="38" t="s">
        <v>98</v>
      </c>
      <c r="L28" s="50">
        <v>43493</v>
      </c>
      <c r="M28" s="50">
        <v>43508</v>
      </c>
      <c r="N28" s="51">
        <v>150000000</v>
      </c>
      <c r="O28" s="41"/>
      <c r="P28" s="42">
        <v>150000000</v>
      </c>
      <c r="Q28" s="40">
        <v>150000000</v>
      </c>
      <c r="R28" s="40"/>
      <c r="S28" s="40"/>
      <c r="T28" s="40"/>
      <c r="U28" s="43">
        <v>0</v>
      </c>
      <c r="V28" s="43" t="s">
        <v>35</v>
      </c>
      <c r="W28" s="43">
        <v>150000000</v>
      </c>
      <c r="X28" s="44"/>
      <c r="Y28" s="44"/>
      <c r="Z28" s="44"/>
      <c r="AA28" s="44"/>
    </row>
    <row r="29" spans="1:27" ht="40.5" x14ac:dyDescent="0.25">
      <c r="A29" s="58" t="s">
        <v>27</v>
      </c>
      <c r="B29" s="58"/>
      <c r="C29" s="58"/>
      <c r="D29" s="60" t="s">
        <v>99</v>
      </c>
      <c r="E29" s="61">
        <v>80101600</v>
      </c>
      <c r="F29" s="58" t="s">
        <v>31</v>
      </c>
      <c r="G29" s="58" t="s">
        <v>84</v>
      </c>
      <c r="H29" s="62">
        <v>6</v>
      </c>
      <c r="I29" s="58" t="s">
        <v>77</v>
      </c>
      <c r="J29" s="63">
        <v>43738</v>
      </c>
      <c r="K29" s="38" t="s">
        <v>100</v>
      </c>
      <c r="L29" s="64">
        <v>43763</v>
      </c>
      <c r="M29" s="64">
        <v>43785</v>
      </c>
      <c r="N29" s="65">
        <v>71999592.889499992</v>
      </c>
      <c r="O29" s="66"/>
      <c r="P29" s="67">
        <f>+N29</f>
        <v>71999592.889499992</v>
      </c>
      <c r="Q29" s="65">
        <v>11710107</v>
      </c>
      <c r="R29" s="65">
        <f>+P29-Q29</f>
        <v>60289485.889499992</v>
      </c>
      <c r="S29" s="65"/>
      <c r="T29" s="65"/>
      <c r="U29" s="68"/>
      <c r="V29" s="68"/>
      <c r="W29" s="68"/>
      <c r="X29" s="69"/>
      <c r="Y29" s="69"/>
      <c r="Z29" s="69"/>
      <c r="AA29" s="69"/>
    </row>
    <row r="30" spans="1:27" ht="40.5" x14ac:dyDescent="0.25">
      <c r="A30" s="58" t="s">
        <v>27</v>
      </c>
      <c r="B30" s="58"/>
      <c r="C30" s="58"/>
      <c r="D30" s="60" t="s">
        <v>99</v>
      </c>
      <c r="E30" s="61">
        <v>80101600</v>
      </c>
      <c r="F30" s="58" t="s">
        <v>31</v>
      </c>
      <c r="G30" s="58" t="s">
        <v>84</v>
      </c>
      <c r="H30" s="62">
        <v>12</v>
      </c>
      <c r="I30" s="58" t="s">
        <v>77</v>
      </c>
      <c r="J30" s="63">
        <v>43707</v>
      </c>
      <c r="K30" s="38" t="s">
        <v>100</v>
      </c>
      <c r="L30" s="64">
        <v>43733</v>
      </c>
      <c r="M30" s="64">
        <v>43754</v>
      </c>
      <c r="N30" s="65">
        <v>144192402.54450005</v>
      </c>
      <c r="O30" s="66"/>
      <c r="P30" s="67">
        <f>+N30</f>
        <v>144192402.54450005</v>
      </c>
      <c r="Q30" s="65">
        <f>11710107*2</f>
        <v>23420214</v>
      </c>
      <c r="R30" s="65">
        <f>+P30-Q30</f>
        <v>120772188.54450005</v>
      </c>
      <c r="S30" s="65"/>
      <c r="T30" s="65"/>
      <c r="U30" s="68"/>
      <c r="V30" s="68"/>
      <c r="W30" s="68"/>
      <c r="X30" s="69"/>
      <c r="Y30" s="69"/>
      <c r="Z30" s="69"/>
      <c r="AA30" s="69"/>
    </row>
    <row r="31" spans="1:27" ht="40.5" x14ac:dyDescent="0.25">
      <c r="A31" s="58" t="s">
        <v>27</v>
      </c>
      <c r="B31" s="58"/>
      <c r="C31" s="58"/>
      <c r="D31" s="60" t="s">
        <v>99</v>
      </c>
      <c r="E31" s="61">
        <v>80101600</v>
      </c>
      <c r="F31" s="58" t="s">
        <v>31</v>
      </c>
      <c r="G31" s="58" t="s">
        <v>84</v>
      </c>
      <c r="H31" s="62">
        <v>6</v>
      </c>
      <c r="I31" s="58" t="s">
        <v>77</v>
      </c>
      <c r="J31" s="63">
        <v>43738</v>
      </c>
      <c r="K31" s="38" t="s">
        <v>100</v>
      </c>
      <c r="L31" s="64">
        <v>43763</v>
      </c>
      <c r="M31" s="64">
        <v>43785</v>
      </c>
      <c r="N31" s="65">
        <v>71999592.889499992</v>
      </c>
      <c r="O31" s="66"/>
      <c r="P31" s="67">
        <f>+N31</f>
        <v>71999592.889499992</v>
      </c>
      <c r="Q31" s="65">
        <v>11710107</v>
      </c>
      <c r="R31" s="65">
        <f>+P31-Q31</f>
        <v>60289485.889499992</v>
      </c>
      <c r="S31" s="65"/>
      <c r="T31" s="65"/>
      <c r="U31" s="68"/>
      <c r="V31" s="68"/>
      <c r="W31" s="68"/>
      <c r="X31" s="69"/>
      <c r="Y31" s="69"/>
      <c r="Z31" s="69"/>
      <c r="AA31" s="69"/>
    </row>
    <row r="32" spans="1:27" ht="40.5" x14ac:dyDescent="0.25">
      <c r="A32" s="58" t="s">
        <v>27</v>
      </c>
      <c r="B32" s="58"/>
      <c r="C32" s="58"/>
      <c r="D32" s="60" t="s">
        <v>101</v>
      </c>
      <c r="E32" s="61">
        <v>80101600</v>
      </c>
      <c r="F32" s="58" t="s">
        <v>31</v>
      </c>
      <c r="G32" s="58" t="s">
        <v>84</v>
      </c>
      <c r="H32" s="62">
        <v>12</v>
      </c>
      <c r="I32" s="58" t="s">
        <v>77</v>
      </c>
      <c r="J32" s="63">
        <v>43707</v>
      </c>
      <c r="K32" s="38" t="s">
        <v>100</v>
      </c>
      <c r="L32" s="64">
        <v>43763</v>
      </c>
      <c r="M32" s="64">
        <v>43785</v>
      </c>
      <c r="N32" s="65">
        <v>144578836.07550001</v>
      </c>
      <c r="O32" s="66"/>
      <c r="P32" s="67">
        <f>+N32</f>
        <v>144578836.07550001</v>
      </c>
      <c r="Q32" s="65">
        <v>11710107</v>
      </c>
      <c r="R32" s="65">
        <f>+P32-Q32</f>
        <v>132868729.07550001</v>
      </c>
      <c r="S32" s="65"/>
      <c r="T32" s="65"/>
      <c r="U32" s="68"/>
      <c r="V32" s="68"/>
      <c r="W32" s="68"/>
      <c r="X32" s="69"/>
      <c r="Y32" s="69"/>
      <c r="Z32" s="69"/>
      <c r="AA32" s="69"/>
    </row>
    <row r="33" spans="1:27" ht="54" x14ac:dyDescent="0.25">
      <c r="A33" s="58" t="s">
        <v>27</v>
      </c>
      <c r="B33" s="58"/>
      <c r="C33" s="58"/>
      <c r="D33" s="60" t="s">
        <v>102</v>
      </c>
      <c r="E33" s="61">
        <v>80101600</v>
      </c>
      <c r="F33" s="58" t="s">
        <v>31</v>
      </c>
      <c r="G33" s="58" t="s">
        <v>84</v>
      </c>
      <c r="H33" s="62">
        <v>6</v>
      </c>
      <c r="I33" s="58" t="s">
        <v>77</v>
      </c>
      <c r="J33" s="63">
        <v>43723</v>
      </c>
      <c r="K33" s="38" t="s">
        <v>100</v>
      </c>
      <c r="L33" s="64">
        <v>43748</v>
      </c>
      <c r="M33" s="64">
        <v>43770</v>
      </c>
      <c r="N33" s="65">
        <v>32655818.832000002</v>
      </c>
      <c r="O33" s="66"/>
      <c r="P33" s="67">
        <f>+N33</f>
        <v>32655818.832000002</v>
      </c>
      <c r="Q33" s="65">
        <f>+P33/6</f>
        <v>5442636.4720000001</v>
      </c>
      <c r="R33" s="65">
        <f>+P33-Q33</f>
        <v>27213182.360000003</v>
      </c>
      <c r="S33" s="65"/>
      <c r="T33" s="65"/>
      <c r="U33" s="68"/>
      <c r="V33" s="68"/>
      <c r="W33" s="68"/>
      <c r="X33" s="69"/>
      <c r="Y33" s="69"/>
      <c r="Z33" s="69"/>
      <c r="AA33" s="69"/>
    </row>
    <row r="34" spans="1:27" ht="27" x14ac:dyDescent="0.25">
      <c r="A34" s="70" t="s">
        <v>27</v>
      </c>
      <c r="B34" s="70"/>
      <c r="C34" s="70"/>
      <c r="D34" s="71" t="s">
        <v>103</v>
      </c>
      <c r="E34" s="72">
        <v>72121403</v>
      </c>
      <c r="F34" s="70" t="s">
        <v>31</v>
      </c>
      <c r="G34" s="70" t="s">
        <v>57</v>
      </c>
      <c r="H34" s="73">
        <v>4</v>
      </c>
      <c r="I34" s="70" t="s">
        <v>80</v>
      </c>
      <c r="J34" s="74">
        <v>43525</v>
      </c>
      <c r="K34" s="75" t="s">
        <v>41</v>
      </c>
      <c r="L34" s="76">
        <v>43550</v>
      </c>
      <c r="M34" s="76">
        <v>43565</v>
      </c>
      <c r="N34" s="77">
        <v>299687500</v>
      </c>
      <c r="O34" s="78"/>
      <c r="P34" s="79" t="s">
        <v>104</v>
      </c>
      <c r="Q34" s="77">
        <v>0</v>
      </c>
      <c r="R34" s="77">
        <v>299687500</v>
      </c>
      <c r="S34" s="77"/>
      <c r="T34" s="77"/>
      <c r="U34" s="80">
        <v>0</v>
      </c>
      <c r="V34" s="80" t="s">
        <v>35</v>
      </c>
      <c r="W34" s="80">
        <v>299687500</v>
      </c>
      <c r="X34" s="81"/>
      <c r="Y34" s="81"/>
      <c r="Z34" s="81"/>
      <c r="AA34" s="81"/>
    </row>
    <row r="35" spans="1:27" ht="27" x14ac:dyDescent="0.25">
      <c r="A35" s="70" t="s">
        <v>27</v>
      </c>
      <c r="B35" s="70"/>
      <c r="C35" s="70"/>
      <c r="D35" s="71" t="s">
        <v>105</v>
      </c>
      <c r="E35" s="72">
        <v>72121403</v>
      </c>
      <c r="F35" s="70" t="s">
        <v>31</v>
      </c>
      <c r="G35" s="70" t="s">
        <v>106</v>
      </c>
      <c r="H35" s="73">
        <v>4</v>
      </c>
      <c r="I35" s="70" t="s">
        <v>80</v>
      </c>
      <c r="J35" s="74">
        <v>43525</v>
      </c>
      <c r="K35" s="75" t="s">
        <v>41</v>
      </c>
      <c r="L35" s="76">
        <v>43550</v>
      </c>
      <c r="M35" s="76">
        <v>43565</v>
      </c>
      <c r="N35" s="77">
        <v>299687500</v>
      </c>
      <c r="O35" s="78"/>
      <c r="P35" s="79" t="s">
        <v>104</v>
      </c>
      <c r="Q35" s="77">
        <v>0</v>
      </c>
      <c r="R35" s="77">
        <v>299687500</v>
      </c>
      <c r="S35" s="77"/>
      <c r="T35" s="77"/>
      <c r="U35" s="80">
        <v>0</v>
      </c>
      <c r="V35" s="80" t="s">
        <v>35</v>
      </c>
      <c r="W35" s="80">
        <v>299687500</v>
      </c>
      <c r="X35" s="81"/>
      <c r="Y35" s="81"/>
      <c r="Z35" s="81"/>
      <c r="AA35" s="81"/>
    </row>
    <row r="36" spans="1:27" ht="40.5" x14ac:dyDescent="0.25">
      <c r="A36" s="70" t="s">
        <v>27</v>
      </c>
      <c r="B36" s="70"/>
      <c r="C36" s="70"/>
      <c r="D36" s="71" t="s">
        <v>107</v>
      </c>
      <c r="E36" s="72">
        <v>72121403</v>
      </c>
      <c r="F36" s="70" t="s">
        <v>31</v>
      </c>
      <c r="G36" s="70" t="s">
        <v>53</v>
      </c>
      <c r="H36" s="73">
        <v>4</v>
      </c>
      <c r="I36" s="70" t="s">
        <v>80</v>
      </c>
      <c r="J36" s="74">
        <v>43525</v>
      </c>
      <c r="K36" s="75" t="s">
        <v>41</v>
      </c>
      <c r="L36" s="76">
        <v>43550</v>
      </c>
      <c r="M36" s="76">
        <v>43565</v>
      </c>
      <c r="N36" s="77">
        <v>299687500</v>
      </c>
      <c r="O36" s="78"/>
      <c r="P36" s="79" t="s">
        <v>104</v>
      </c>
      <c r="Q36" s="77">
        <v>0</v>
      </c>
      <c r="R36" s="77">
        <v>299687500</v>
      </c>
      <c r="S36" s="77"/>
      <c r="T36" s="77"/>
      <c r="U36" s="80">
        <v>0</v>
      </c>
      <c r="V36" s="80" t="s">
        <v>35</v>
      </c>
      <c r="W36" s="80">
        <v>299687500</v>
      </c>
      <c r="X36" s="81"/>
      <c r="Y36" s="81"/>
      <c r="Z36" s="81"/>
      <c r="AA36" s="81"/>
    </row>
    <row r="37" spans="1:27" ht="27" x14ac:dyDescent="0.25">
      <c r="A37" s="70" t="s">
        <v>27</v>
      </c>
      <c r="B37" s="70"/>
      <c r="C37" s="70"/>
      <c r="D37" s="71" t="s">
        <v>108</v>
      </c>
      <c r="E37" s="72">
        <v>72121403</v>
      </c>
      <c r="F37" s="70" t="s">
        <v>31</v>
      </c>
      <c r="G37" s="70" t="s">
        <v>39</v>
      </c>
      <c r="H37" s="73">
        <v>4</v>
      </c>
      <c r="I37" s="70" t="s">
        <v>77</v>
      </c>
      <c r="J37" s="74">
        <v>43784</v>
      </c>
      <c r="K37" s="75" t="s">
        <v>34</v>
      </c>
      <c r="L37" s="76">
        <v>43809</v>
      </c>
      <c r="M37" s="76">
        <v>43824</v>
      </c>
      <c r="N37" s="77">
        <v>299687500</v>
      </c>
      <c r="O37" s="78"/>
      <c r="P37" s="79" t="s">
        <v>104</v>
      </c>
      <c r="Q37" s="77">
        <v>0</v>
      </c>
      <c r="R37" s="77">
        <v>299687500</v>
      </c>
      <c r="S37" s="77"/>
      <c r="T37" s="77"/>
      <c r="U37" s="80">
        <v>0</v>
      </c>
      <c r="V37" s="80" t="s">
        <v>35</v>
      </c>
      <c r="W37" s="80">
        <v>299687500</v>
      </c>
      <c r="X37" s="81"/>
      <c r="Y37" s="81"/>
      <c r="Z37" s="81"/>
      <c r="AA37" s="81"/>
    </row>
    <row r="38" spans="1:27" ht="27" x14ac:dyDescent="0.25">
      <c r="A38" s="70" t="s">
        <v>27</v>
      </c>
      <c r="B38" s="70"/>
      <c r="C38" s="70"/>
      <c r="D38" s="71" t="s">
        <v>109</v>
      </c>
      <c r="E38" s="72" t="s">
        <v>52</v>
      </c>
      <c r="F38" s="70" t="s">
        <v>31</v>
      </c>
      <c r="G38" s="70" t="s">
        <v>39</v>
      </c>
      <c r="H38" s="73">
        <v>5</v>
      </c>
      <c r="I38" s="70" t="s">
        <v>110</v>
      </c>
      <c r="J38" s="74">
        <v>43753</v>
      </c>
      <c r="K38" s="75" t="s">
        <v>111</v>
      </c>
      <c r="L38" s="76">
        <v>43778</v>
      </c>
      <c r="M38" s="76">
        <v>43793</v>
      </c>
      <c r="N38" s="77">
        <v>419361878</v>
      </c>
      <c r="O38" s="78"/>
      <c r="P38" s="79" t="s">
        <v>112</v>
      </c>
      <c r="Q38" s="77">
        <v>419361878</v>
      </c>
      <c r="R38" s="77"/>
      <c r="S38" s="77"/>
      <c r="T38" s="77"/>
      <c r="U38" s="80">
        <v>0</v>
      </c>
      <c r="V38" s="80" t="s">
        <v>35</v>
      </c>
      <c r="W38" s="80">
        <v>419361878</v>
      </c>
      <c r="X38" s="81"/>
      <c r="Y38" s="81"/>
      <c r="Z38" s="81"/>
      <c r="AA38" s="81"/>
    </row>
    <row r="39" spans="1:27" ht="27" x14ac:dyDescent="0.25">
      <c r="A39" s="70" t="s">
        <v>27</v>
      </c>
      <c r="B39" s="70"/>
      <c r="C39" s="70"/>
      <c r="D39" s="71" t="s">
        <v>113</v>
      </c>
      <c r="E39" s="72">
        <v>72121403</v>
      </c>
      <c r="F39" s="70" t="s">
        <v>31</v>
      </c>
      <c r="G39" s="70" t="s">
        <v>114</v>
      </c>
      <c r="H39" s="73">
        <v>18</v>
      </c>
      <c r="I39" s="70" t="s">
        <v>110</v>
      </c>
      <c r="J39" s="74">
        <v>43787</v>
      </c>
      <c r="K39" s="75" t="s">
        <v>34</v>
      </c>
      <c r="L39" s="76">
        <v>43812</v>
      </c>
      <c r="M39" s="76">
        <v>43827</v>
      </c>
      <c r="N39" s="77">
        <v>12737483552</v>
      </c>
      <c r="O39" s="78"/>
      <c r="P39" s="79" t="s">
        <v>115</v>
      </c>
      <c r="Q39" s="77"/>
      <c r="R39" s="77">
        <v>6496116611.5200005</v>
      </c>
      <c r="S39" s="77">
        <v>6241366940.4799995</v>
      </c>
      <c r="T39" s="77"/>
      <c r="U39" s="80">
        <v>0</v>
      </c>
      <c r="V39" s="80" t="s">
        <v>35</v>
      </c>
      <c r="W39" s="80">
        <v>12737483552</v>
      </c>
      <c r="X39" s="81"/>
      <c r="Y39" s="81"/>
      <c r="Z39" s="81"/>
      <c r="AA39" s="81"/>
    </row>
    <row r="40" spans="1:27" ht="40.5" x14ac:dyDescent="0.25">
      <c r="A40" s="70" t="s">
        <v>27</v>
      </c>
      <c r="B40" s="70"/>
      <c r="C40" s="70"/>
      <c r="D40" s="71" t="s">
        <v>116</v>
      </c>
      <c r="E40" s="72">
        <v>72121403</v>
      </c>
      <c r="F40" s="70" t="s">
        <v>31</v>
      </c>
      <c r="G40" s="70" t="s">
        <v>114</v>
      </c>
      <c r="H40" s="73">
        <v>18</v>
      </c>
      <c r="I40" s="70" t="s">
        <v>110</v>
      </c>
      <c r="J40" s="74">
        <v>43787</v>
      </c>
      <c r="K40" s="75" t="s">
        <v>34</v>
      </c>
      <c r="L40" s="76">
        <v>43812</v>
      </c>
      <c r="M40" s="76">
        <v>43827</v>
      </c>
      <c r="N40" s="77">
        <v>1011361875</v>
      </c>
      <c r="O40" s="78"/>
      <c r="P40" s="79" t="s">
        <v>117</v>
      </c>
      <c r="Q40" s="77"/>
      <c r="R40" s="77">
        <v>520851365.625</v>
      </c>
      <c r="S40" s="77">
        <v>490510509.375</v>
      </c>
      <c r="T40" s="77"/>
      <c r="U40" s="80">
        <v>0</v>
      </c>
      <c r="V40" s="80" t="s">
        <v>35</v>
      </c>
      <c r="W40" s="80">
        <v>1011361875</v>
      </c>
      <c r="X40" s="81"/>
      <c r="Y40" s="81"/>
      <c r="Z40" s="81"/>
      <c r="AA40" s="81"/>
    </row>
    <row r="41" spans="1:27" ht="54" x14ac:dyDescent="0.25">
      <c r="A41" s="70" t="s">
        <v>27</v>
      </c>
      <c r="B41" s="70"/>
      <c r="C41" s="70"/>
      <c r="D41" s="71" t="s">
        <v>118</v>
      </c>
      <c r="E41" s="72">
        <v>80111601</v>
      </c>
      <c r="F41" s="70" t="s">
        <v>31</v>
      </c>
      <c r="G41" s="70" t="s">
        <v>84</v>
      </c>
      <c r="H41" s="73">
        <v>5</v>
      </c>
      <c r="I41" s="70" t="s">
        <v>77</v>
      </c>
      <c r="J41" s="74">
        <v>43637</v>
      </c>
      <c r="K41" s="75" t="s">
        <v>47</v>
      </c>
      <c r="L41" s="76">
        <v>43662</v>
      </c>
      <c r="M41" s="76">
        <v>43677</v>
      </c>
      <c r="N41" s="77">
        <v>3600000</v>
      </c>
      <c r="O41" s="78"/>
      <c r="P41" s="79" t="s">
        <v>119</v>
      </c>
      <c r="Q41" s="77">
        <v>3000000</v>
      </c>
      <c r="R41" s="77">
        <v>600000</v>
      </c>
      <c r="S41" s="77"/>
      <c r="T41" s="77"/>
      <c r="U41" s="80">
        <v>0</v>
      </c>
      <c r="V41" s="80" t="s">
        <v>85</v>
      </c>
      <c r="W41" s="80">
        <v>3600000</v>
      </c>
      <c r="X41" s="81"/>
      <c r="Y41" s="81"/>
      <c r="Z41" s="81"/>
      <c r="AA41" s="81"/>
    </row>
    <row r="42" spans="1:27" ht="148.5" x14ac:dyDescent="0.25">
      <c r="A42" s="70" t="s">
        <v>27</v>
      </c>
      <c r="B42" s="70"/>
      <c r="C42" s="70"/>
      <c r="D42" s="71" t="s">
        <v>120</v>
      </c>
      <c r="E42" s="72">
        <v>81100000</v>
      </c>
      <c r="F42" s="70" t="s">
        <v>31</v>
      </c>
      <c r="G42" s="70" t="s">
        <v>84</v>
      </c>
      <c r="H42" s="73">
        <v>6</v>
      </c>
      <c r="I42" s="70" t="s">
        <v>77</v>
      </c>
      <c r="J42" s="74">
        <v>43606</v>
      </c>
      <c r="K42" s="75" t="s">
        <v>65</v>
      </c>
      <c r="L42" s="76">
        <v>43606</v>
      </c>
      <c r="M42" s="76">
        <v>43621</v>
      </c>
      <c r="N42" s="77">
        <v>59042556</v>
      </c>
      <c r="O42" s="78"/>
      <c r="P42" s="79" t="s">
        <v>121</v>
      </c>
      <c r="Q42" s="77">
        <v>49202130</v>
      </c>
      <c r="R42" s="77">
        <v>9840426</v>
      </c>
      <c r="S42" s="77"/>
      <c r="T42" s="77"/>
      <c r="U42" s="80">
        <v>0</v>
      </c>
      <c r="V42" s="82" t="s">
        <v>85</v>
      </c>
      <c r="W42" s="80">
        <v>59042556</v>
      </c>
      <c r="X42" s="81"/>
      <c r="Y42" s="81"/>
      <c r="Z42" s="81"/>
      <c r="AA42" s="81"/>
    </row>
    <row r="43" spans="1:27" ht="162" x14ac:dyDescent="0.25">
      <c r="A43" s="70" t="s">
        <v>27</v>
      </c>
      <c r="B43" s="70"/>
      <c r="C43" s="70"/>
      <c r="D43" s="71" t="s">
        <v>122</v>
      </c>
      <c r="E43" s="72">
        <v>81100000</v>
      </c>
      <c r="F43" s="70" t="s">
        <v>31</v>
      </c>
      <c r="G43" s="70" t="s">
        <v>84</v>
      </c>
      <c r="H43" s="73">
        <v>6</v>
      </c>
      <c r="I43" s="70" t="s">
        <v>77</v>
      </c>
      <c r="J43" s="74">
        <v>43606</v>
      </c>
      <c r="K43" s="75" t="s">
        <v>65</v>
      </c>
      <c r="L43" s="76">
        <v>43606</v>
      </c>
      <c r="M43" s="76">
        <v>43621</v>
      </c>
      <c r="N43" s="77">
        <v>70260642</v>
      </c>
      <c r="O43" s="78"/>
      <c r="P43" s="79" t="s">
        <v>123</v>
      </c>
      <c r="Q43" s="77">
        <v>58550535</v>
      </c>
      <c r="R43" s="77">
        <v>11710107</v>
      </c>
      <c r="S43" s="77"/>
      <c r="T43" s="77"/>
      <c r="U43" s="80">
        <v>0</v>
      </c>
      <c r="V43" s="82" t="s">
        <v>85</v>
      </c>
      <c r="W43" s="80">
        <v>70260642</v>
      </c>
      <c r="X43" s="81"/>
      <c r="Y43" s="81"/>
      <c r="Z43" s="81"/>
      <c r="AA43" s="81"/>
    </row>
    <row r="44" spans="1:27" ht="27" x14ac:dyDescent="0.25">
      <c r="A44" s="70" t="s">
        <v>27</v>
      </c>
      <c r="B44" s="70"/>
      <c r="C44" s="70"/>
      <c r="D44" s="71" t="s">
        <v>124</v>
      </c>
      <c r="E44" s="72">
        <v>80101604</v>
      </c>
      <c r="F44" s="70" t="s">
        <v>31</v>
      </c>
      <c r="G44" s="70" t="s">
        <v>84</v>
      </c>
      <c r="H44" s="73">
        <v>5</v>
      </c>
      <c r="I44" s="70" t="s">
        <v>77</v>
      </c>
      <c r="J44" s="74">
        <v>43496</v>
      </c>
      <c r="K44" s="75" t="s">
        <v>98</v>
      </c>
      <c r="L44" s="76">
        <v>43521</v>
      </c>
      <c r="M44" s="76">
        <v>43536</v>
      </c>
      <c r="N44" s="77">
        <v>71322727</v>
      </c>
      <c r="O44" s="78"/>
      <c r="P44" s="79" t="s">
        <v>125</v>
      </c>
      <c r="Q44" s="77">
        <v>71322727</v>
      </c>
      <c r="R44" s="77"/>
      <c r="S44" s="77"/>
      <c r="T44" s="77"/>
      <c r="U44" s="80">
        <v>0</v>
      </c>
      <c r="V44" s="80" t="s">
        <v>85</v>
      </c>
      <c r="W44" s="80">
        <v>71322727</v>
      </c>
      <c r="X44" s="81"/>
      <c r="Y44" s="81"/>
      <c r="Z44" s="81"/>
      <c r="AA44" s="81"/>
    </row>
    <row r="45" spans="1:27" ht="81" x14ac:dyDescent="0.25">
      <c r="A45" s="70" t="s">
        <v>27</v>
      </c>
      <c r="B45" s="70" t="s">
        <v>28</v>
      </c>
      <c r="C45" s="70"/>
      <c r="D45" s="71" t="s">
        <v>126</v>
      </c>
      <c r="E45" s="72">
        <v>80101600</v>
      </c>
      <c r="F45" s="70" t="s">
        <v>31</v>
      </c>
      <c r="G45" s="70" t="s">
        <v>84</v>
      </c>
      <c r="H45" s="73">
        <v>12</v>
      </c>
      <c r="I45" s="70" t="s">
        <v>77</v>
      </c>
      <c r="J45" s="74">
        <v>43623</v>
      </c>
      <c r="K45" s="75" t="s">
        <v>47</v>
      </c>
      <c r="L45" s="76">
        <v>43631</v>
      </c>
      <c r="M45" s="76">
        <v>43648</v>
      </c>
      <c r="N45" s="77">
        <v>143800113.95999998</v>
      </c>
      <c r="O45" s="78"/>
      <c r="P45" s="79" t="s">
        <v>127</v>
      </c>
      <c r="Q45" s="77">
        <v>58550535</v>
      </c>
      <c r="R45" s="77">
        <v>85249578.959999979</v>
      </c>
      <c r="S45" s="77"/>
      <c r="T45" s="77"/>
      <c r="U45" s="80"/>
      <c r="V45" s="80"/>
      <c r="W45" s="80"/>
      <c r="X45" s="81"/>
      <c r="Y45" s="81"/>
      <c r="Z45" s="81"/>
      <c r="AA45" s="81"/>
    </row>
    <row r="46" spans="1:27" ht="81" x14ac:dyDescent="0.25">
      <c r="A46" s="70" t="s">
        <v>27</v>
      </c>
      <c r="B46" s="70" t="s">
        <v>36</v>
      </c>
      <c r="C46" s="70"/>
      <c r="D46" s="71" t="s">
        <v>126</v>
      </c>
      <c r="E46" s="72">
        <v>80101600</v>
      </c>
      <c r="F46" s="70" t="s">
        <v>31</v>
      </c>
      <c r="G46" s="70" t="s">
        <v>84</v>
      </c>
      <c r="H46" s="73">
        <v>12</v>
      </c>
      <c r="I46" s="70" t="s">
        <v>77</v>
      </c>
      <c r="J46" s="74">
        <v>43633</v>
      </c>
      <c r="K46" s="75" t="s">
        <v>47</v>
      </c>
      <c r="L46" s="76">
        <v>43658</v>
      </c>
      <c r="M46" s="76">
        <v>43678</v>
      </c>
      <c r="N46" s="77">
        <v>143800113.95999998</v>
      </c>
      <c r="O46" s="78"/>
      <c r="P46" s="79" t="s">
        <v>127</v>
      </c>
      <c r="Q46" s="77">
        <v>58550535</v>
      </c>
      <c r="R46" s="77">
        <v>85249578.959999979</v>
      </c>
      <c r="S46" s="77"/>
      <c r="T46" s="77"/>
      <c r="U46" s="80"/>
      <c r="V46" s="80"/>
      <c r="W46" s="80"/>
      <c r="X46" s="81"/>
      <c r="Y46" s="81"/>
      <c r="Z46" s="81"/>
      <c r="AA46" s="81"/>
    </row>
    <row r="47" spans="1:27" ht="81" x14ac:dyDescent="0.25">
      <c r="A47" s="70" t="s">
        <v>27</v>
      </c>
      <c r="B47" s="70" t="s">
        <v>128</v>
      </c>
      <c r="C47" s="70"/>
      <c r="D47" s="71" t="s">
        <v>126</v>
      </c>
      <c r="E47" s="72">
        <v>80101600</v>
      </c>
      <c r="F47" s="70" t="s">
        <v>31</v>
      </c>
      <c r="G47" s="70" t="s">
        <v>84</v>
      </c>
      <c r="H47" s="73">
        <v>12</v>
      </c>
      <c r="I47" s="70" t="s">
        <v>77</v>
      </c>
      <c r="J47" s="74">
        <v>43633</v>
      </c>
      <c r="K47" s="75" t="s">
        <v>47</v>
      </c>
      <c r="L47" s="76">
        <v>43658</v>
      </c>
      <c r="M47" s="76">
        <v>43678</v>
      </c>
      <c r="N47" s="77">
        <v>143800113.95999998</v>
      </c>
      <c r="O47" s="78"/>
      <c r="P47" s="79" t="s">
        <v>127</v>
      </c>
      <c r="Q47" s="77">
        <v>58550535</v>
      </c>
      <c r="R47" s="77">
        <v>85249578.959999979</v>
      </c>
      <c r="S47" s="77"/>
      <c r="T47" s="77"/>
      <c r="U47" s="80"/>
      <c r="V47" s="80"/>
      <c r="W47" s="80"/>
      <c r="X47" s="81"/>
      <c r="Y47" s="81"/>
      <c r="Z47" s="81"/>
      <c r="AA47" s="81"/>
    </row>
    <row r="48" spans="1:27" ht="94.5" x14ac:dyDescent="0.25">
      <c r="A48" s="70" t="s">
        <v>27</v>
      </c>
      <c r="B48" s="70" t="s">
        <v>49</v>
      </c>
      <c r="C48" s="70"/>
      <c r="D48" s="71" t="s">
        <v>129</v>
      </c>
      <c r="E48" s="72">
        <v>80101600</v>
      </c>
      <c r="F48" s="70" t="s">
        <v>31</v>
      </c>
      <c r="G48" s="70" t="s">
        <v>84</v>
      </c>
      <c r="H48" s="73">
        <v>12</v>
      </c>
      <c r="I48" s="70" t="s">
        <v>77</v>
      </c>
      <c r="J48" s="74">
        <v>43633</v>
      </c>
      <c r="K48" s="75" t="s">
        <v>47</v>
      </c>
      <c r="L48" s="76">
        <v>43658</v>
      </c>
      <c r="M48" s="76">
        <v>43678</v>
      </c>
      <c r="N48" s="77">
        <v>143800113.95999998</v>
      </c>
      <c r="O48" s="78"/>
      <c r="P48" s="79" t="s">
        <v>127</v>
      </c>
      <c r="Q48" s="77">
        <v>58550535</v>
      </c>
      <c r="R48" s="77">
        <v>85249578.959999979</v>
      </c>
      <c r="S48" s="77"/>
      <c r="T48" s="77"/>
      <c r="U48" s="80"/>
      <c r="V48" s="80"/>
      <c r="W48" s="80"/>
      <c r="X48" s="81"/>
      <c r="Y48" s="81"/>
      <c r="Z48" s="81"/>
      <c r="AA48" s="81"/>
    </row>
    <row r="49" spans="4:16" x14ac:dyDescent="0.25">
      <c r="N49" s="83">
        <f>SUM(N4:N48)</f>
        <v>50925889440.191002</v>
      </c>
      <c r="P49" s="83">
        <f>SUM(P4:P48)</f>
        <v>34779505754.351006</v>
      </c>
    </row>
    <row r="50" spans="4:16" x14ac:dyDescent="0.25">
      <c r="D50" s="84" t="s">
        <v>130</v>
      </c>
      <c r="N50" s="83">
        <f>+N29+N30+N31+N32+N33</f>
        <v>465426243.23100007</v>
      </c>
      <c r="P50" s="83">
        <f>+P49/1000000</f>
        <v>34779.505754351005</v>
      </c>
    </row>
    <row r="51" spans="4:16" x14ac:dyDescent="0.25">
      <c r="N51" s="83">
        <f>+N49-N50</f>
        <v>50460463196.959999</v>
      </c>
      <c r="P51" s="83">
        <f>+G73</f>
        <v>34779.504000000001</v>
      </c>
    </row>
    <row r="52" spans="4:16" x14ac:dyDescent="0.25">
      <c r="D52" s="85" t="s">
        <v>131</v>
      </c>
      <c r="P52" s="83">
        <f>+P50-P51</f>
        <v>1.7543510039104149E-3</v>
      </c>
    </row>
    <row r="53" spans="4:16" x14ac:dyDescent="0.25">
      <c r="D53" s="86" t="s">
        <v>132</v>
      </c>
      <c r="E53" s="86" t="s">
        <v>133</v>
      </c>
      <c r="F53" s="86" t="s">
        <v>134</v>
      </c>
      <c r="G53" s="86" t="s">
        <v>135</v>
      </c>
    </row>
    <row r="54" spans="4:16" x14ac:dyDescent="0.25">
      <c r="D54" s="44" t="s">
        <v>136</v>
      </c>
      <c r="E54" s="87">
        <v>10</v>
      </c>
      <c r="F54" s="44" t="s">
        <v>137</v>
      </c>
      <c r="G54" s="43">
        <v>15214</v>
      </c>
    </row>
    <row r="55" spans="4:16" x14ac:dyDescent="0.25">
      <c r="D55" s="44" t="s">
        <v>138</v>
      </c>
      <c r="E55" s="87">
        <v>7</v>
      </c>
      <c r="F55" s="44" t="s">
        <v>139</v>
      </c>
      <c r="G55" s="43">
        <v>2097.9160000000002</v>
      </c>
    </row>
    <row r="56" spans="4:16" x14ac:dyDescent="0.25">
      <c r="D56" s="44" t="s">
        <v>140</v>
      </c>
      <c r="E56" s="87">
        <v>3</v>
      </c>
      <c r="F56" s="44" t="s">
        <v>139</v>
      </c>
      <c r="G56" s="43">
        <v>16243.619000000001</v>
      </c>
      <c r="H56" s="32">
        <v>26664</v>
      </c>
    </row>
    <row r="57" spans="4:16" x14ac:dyDescent="0.25">
      <c r="D57" s="44" t="s">
        <v>141</v>
      </c>
      <c r="E57" s="87">
        <v>3</v>
      </c>
      <c r="F57" s="44" t="s">
        <v>139</v>
      </c>
      <c r="G57" s="43">
        <v>1681.3789999999999</v>
      </c>
    </row>
    <row r="58" spans="4:16" ht="24" x14ac:dyDescent="0.25">
      <c r="D58" s="44" t="s">
        <v>142</v>
      </c>
      <c r="E58" s="87">
        <v>14</v>
      </c>
      <c r="F58" s="88" t="s">
        <v>143</v>
      </c>
      <c r="G58" s="43">
        <v>1324.327</v>
      </c>
      <c r="I58" s="45">
        <f>119000+119000+89000</f>
        <v>327000</v>
      </c>
      <c r="J58" s="45">
        <f>+I58/2</f>
        <v>163500</v>
      </c>
    </row>
    <row r="59" spans="4:16" x14ac:dyDescent="0.25">
      <c r="D59" s="44" t="s">
        <v>144</v>
      </c>
      <c r="E59" s="87">
        <v>2</v>
      </c>
      <c r="F59" s="88"/>
      <c r="G59" s="43">
        <v>13748.844999999999</v>
      </c>
      <c r="H59" s="32" t="s">
        <v>145</v>
      </c>
    </row>
    <row r="60" spans="4:16" x14ac:dyDescent="0.25">
      <c r="D60" s="44" t="s">
        <v>146</v>
      </c>
      <c r="E60" s="87"/>
      <c r="F60" s="44"/>
      <c r="G60" s="43">
        <v>150</v>
      </c>
    </row>
    <row r="61" spans="4:16" x14ac:dyDescent="0.25">
      <c r="G61" s="89">
        <f>+SUM(G54:G60)</f>
        <v>50460.086000000003</v>
      </c>
      <c r="H61" s="90">
        <f>+G54+G55+G56+G57+G58+G59+G60</f>
        <v>50460.086000000003</v>
      </c>
    </row>
    <row r="64" spans="4:16" x14ac:dyDescent="0.25">
      <c r="D64" s="85" t="s">
        <v>147</v>
      </c>
    </row>
    <row r="65" spans="4:13" x14ac:dyDescent="0.25">
      <c r="D65" s="86" t="s">
        <v>132</v>
      </c>
      <c r="E65" s="86" t="s">
        <v>133</v>
      </c>
      <c r="F65" s="86" t="s">
        <v>134</v>
      </c>
      <c r="G65" s="86" t="s">
        <v>135</v>
      </c>
    </row>
    <row r="66" spans="4:13" x14ac:dyDescent="0.25">
      <c r="D66" s="44" t="s">
        <v>136</v>
      </c>
      <c r="E66" s="87">
        <v>9</v>
      </c>
      <c r="F66" s="44" t="s">
        <v>148</v>
      </c>
      <c r="G66" s="43">
        <v>14795.064</v>
      </c>
    </row>
    <row r="67" spans="4:13" x14ac:dyDescent="0.25">
      <c r="D67" s="44" t="s">
        <v>138</v>
      </c>
      <c r="E67" s="87">
        <v>3</v>
      </c>
      <c r="F67" s="44" t="s">
        <v>149</v>
      </c>
      <c r="G67" s="43">
        <v>899.21600000000001</v>
      </c>
    </row>
    <row r="68" spans="4:13" x14ac:dyDescent="0.25">
      <c r="D68" s="44" t="s">
        <v>140</v>
      </c>
      <c r="E68" s="87">
        <v>3</v>
      </c>
      <c r="F68" s="44" t="s">
        <v>150</v>
      </c>
      <c r="G68" s="43">
        <v>16243.619000000001</v>
      </c>
    </row>
    <row r="69" spans="4:13" x14ac:dyDescent="0.25">
      <c r="D69" s="44" t="s">
        <v>151</v>
      </c>
      <c r="E69" s="87">
        <v>3</v>
      </c>
      <c r="F69" s="44" t="s">
        <v>150</v>
      </c>
      <c r="G69" s="43">
        <v>1681.3789999999999</v>
      </c>
    </row>
    <row r="70" spans="4:13" x14ac:dyDescent="0.25">
      <c r="D70" s="44" t="s">
        <v>152</v>
      </c>
      <c r="E70" s="87">
        <v>5</v>
      </c>
      <c r="F70" s="44"/>
      <c r="G70" s="43">
        <v>465.42599999999999</v>
      </c>
    </row>
    <row r="71" spans="4:13" x14ac:dyDescent="0.25">
      <c r="D71" s="44" t="s">
        <v>153</v>
      </c>
      <c r="E71" s="87">
        <v>6</v>
      </c>
      <c r="F71" s="44"/>
      <c r="G71" s="43">
        <v>544.79999999999995</v>
      </c>
      <c r="M71" s="91"/>
    </row>
    <row r="72" spans="4:13" x14ac:dyDescent="0.25">
      <c r="D72" s="44" t="s">
        <v>146</v>
      </c>
      <c r="E72" s="87"/>
      <c r="F72" s="44"/>
      <c r="G72" s="43">
        <v>150</v>
      </c>
    </row>
    <row r="73" spans="4:13" x14ac:dyDescent="0.25">
      <c r="G73" s="89">
        <f>+SUM(G66:G72)</f>
        <v>34779.504000000001</v>
      </c>
    </row>
    <row r="74" spans="4:13" x14ac:dyDescent="0.25">
      <c r="F74" s="45" t="s">
        <v>154</v>
      </c>
    </row>
  </sheetData>
  <autoFilter ref="A3:AA61"/>
  <pageMargins left="0.70866141732283472" right="0.70866141732283472" top="0.74803149606299213" bottom="0.74803149606299213" header="0.31496062992125984" footer="0.31496062992125984"/>
  <pageSetup scale="65"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80"/>
  <sheetViews>
    <sheetView tabSelected="1" zoomScaleNormal="100" workbookViewId="0">
      <pane xSplit="2" ySplit="3" topLeftCell="K171" activePane="bottomRight" state="frozen"/>
      <selection pane="topRight" activeCell="C1" sqref="C1"/>
      <selection pane="bottomLeft" activeCell="A4" sqref="A4"/>
      <selection pane="bottomRight" activeCell="B173" sqref="B173"/>
    </sheetView>
  </sheetViews>
  <sheetFormatPr baseColWidth="10" defaultRowHeight="15" x14ac:dyDescent="0.25"/>
  <cols>
    <col min="1" max="1" width="24.42578125" customWidth="1"/>
    <col min="2" max="2" width="50.5703125" customWidth="1"/>
    <col min="3" max="3" width="10.5703125" style="11" customWidth="1"/>
    <col min="4" max="4" width="19.140625" bestFit="1" customWidth="1"/>
    <col min="5" max="5" width="40.5703125" customWidth="1"/>
    <col min="6" max="6" width="10.28515625" style="213" customWidth="1"/>
    <col min="7" max="7" width="12.140625" style="11" customWidth="1"/>
    <col min="8" max="8" width="10.85546875" style="218" customWidth="1"/>
    <col min="9" max="9" width="10.28515625" style="11" customWidth="1"/>
    <col min="10" max="10" width="11.42578125" style="11"/>
    <col min="11" max="11" width="12.42578125" style="11" bestFit="1" customWidth="1"/>
    <col min="12" max="12" width="24.7109375" style="248" bestFit="1" customWidth="1"/>
    <col min="13" max="13" width="15.140625" style="248" customWidth="1"/>
    <col min="14" max="14" width="19.28515625" style="248" customWidth="1"/>
    <col min="15" max="16" width="16.42578125" style="248" bestFit="1" customWidth="1"/>
    <col min="17" max="17" width="12.140625" style="248" bestFit="1" customWidth="1"/>
    <col min="18" max="18" width="18.7109375" customWidth="1"/>
  </cols>
  <sheetData>
    <row r="1" spans="1:19" x14ac:dyDescent="0.25">
      <c r="A1" s="1" t="s">
        <v>17</v>
      </c>
      <c r="B1" s="2"/>
      <c r="C1" s="8"/>
      <c r="D1" s="3"/>
      <c r="E1" s="2"/>
      <c r="F1" s="210"/>
      <c r="G1" s="4"/>
      <c r="H1" s="215"/>
      <c r="I1" s="4"/>
      <c r="J1" s="4"/>
      <c r="K1" s="4"/>
      <c r="L1" s="249"/>
      <c r="M1" s="245"/>
      <c r="N1" s="245"/>
      <c r="O1" s="257"/>
      <c r="P1" s="257"/>
      <c r="Q1" s="258"/>
    </row>
    <row r="2" spans="1:19" x14ac:dyDescent="0.25">
      <c r="A2" s="5" t="s">
        <v>0</v>
      </c>
      <c r="B2" s="6"/>
      <c r="C2" s="9"/>
      <c r="D2" s="6"/>
      <c r="E2" s="6"/>
      <c r="F2" s="211"/>
      <c r="G2" s="214" t="s">
        <v>1</v>
      </c>
      <c r="H2" s="216"/>
      <c r="I2" s="7"/>
      <c r="J2" s="7"/>
      <c r="K2" s="7"/>
      <c r="L2" s="250" t="s">
        <v>2</v>
      </c>
      <c r="M2" s="246"/>
      <c r="N2" s="246"/>
      <c r="O2" s="259"/>
      <c r="P2" s="259"/>
      <c r="Q2" s="260"/>
    </row>
    <row r="3" spans="1:19" ht="63.75" customHeight="1" x14ac:dyDescent="0.25">
      <c r="A3" s="94" t="s">
        <v>3</v>
      </c>
      <c r="B3" s="95" t="s">
        <v>4</v>
      </c>
      <c r="C3" s="95" t="s">
        <v>5</v>
      </c>
      <c r="D3" s="95" t="s">
        <v>6</v>
      </c>
      <c r="E3" s="95" t="s">
        <v>7</v>
      </c>
      <c r="F3" s="96" t="s">
        <v>16</v>
      </c>
      <c r="G3" s="95" t="s">
        <v>8</v>
      </c>
      <c r="H3" s="217" t="s">
        <v>9</v>
      </c>
      <c r="I3" s="266" t="s">
        <v>10</v>
      </c>
      <c r="J3" s="94" t="s">
        <v>299</v>
      </c>
      <c r="K3" s="94" t="s">
        <v>12</v>
      </c>
      <c r="L3" s="247" t="s">
        <v>13</v>
      </c>
      <c r="M3" s="247" t="s">
        <v>14</v>
      </c>
      <c r="N3" s="254" t="s">
        <v>15</v>
      </c>
      <c r="O3" s="261">
        <v>2020</v>
      </c>
      <c r="P3" s="261">
        <v>2021</v>
      </c>
      <c r="Q3" s="262">
        <v>2022</v>
      </c>
      <c r="S3" t="s">
        <v>274</v>
      </c>
    </row>
    <row r="4" spans="1:19" ht="40.5" x14ac:dyDescent="0.25">
      <c r="A4" s="277" t="s">
        <v>252</v>
      </c>
      <c r="B4" s="229" t="s">
        <v>446</v>
      </c>
      <c r="C4" s="230">
        <v>80101604</v>
      </c>
      <c r="D4" s="229" t="s">
        <v>254</v>
      </c>
      <c r="E4" s="231" t="s">
        <v>255</v>
      </c>
      <c r="F4" s="232">
        <v>12</v>
      </c>
      <c r="G4" s="233" t="s">
        <v>447</v>
      </c>
      <c r="H4" s="234">
        <v>43861</v>
      </c>
      <c r="I4" s="267" t="str">
        <f t="shared" ref="I4:I53" si="0">TEXT(H4,"mmm")</f>
        <v>ene</v>
      </c>
      <c r="J4" s="235">
        <v>43868</v>
      </c>
      <c r="K4" s="234">
        <v>43892</v>
      </c>
      <c r="L4" s="313">
        <v>44335613.452159703</v>
      </c>
      <c r="M4" s="283">
        <v>0</v>
      </c>
      <c r="N4" s="284">
        <v>44335613.452159703</v>
      </c>
      <c r="O4" s="283">
        <v>36536708.746391997</v>
      </c>
      <c r="P4" s="283">
        <v>7798904.7057676902</v>
      </c>
      <c r="Q4" s="283"/>
      <c r="R4" s="268">
        <f t="shared" ref="R4:R53" si="1">(O4+P4+Q4)-L4</f>
        <v>0</v>
      </c>
      <c r="S4" s="309">
        <v>1</v>
      </c>
    </row>
    <row r="5" spans="1:19" ht="40.5" x14ac:dyDescent="0.25">
      <c r="A5" s="277" t="s">
        <v>252</v>
      </c>
      <c r="B5" s="279" t="s">
        <v>288</v>
      </c>
      <c r="C5" s="230">
        <v>80101604</v>
      </c>
      <c r="D5" s="229" t="s">
        <v>254</v>
      </c>
      <c r="E5" s="231" t="s">
        <v>255</v>
      </c>
      <c r="F5" s="232">
        <v>9</v>
      </c>
      <c r="G5" s="233" t="s">
        <v>447</v>
      </c>
      <c r="H5" s="280">
        <v>43910</v>
      </c>
      <c r="I5" s="267" t="str">
        <f t="shared" si="0"/>
        <v>mar</v>
      </c>
      <c r="J5" s="235">
        <v>43917</v>
      </c>
      <c r="K5" s="234">
        <v>43942</v>
      </c>
      <c r="L5" s="313">
        <v>111644437.20423201</v>
      </c>
      <c r="M5" s="236">
        <v>0</v>
      </c>
      <c r="N5" s="284">
        <v>111644437.20423201</v>
      </c>
      <c r="O5" s="236">
        <v>102119943.281627</v>
      </c>
      <c r="P5" s="236">
        <v>9524493.92260525</v>
      </c>
      <c r="Q5" s="236"/>
      <c r="R5" s="268">
        <f t="shared" si="1"/>
        <v>2.384185791015625E-7</v>
      </c>
      <c r="S5" s="310">
        <v>1</v>
      </c>
    </row>
    <row r="6" spans="1:19" ht="40.5" x14ac:dyDescent="0.25">
      <c r="A6" s="277" t="s">
        <v>252</v>
      </c>
      <c r="B6" s="279" t="s">
        <v>288</v>
      </c>
      <c r="C6" s="230">
        <v>80101604</v>
      </c>
      <c r="D6" s="229" t="s">
        <v>254</v>
      </c>
      <c r="E6" s="231" t="s">
        <v>255</v>
      </c>
      <c r="F6" s="232">
        <v>9</v>
      </c>
      <c r="G6" s="233" t="s">
        <v>447</v>
      </c>
      <c r="H6" s="234">
        <v>43924</v>
      </c>
      <c r="I6" s="267" t="str">
        <f t="shared" si="0"/>
        <v>abr</v>
      </c>
      <c r="J6" s="235">
        <v>43929</v>
      </c>
      <c r="K6" s="234">
        <v>43955</v>
      </c>
      <c r="L6" s="313">
        <v>112215343.973759</v>
      </c>
      <c r="M6" s="236">
        <v>0</v>
      </c>
      <c r="N6" s="284">
        <v>112215343.973759</v>
      </c>
      <c r="O6" s="236">
        <v>96893332.011307105</v>
      </c>
      <c r="P6" s="236">
        <v>15322011.962451899</v>
      </c>
      <c r="Q6" s="236"/>
      <c r="R6" s="268">
        <f t="shared" si="1"/>
        <v>0</v>
      </c>
      <c r="S6" s="309">
        <v>1</v>
      </c>
    </row>
    <row r="7" spans="1:19" ht="40.5" x14ac:dyDescent="0.25">
      <c r="A7" s="277" t="s">
        <v>252</v>
      </c>
      <c r="B7" s="229" t="s">
        <v>289</v>
      </c>
      <c r="C7" s="230">
        <v>80101604</v>
      </c>
      <c r="D7" s="229" t="s">
        <v>254</v>
      </c>
      <c r="E7" s="231" t="s">
        <v>255</v>
      </c>
      <c r="F7" s="232">
        <v>6</v>
      </c>
      <c r="G7" s="233" t="s">
        <v>447</v>
      </c>
      <c r="H7" s="280">
        <v>43917</v>
      </c>
      <c r="I7" s="267" t="str">
        <f t="shared" si="0"/>
        <v>mar</v>
      </c>
      <c r="J7" s="280">
        <v>43924</v>
      </c>
      <c r="K7" s="234">
        <v>43949</v>
      </c>
      <c r="L7" s="313">
        <v>60813835.078054599</v>
      </c>
      <c r="M7" s="236">
        <v>0</v>
      </c>
      <c r="N7" s="284">
        <v>60813835.078054599</v>
      </c>
      <c r="O7" s="236">
        <v>60813835.078054599</v>
      </c>
      <c r="P7" s="236"/>
      <c r="Q7" s="236"/>
      <c r="R7" s="268">
        <f t="shared" si="1"/>
        <v>0</v>
      </c>
      <c r="S7" s="309">
        <v>1</v>
      </c>
    </row>
    <row r="8" spans="1:19" ht="40.5" x14ac:dyDescent="0.25">
      <c r="A8" s="277" t="s">
        <v>252</v>
      </c>
      <c r="B8" s="279" t="s">
        <v>290</v>
      </c>
      <c r="C8" s="230">
        <v>80101604</v>
      </c>
      <c r="D8" s="229" t="s">
        <v>254</v>
      </c>
      <c r="E8" s="231" t="s">
        <v>255</v>
      </c>
      <c r="F8" s="232">
        <v>6</v>
      </c>
      <c r="G8" s="233" t="s">
        <v>447</v>
      </c>
      <c r="H8" s="234">
        <v>43924</v>
      </c>
      <c r="I8" s="267" t="str">
        <f t="shared" si="0"/>
        <v>abr</v>
      </c>
      <c r="J8" s="235">
        <v>43929</v>
      </c>
      <c r="K8" s="234">
        <v>43955</v>
      </c>
      <c r="L8" s="314">
        <v>63520376.775578097</v>
      </c>
      <c r="M8" s="236">
        <v>0</v>
      </c>
      <c r="N8" s="284">
        <v>63520376.775578097</v>
      </c>
      <c r="O8" s="236">
        <v>63520376.775578097</v>
      </c>
      <c r="P8" s="236"/>
      <c r="Q8" s="236"/>
      <c r="R8" s="268">
        <f t="shared" si="1"/>
        <v>0</v>
      </c>
      <c r="S8" s="309">
        <v>1</v>
      </c>
    </row>
    <row r="9" spans="1:19" ht="40.5" x14ac:dyDescent="0.25">
      <c r="A9" s="277" t="s">
        <v>252</v>
      </c>
      <c r="B9" s="229" t="s">
        <v>291</v>
      </c>
      <c r="C9" s="230">
        <v>80101604</v>
      </c>
      <c r="D9" s="229" t="s">
        <v>254</v>
      </c>
      <c r="E9" s="231" t="s">
        <v>255</v>
      </c>
      <c r="F9" s="232">
        <v>6</v>
      </c>
      <c r="G9" s="233" t="s">
        <v>447</v>
      </c>
      <c r="H9" s="234">
        <v>43924</v>
      </c>
      <c r="I9" s="267" t="str">
        <f t="shared" si="0"/>
        <v>abr</v>
      </c>
      <c r="J9" s="235">
        <v>43929</v>
      </c>
      <c r="K9" s="234">
        <v>43955</v>
      </c>
      <c r="L9" s="313">
        <v>72368463.742884994</v>
      </c>
      <c r="M9" s="236">
        <v>0</v>
      </c>
      <c r="N9" s="284">
        <v>72368463.742884994</v>
      </c>
      <c r="O9" s="236">
        <v>72368463.742884994</v>
      </c>
      <c r="P9" s="236"/>
      <c r="Q9" s="236"/>
      <c r="R9" s="268">
        <f t="shared" si="1"/>
        <v>0</v>
      </c>
      <c r="S9" s="309">
        <v>1</v>
      </c>
    </row>
    <row r="10" spans="1:19" ht="54" x14ac:dyDescent="0.25">
      <c r="A10" s="277" t="s">
        <v>252</v>
      </c>
      <c r="B10" s="229" t="s">
        <v>292</v>
      </c>
      <c r="C10" s="230">
        <v>80101604</v>
      </c>
      <c r="D10" s="229" t="s">
        <v>254</v>
      </c>
      <c r="E10" s="231" t="s">
        <v>255</v>
      </c>
      <c r="F10" s="232">
        <v>9</v>
      </c>
      <c r="G10" s="233" t="s">
        <v>447</v>
      </c>
      <c r="H10" s="234">
        <v>43924</v>
      </c>
      <c r="I10" s="267" t="str">
        <f t="shared" si="0"/>
        <v>abr</v>
      </c>
      <c r="J10" s="235">
        <v>43929</v>
      </c>
      <c r="K10" s="234">
        <v>43957</v>
      </c>
      <c r="L10" s="313">
        <v>38179014.636887699</v>
      </c>
      <c r="M10" s="236">
        <v>0</v>
      </c>
      <c r="N10" s="284">
        <v>38179014.636887699</v>
      </c>
      <c r="O10" s="236">
        <v>32685404.943998899</v>
      </c>
      <c r="P10" s="236">
        <v>5493609.6928888503</v>
      </c>
      <c r="Q10" s="236"/>
      <c r="R10" s="268">
        <f t="shared" si="1"/>
        <v>0</v>
      </c>
      <c r="S10" s="310">
        <v>1</v>
      </c>
    </row>
    <row r="11" spans="1:19" ht="40.5" x14ac:dyDescent="0.25">
      <c r="A11" s="277" t="s">
        <v>252</v>
      </c>
      <c r="B11" s="229" t="s">
        <v>253</v>
      </c>
      <c r="C11" s="230">
        <v>80101604</v>
      </c>
      <c r="D11" s="229" t="s">
        <v>254</v>
      </c>
      <c r="E11" s="231" t="s">
        <v>255</v>
      </c>
      <c r="F11" s="232">
        <v>9</v>
      </c>
      <c r="G11" s="233" t="s">
        <v>447</v>
      </c>
      <c r="H11" s="234">
        <v>43924</v>
      </c>
      <c r="I11" s="267" t="str">
        <f t="shared" si="0"/>
        <v>abr</v>
      </c>
      <c r="J11" s="235">
        <v>43929</v>
      </c>
      <c r="K11" s="234">
        <v>43956</v>
      </c>
      <c r="L11" s="314">
        <v>62866216.842651702</v>
      </c>
      <c r="M11" s="236">
        <v>0</v>
      </c>
      <c r="N11" s="284">
        <v>62866216.842651702</v>
      </c>
      <c r="O11" s="236">
        <v>54051343.563216999</v>
      </c>
      <c r="P11" s="236">
        <v>8814873.27943464</v>
      </c>
      <c r="Q11" s="236"/>
      <c r="R11" s="268">
        <f t="shared" si="1"/>
        <v>-6.7055225372314453E-8</v>
      </c>
      <c r="S11" s="309">
        <v>1</v>
      </c>
    </row>
    <row r="12" spans="1:19" ht="40.5" x14ac:dyDescent="0.25">
      <c r="A12" s="277" t="s">
        <v>252</v>
      </c>
      <c r="B12" s="229" t="s">
        <v>256</v>
      </c>
      <c r="C12" s="230">
        <v>80101604</v>
      </c>
      <c r="D12" s="229" t="s">
        <v>254</v>
      </c>
      <c r="E12" s="231" t="s">
        <v>255</v>
      </c>
      <c r="F12" s="232">
        <v>9</v>
      </c>
      <c r="G12" s="233" t="s">
        <v>447</v>
      </c>
      <c r="H12" s="234">
        <v>43917</v>
      </c>
      <c r="I12" s="267" t="str">
        <f t="shared" si="0"/>
        <v>mar</v>
      </c>
      <c r="J12" s="235">
        <v>43924</v>
      </c>
      <c r="K12" s="234">
        <v>43950</v>
      </c>
      <c r="L12" s="313">
        <v>111740928.48922201</v>
      </c>
      <c r="M12" s="236">
        <v>0</v>
      </c>
      <c r="N12" s="284">
        <v>111740928.48922201</v>
      </c>
      <c r="O12" s="236">
        <v>98903567.115276098</v>
      </c>
      <c r="P12" s="236">
        <v>12837361.373946199</v>
      </c>
      <c r="Q12" s="236"/>
      <c r="R12" s="268">
        <f t="shared" si="1"/>
        <v>2.9802322387695313E-7</v>
      </c>
      <c r="S12" s="309">
        <v>1</v>
      </c>
    </row>
    <row r="13" spans="1:19" ht="40.5" x14ac:dyDescent="0.25">
      <c r="A13" s="277" t="s">
        <v>252</v>
      </c>
      <c r="B13" s="229" t="s">
        <v>293</v>
      </c>
      <c r="C13" s="230">
        <v>80111607</v>
      </c>
      <c r="D13" s="229" t="s">
        <v>257</v>
      </c>
      <c r="E13" s="281" t="s">
        <v>294</v>
      </c>
      <c r="F13" s="282">
        <v>11.5</v>
      </c>
      <c r="G13" s="233" t="s">
        <v>447</v>
      </c>
      <c r="H13" s="234">
        <v>43832</v>
      </c>
      <c r="I13" s="267" t="str">
        <f t="shared" si="0"/>
        <v>ene</v>
      </c>
      <c r="J13" s="235">
        <v>43845</v>
      </c>
      <c r="K13" s="234">
        <v>43845</v>
      </c>
      <c r="L13" s="313">
        <v>15630196.4</v>
      </c>
      <c r="M13" s="283">
        <v>0</v>
      </c>
      <c r="N13" s="284">
        <f>+M13+L13</f>
        <v>15630196.4</v>
      </c>
      <c r="O13" s="283">
        <f>+N13</f>
        <v>15630196.4</v>
      </c>
      <c r="P13" s="283">
        <v>0</v>
      </c>
      <c r="Q13" s="283">
        <v>0</v>
      </c>
      <c r="R13" s="268">
        <f t="shared" si="1"/>
        <v>0</v>
      </c>
      <c r="S13" s="309">
        <v>1</v>
      </c>
    </row>
    <row r="14" spans="1:19" ht="40.5" x14ac:dyDescent="0.25">
      <c r="A14" s="277" t="s">
        <v>252</v>
      </c>
      <c r="B14" s="229" t="s">
        <v>251</v>
      </c>
      <c r="C14" s="230">
        <v>80111607</v>
      </c>
      <c r="D14" s="229" t="s">
        <v>257</v>
      </c>
      <c r="E14" s="281" t="s">
        <v>295</v>
      </c>
      <c r="F14" s="282">
        <v>12</v>
      </c>
      <c r="G14" s="233" t="s">
        <v>447</v>
      </c>
      <c r="H14" s="234">
        <v>44022</v>
      </c>
      <c r="I14" s="267" t="str">
        <f t="shared" si="0"/>
        <v>jul</v>
      </c>
      <c r="J14" s="235">
        <v>44043</v>
      </c>
      <c r="K14" s="234">
        <v>44043</v>
      </c>
      <c r="L14" s="313">
        <v>41235263.836400002</v>
      </c>
      <c r="M14" s="283">
        <v>0</v>
      </c>
      <c r="N14" s="284">
        <f>+M14+L14</f>
        <v>41235263.836400002</v>
      </c>
      <c r="O14" s="283">
        <v>16856865</v>
      </c>
      <c r="P14" s="283">
        <v>24378398.836399999</v>
      </c>
      <c r="Q14" s="283">
        <v>0</v>
      </c>
      <c r="R14" s="268">
        <f t="shared" si="1"/>
        <v>0</v>
      </c>
      <c r="S14" s="309">
        <v>1</v>
      </c>
    </row>
    <row r="15" spans="1:19" ht="40.5" x14ac:dyDescent="0.25">
      <c r="A15" s="277" t="s">
        <v>252</v>
      </c>
      <c r="B15" s="315" t="s">
        <v>258</v>
      </c>
      <c r="C15" s="230">
        <v>80101600</v>
      </c>
      <c r="D15" s="229" t="s">
        <v>254</v>
      </c>
      <c r="E15" s="231" t="s">
        <v>255</v>
      </c>
      <c r="F15" s="232">
        <v>12</v>
      </c>
      <c r="G15" s="231" t="s">
        <v>283</v>
      </c>
      <c r="H15" s="234">
        <v>43861</v>
      </c>
      <c r="I15" s="267" t="str">
        <f t="shared" si="0"/>
        <v>ene</v>
      </c>
      <c r="J15" s="235">
        <v>43889</v>
      </c>
      <c r="K15" s="234">
        <f>+J15+32</f>
        <v>43921</v>
      </c>
      <c r="L15" s="283">
        <v>5040000</v>
      </c>
      <c r="M15" s="236">
        <v>0</v>
      </c>
      <c r="N15" s="284">
        <v>5040000</v>
      </c>
      <c r="O15" s="283">
        <v>5040000</v>
      </c>
      <c r="P15" s="236"/>
      <c r="Q15" s="236"/>
      <c r="R15" s="268">
        <f t="shared" si="1"/>
        <v>0</v>
      </c>
      <c r="S15" s="15">
        <v>0</v>
      </c>
    </row>
    <row r="16" spans="1:19" ht="40.5" x14ac:dyDescent="0.25">
      <c r="A16" s="277" t="s">
        <v>252</v>
      </c>
      <c r="B16" s="315" t="s">
        <v>259</v>
      </c>
      <c r="C16" s="230">
        <v>80101600</v>
      </c>
      <c r="D16" s="229" t="s">
        <v>254</v>
      </c>
      <c r="E16" s="231" t="s">
        <v>255</v>
      </c>
      <c r="F16" s="232">
        <v>12</v>
      </c>
      <c r="G16" s="231" t="s">
        <v>283</v>
      </c>
      <c r="H16" s="234">
        <v>43861</v>
      </c>
      <c r="I16" s="267" t="str">
        <f t="shared" si="0"/>
        <v>ene</v>
      </c>
      <c r="J16" s="235">
        <v>43889</v>
      </c>
      <c r="K16" s="234">
        <f>+J16+32</f>
        <v>43921</v>
      </c>
      <c r="L16" s="283">
        <v>8400000</v>
      </c>
      <c r="M16" s="236">
        <v>0</v>
      </c>
      <c r="N16" s="284">
        <v>8400000</v>
      </c>
      <c r="O16" s="283">
        <v>8400000</v>
      </c>
      <c r="P16" s="236"/>
      <c r="Q16" s="236"/>
      <c r="R16" s="268">
        <f t="shared" si="1"/>
        <v>0</v>
      </c>
      <c r="S16" s="15">
        <v>0</v>
      </c>
    </row>
    <row r="17" spans="1:19" ht="40.5" x14ac:dyDescent="0.25">
      <c r="A17" s="277" t="s">
        <v>252</v>
      </c>
      <c r="B17" s="244" t="s">
        <v>296</v>
      </c>
      <c r="C17" s="230" t="s">
        <v>260</v>
      </c>
      <c r="D17" s="229" t="s">
        <v>254</v>
      </c>
      <c r="E17" s="231" t="s">
        <v>255</v>
      </c>
      <c r="F17" s="232">
        <v>20</v>
      </c>
      <c r="G17" s="231" t="s">
        <v>301</v>
      </c>
      <c r="H17" s="234">
        <v>44027</v>
      </c>
      <c r="I17" s="267" t="str">
        <f t="shared" si="0"/>
        <v>jul</v>
      </c>
      <c r="J17" s="235">
        <v>44058</v>
      </c>
      <c r="K17" s="234">
        <v>44150</v>
      </c>
      <c r="L17" s="283">
        <v>7088781787.29</v>
      </c>
      <c r="M17" s="236">
        <v>0</v>
      </c>
      <c r="N17" s="284">
        <v>7088781787.29</v>
      </c>
      <c r="O17" s="283">
        <v>1250000000</v>
      </c>
      <c r="P17" s="236">
        <v>5000000000</v>
      </c>
      <c r="Q17" s="236">
        <v>838781787.28999996</v>
      </c>
      <c r="R17" s="268">
        <f t="shared" si="1"/>
        <v>0</v>
      </c>
      <c r="S17" s="15">
        <v>0</v>
      </c>
    </row>
    <row r="18" spans="1:19" ht="40.5" x14ac:dyDescent="0.25">
      <c r="A18" s="277" t="s">
        <v>252</v>
      </c>
      <c r="B18" s="244" t="s">
        <v>297</v>
      </c>
      <c r="C18" s="230" t="s">
        <v>260</v>
      </c>
      <c r="D18" s="229" t="s">
        <v>254</v>
      </c>
      <c r="E18" s="231" t="s">
        <v>255</v>
      </c>
      <c r="F18" s="232">
        <v>20</v>
      </c>
      <c r="G18" s="231" t="s">
        <v>301</v>
      </c>
      <c r="H18" s="234">
        <v>44027</v>
      </c>
      <c r="I18" s="267" t="str">
        <f t="shared" si="0"/>
        <v>jul</v>
      </c>
      <c r="J18" s="235">
        <v>44058</v>
      </c>
      <c r="K18" s="234">
        <v>44150</v>
      </c>
      <c r="L18" s="283">
        <v>3000000000</v>
      </c>
      <c r="M18" s="236">
        <v>0</v>
      </c>
      <c r="N18" s="284">
        <v>3000000000</v>
      </c>
      <c r="O18" s="283">
        <v>450000000</v>
      </c>
      <c r="P18" s="236">
        <v>1800000000</v>
      </c>
      <c r="Q18" s="236">
        <v>750000000</v>
      </c>
      <c r="R18" s="268">
        <f t="shared" si="1"/>
        <v>0</v>
      </c>
      <c r="S18" s="15">
        <v>0</v>
      </c>
    </row>
    <row r="19" spans="1:19" ht="40.5" x14ac:dyDescent="0.25">
      <c r="A19" s="277" t="s">
        <v>252</v>
      </c>
      <c r="B19" s="244" t="s">
        <v>298</v>
      </c>
      <c r="C19" s="230">
        <v>81101500</v>
      </c>
      <c r="D19" s="229" t="s">
        <v>254</v>
      </c>
      <c r="E19" s="231" t="s">
        <v>255</v>
      </c>
      <c r="F19" s="232">
        <v>21</v>
      </c>
      <c r="G19" s="231" t="s">
        <v>261</v>
      </c>
      <c r="H19" s="234">
        <v>44027</v>
      </c>
      <c r="I19" s="267" t="str">
        <f t="shared" si="0"/>
        <v>jul</v>
      </c>
      <c r="J19" s="235">
        <v>44058</v>
      </c>
      <c r="K19" s="234">
        <v>44165</v>
      </c>
      <c r="L19" s="283">
        <v>2203740304</v>
      </c>
      <c r="M19" s="236">
        <v>0</v>
      </c>
      <c r="N19" s="284">
        <v>2203740304</v>
      </c>
      <c r="O19" s="283">
        <v>180000000</v>
      </c>
      <c r="P19" s="236">
        <v>720000000</v>
      </c>
      <c r="Q19" s="236">
        <v>1303740304</v>
      </c>
      <c r="R19" s="268">
        <f t="shared" si="1"/>
        <v>0</v>
      </c>
      <c r="S19" s="15">
        <v>0</v>
      </c>
    </row>
    <row r="20" spans="1:19" ht="54" x14ac:dyDescent="0.25">
      <c r="A20" s="13" t="s">
        <v>27</v>
      </c>
      <c r="B20" s="222" t="s">
        <v>300</v>
      </c>
      <c r="C20" s="16">
        <v>72121403</v>
      </c>
      <c r="D20" s="13" t="s">
        <v>31</v>
      </c>
      <c r="E20" s="97" t="s">
        <v>32</v>
      </c>
      <c r="F20" s="97">
        <v>20</v>
      </c>
      <c r="G20" s="97" t="s">
        <v>301</v>
      </c>
      <c r="H20" s="275">
        <v>43891</v>
      </c>
      <c r="I20" s="267" t="str">
        <f t="shared" si="0"/>
        <v>mar</v>
      </c>
      <c r="J20" s="92">
        <v>43922</v>
      </c>
      <c r="K20" s="92">
        <v>44012</v>
      </c>
      <c r="L20" s="251">
        <v>7937785668</v>
      </c>
      <c r="M20" s="278">
        <v>0</v>
      </c>
      <c r="N20" s="251">
        <v>7937785668</v>
      </c>
      <c r="O20" s="251">
        <v>1587557133.6000001</v>
      </c>
      <c r="P20" s="251">
        <v>5556449967.5999994</v>
      </c>
      <c r="Q20" s="251">
        <v>793778566.80000007</v>
      </c>
      <c r="R20" s="268">
        <f t="shared" si="1"/>
        <v>0</v>
      </c>
      <c r="S20" s="15">
        <v>0</v>
      </c>
    </row>
    <row r="21" spans="1:19" ht="81" x14ac:dyDescent="0.25">
      <c r="A21" s="13" t="s">
        <v>27</v>
      </c>
      <c r="B21" s="222" t="s">
        <v>302</v>
      </c>
      <c r="C21" s="16">
        <v>72121403</v>
      </c>
      <c r="D21" s="13" t="s">
        <v>31</v>
      </c>
      <c r="E21" s="97" t="s">
        <v>32</v>
      </c>
      <c r="F21" s="97">
        <v>20</v>
      </c>
      <c r="G21" s="97" t="s">
        <v>261</v>
      </c>
      <c r="H21" s="275">
        <v>43891</v>
      </c>
      <c r="I21" s="267" t="str">
        <f t="shared" si="0"/>
        <v>mar</v>
      </c>
      <c r="J21" s="92">
        <v>43922</v>
      </c>
      <c r="K21" s="92">
        <v>44012</v>
      </c>
      <c r="L21" s="18">
        <v>837564680</v>
      </c>
      <c r="M21" s="278">
        <v>0</v>
      </c>
      <c r="N21" s="251">
        <v>837564680</v>
      </c>
      <c r="O21" s="251">
        <v>167512936</v>
      </c>
      <c r="P21" s="251">
        <v>586295276</v>
      </c>
      <c r="Q21" s="251">
        <v>83756468</v>
      </c>
      <c r="R21" s="268">
        <f t="shared" si="1"/>
        <v>0</v>
      </c>
      <c r="S21" s="15">
        <v>0</v>
      </c>
    </row>
    <row r="22" spans="1:19" x14ac:dyDescent="0.25">
      <c r="A22" s="13" t="s">
        <v>27</v>
      </c>
      <c r="B22" s="277" t="s">
        <v>61</v>
      </c>
      <c r="C22" s="16" t="s">
        <v>52</v>
      </c>
      <c r="D22" s="13" t="s">
        <v>31</v>
      </c>
      <c r="E22" s="13" t="s">
        <v>62</v>
      </c>
      <c r="F22" s="97">
        <v>5</v>
      </c>
      <c r="G22" s="97" t="s">
        <v>282</v>
      </c>
      <c r="H22" s="275">
        <v>43951</v>
      </c>
      <c r="I22" s="267" t="str">
        <f t="shared" si="0"/>
        <v>abr</v>
      </c>
      <c r="J22" s="92">
        <v>43982</v>
      </c>
      <c r="K22" s="92">
        <v>44042</v>
      </c>
      <c r="L22" s="251">
        <v>1616435323</v>
      </c>
      <c r="M22" s="278">
        <v>0</v>
      </c>
      <c r="N22" s="251">
        <v>1616435323</v>
      </c>
      <c r="O22" s="251">
        <v>1293148258.4000001</v>
      </c>
      <c r="P22" s="251">
        <v>323287064.60000002</v>
      </c>
      <c r="Q22" s="251"/>
      <c r="R22" s="268">
        <f t="shared" si="1"/>
        <v>0</v>
      </c>
      <c r="S22" s="15">
        <v>0</v>
      </c>
    </row>
    <row r="23" spans="1:19" ht="27" x14ac:dyDescent="0.25">
      <c r="A23" s="13" t="s">
        <v>27</v>
      </c>
      <c r="B23" s="277" t="s">
        <v>63</v>
      </c>
      <c r="C23" s="16" t="s">
        <v>52</v>
      </c>
      <c r="D23" s="13" t="s">
        <v>31</v>
      </c>
      <c r="E23" s="13" t="s">
        <v>64</v>
      </c>
      <c r="F23" s="97">
        <v>5</v>
      </c>
      <c r="G23" s="97" t="s">
        <v>282</v>
      </c>
      <c r="H23" s="275">
        <v>43951</v>
      </c>
      <c r="I23" s="267" t="str">
        <f t="shared" si="0"/>
        <v>abr</v>
      </c>
      <c r="J23" s="92">
        <v>43982</v>
      </c>
      <c r="K23" s="92">
        <v>44042</v>
      </c>
      <c r="L23" s="251">
        <v>1508541466</v>
      </c>
      <c r="M23" s="278">
        <v>0</v>
      </c>
      <c r="N23" s="251">
        <v>1508541466</v>
      </c>
      <c r="O23" s="251">
        <v>1206833172.8</v>
      </c>
      <c r="P23" s="251">
        <v>301708293.19999999</v>
      </c>
      <c r="Q23" s="251"/>
      <c r="R23" s="268">
        <f t="shared" si="1"/>
        <v>0</v>
      </c>
      <c r="S23" s="15">
        <v>0</v>
      </c>
    </row>
    <row r="24" spans="1:19" ht="27" x14ac:dyDescent="0.25">
      <c r="A24" s="13" t="s">
        <v>27</v>
      </c>
      <c r="B24" s="277" t="s">
        <v>69</v>
      </c>
      <c r="C24" s="16" t="s">
        <v>52</v>
      </c>
      <c r="D24" s="13" t="s">
        <v>31</v>
      </c>
      <c r="E24" s="17" t="s">
        <v>70</v>
      </c>
      <c r="F24" s="97">
        <v>5</v>
      </c>
      <c r="G24" s="97" t="s">
        <v>282</v>
      </c>
      <c r="H24" s="275">
        <v>43951</v>
      </c>
      <c r="I24" s="267" t="str">
        <f t="shared" si="0"/>
        <v>abr</v>
      </c>
      <c r="J24" s="92">
        <v>43982</v>
      </c>
      <c r="K24" s="92">
        <v>44042</v>
      </c>
      <c r="L24" s="252">
        <v>1665971056</v>
      </c>
      <c r="M24" s="278">
        <v>0</v>
      </c>
      <c r="N24" s="255">
        <v>1665971056</v>
      </c>
      <c r="O24" s="252">
        <v>1332776844.6000719</v>
      </c>
      <c r="P24" s="252">
        <v>333194211.20000005</v>
      </c>
      <c r="Q24" s="252"/>
      <c r="R24" s="268">
        <f t="shared" si="1"/>
        <v>-0.19992804527282715</v>
      </c>
      <c r="S24" s="15">
        <v>0</v>
      </c>
    </row>
    <row r="25" spans="1:19" x14ac:dyDescent="0.25">
      <c r="A25" s="13" t="s">
        <v>27</v>
      </c>
      <c r="B25" s="277" t="s">
        <v>72</v>
      </c>
      <c r="C25" s="16" t="s">
        <v>52</v>
      </c>
      <c r="D25" s="13" t="s">
        <v>31</v>
      </c>
      <c r="E25" s="13" t="s">
        <v>73</v>
      </c>
      <c r="F25" s="97">
        <v>5</v>
      </c>
      <c r="G25" s="97" t="s">
        <v>282</v>
      </c>
      <c r="H25" s="275">
        <v>44165</v>
      </c>
      <c r="I25" s="267" t="str">
        <f t="shared" si="0"/>
        <v>nov</v>
      </c>
      <c r="J25" s="219">
        <v>44193</v>
      </c>
      <c r="K25" s="219">
        <v>44226</v>
      </c>
      <c r="L25" s="252">
        <v>1902178480</v>
      </c>
      <c r="M25" s="278">
        <v>0</v>
      </c>
      <c r="N25" s="255">
        <v>1902178480</v>
      </c>
      <c r="O25" s="252"/>
      <c r="P25" s="252">
        <v>1902178480</v>
      </c>
      <c r="Q25" s="252"/>
      <c r="R25" s="268">
        <f t="shared" si="1"/>
        <v>0</v>
      </c>
      <c r="S25" s="15">
        <v>0</v>
      </c>
    </row>
    <row r="26" spans="1:19" ht="27" x14ac:dyDescent="0.25">
      <c r="A26" s="13" t="s">
        <v>27</v>
      </c>
      <c r="B26" s="277" t="s">
        <v>74</v>
      </c>
      <c r="C26" s="16" t="s">
        <v>52</v>
      </c>
      <c r="D26" s="13" t="s">
        <v>31</v>
      </c>
      <c r="E26" s="13" t="s">
        <v>75</v>
      </c>
      <c r="F26" s="97">
        <v>5</v>
      </c>
      <c r="G26" s="97" t="s">
        <v>282</v>
      </c>
      <c r="H26" s="275">
        <v>44180</v>
      </c>
      <c r="I26" s="267" t="str">
        <f t="shared" si="0"/>
        <v>dic</v>
      </c>
      <c r="J26" s="219">
        <v>44224</v>
      </c>
      <c r="K26" s="219">
        <v>44255</v>
      </c>
      <c r="L26" s="252">
        <v>2234768966</v>
      </c>
      <c r="M26" s="278">
        <v>0</v>
      </c>
      <c r="N26" s="255">
        <v>2234768966</v>
      </c>
      <c r="O26" s="252"/>
      <c r="P26" s="252">
        <v>2234768966</v>
      </c>
      <c r="Q26" s="252"/>
      <c r="R26" s="268">
        <f t="shared" si="1"/>
        <v>0</v>
      </c>
      <c r="S26" s="15">
        <v>0</v>
      </c>
    </row>
    <row r="27" spans="1:19" x14ac:dyDescent="0.25">
      <c r="A27" s="13" t="s">
        <v>27</v>
      </c>
      <c r="B27" s="277" t="s">
        <v>246</v>
      </c>
      <c r="C27" s="16" t="s">
        <v>52</v>
      </c>
      <c r="D27" s="13" t="s">
        <v>31</v>
      </c>
      <c r="E27" s="13" t="s">
        <v>247</v>
      </c>
      <c r="F27" s="97">
        <v>5</v>
      </c>
      <c r="G27" s="97" t="s">
        <v>282</v>
      </c>
      <c r="H27" s="275">
        <v>43951</v>
      </c>
      <c r="I27" s="267" t="str">
        <f t="shared" si="0"/>
        <v>abr</v>
      </c>
      <c r="J27" s="219">
        <v>43971</v>
      </c>
      <c r="K27" s="219">
        <v>44012</v>
      </c>
      <c r="L27" s="252">
        <v>2725683539</v>
      </c>
      <c r="M27" s="278">
        <v>0</v>
      </c>
      <c r="N27" s="255">
        <v>2725683539</v>
      </c>
      <c r="O27" s="252">
        <v>2725683539</v>
      </c>
      <c r="P27" s="252"/>
      <c r="Q27" s="252"/>
      <c r="R27" s="268">
        <f t="shared" si="1"/>
        <v>0</v>
      </c>
      <c r="S27" s="15">
        <v>0</v>
      </c>
    </row>
    <row r="28" spans="1:19" x14ac:dyDescent="0.25">
      <c r="A28" s="13" t="s">
        <v>27</v>
      </c>
      <c r="B28" s="285" t="s">
        <v>96</v>
      </c>
      <c r="C28" s="16">
        <v>90121502</v>
      </c>
      <c r="D28" s="13" t="s">
        <v>31</v>
      </c>
      <c r="E28" s="13" t="s">
        <v>97</v>
      </c>
      <c r="F28" s="212">
        <v>12</v>
      </c>
      <c r="G28" s="16" t="s">
        <v>283</v>
      </c>
      <c r="H28" s="276">
        <v>43860</v>
      </c>
      <c r="I28" s="267" t="str">
        <f t="shared" si="0"/>
        <v>ene</v>
      </c>
      <c r="J28" s="220">
        <v>43881</v>
      </c>
      <c r="K28" s="16" t="s">
        <v>248</v>
      </c>
      <c r="L28" s="252">
        <v>100000000</v>
      </c>
      <c r="M28" s="278">
        <v>0</v>
      </c>
      <c r="N28" s="252">
        <v>100000000</v>
      </c>
      <c r="O28" s="252">
        <v>100000000</v>
      </c>
      <c r="P28" s="263"/>
      <c r="Q28" s="263"/>
      <c r="R28" s="268">
        <f t="shared" si="1"/>
        <v>0</v>
      </c>
      <c r="S28" s="15">
        <v>0</v>
      </c>
    </row>
    <row r="29" spans="1:19" ht="54" x14ac:dyDescent="0.25">
      <c r="A29" s="13" t="s">
        <v>27</v>
      </c>
      <c r="B29" s="277" t="s">
        <v>89</v>
      </c>
      <c r="C29" s="16">
        <v>80101600</v>
      </c>
      <c r="D29" s="13" t="s">
        <v>31</v>
      </c>
      <c r="E29" s="13" t="s">
        <v>284</v>
      </c>
      <c r="F29" s="212">
        <v>5</v>
      </c>
      <c r="G29" s="16" t="s">
        <v>285</v>
      </c>
      <c r="H29" s="276">
        <v>44012</v>
      </c>
      <c r="I29" s="267" t="str">
        <f t="shared" si="0"/>
        <v>jun</v>
      </c>
      <c r="J29" s="220">
        <v>44027</v>
      </c>
      <c r="K29" s="220">
        <v>44044</v>
      </c>
      <c r="L29" s="252">
        <v>60775455</v>
      </c>
      <c r="M29" s="278">
        <v>0</v>
      </c>
      <c r="N29" s="252">
        <v>60775455</v>
      </c>
      <c r="O29" s="252">
        <v>48620364</v>
      </c>
      <c r="P29" s="252">
        <v>12155091</v>
      </c>
      <c r="Q29" s="263"/>
      <c r="R29" s="268">
        <f t="shared" si="1"/>
        <v>0</v>
      </c>
      <c r="S29" s="309">
        <v>1</v>
      </c>
    </row>
    <row r="30" spans="1:19" ht="67.5" x14ac:dyDescent="0.25">
      <c r="A30" s="13" t="s">
        <v>27</v>
      </c>
      <c r="B30" s="277" t="s">
        <v>93</v>
      </c>
      <c r="C30" s="16">
        <v>80111607</v>
      </c>
      <c r="D30" s="13" t="s">
        <v>31</v>
      </c>
      <c r="E30" s="13" t="s">
        <v>284</v>
      </c>
      <c r="F30" s="212">
        <v>6</v>
      </c>
      <c r="G30" s="16" t="s">
        <v>285</v>
      </c>
      <c r="H30" s="276">
        <v>43951</v>
      </c>
      <c r="I30" s="267" t="str">
        <f t="shared" si="0"/>
        <v>abr</v>
      </c>
      <c r="J30" s="220">
        <v>43966</v>
      </c>
      <c r="K30" s="221">
        <v>44013</v>
      </c>
      <c r="L30" s="252">
        <v>72579246</v>
      </c>
      <c r="M30" s="278">
        <v>0</v>
      </c>
      <c r="N30" s="252">
        <v>72579246</v>
      </c>
      <c r="O30" s="252">
        <v>60775455</v>
      </c>
      <c r="P30" s="263">
        <v>11803791</v>
      </c>
      <c r="Q30" s="263"/>
      <c r="R30" s="268">
        <f t="shared" si="1"/>
        <v>0</v>
      </c>
      <c r="S30" s="309">
        <v>1</v>
      </c>
    </row>
    <row r="31" spans="1:19" ht="54" x14ac:dyDescent="0.25">
      <c r="A31" s="13" t="s">
        <v>27</v>
      </c>
      <c r="B31" s="277" t="s">
        <v>95</v>
      </c>
      <c r="C31" s="16">
        <v>80101604</v>
      </c>
      <c r="D31" s="13" t="s">
        <v>31</v>
      </c>
      <c r="E31" s="13" t="s">
        <v>284</v>
      </c>
      <c r="F31" s="212">
        <v>3</v>
      </c>
      <c r="G31" s="16" t="s">
        <v>285</v>
      </c>
      <c r="H31" s="276">
        <v>44075</v>
      </c>
      <c r="I31" s="267" t="str">
        <f t="shared" si="0"/>
        <v>sep</v>
      </c>
      <c r="J31" s="221">
        <v>44089</v>
      </c>
      <c r="K31" s="221">
        <v>44109</v>
      </c>
      <c r="L31" s="252">
        <v>36465273</v>
      </c>
      <c r="M31" s="278">
        <v>0</v>
      </c>
      <c r="N31" s="252">
        <v>36465273</v>
      </c>
      <c r="O31" s="264">
        <v>24310182</v>
      </c>
      <c r="P31" s="263">
        <v>12155091</v>
      </c>
      <c r="Q31" s="263"/>
      <c r="R31" s="268">
        <f t="shared" si="1"/>
        <v>0</v>
      </c>
      <c r="S31" s="309">
        <v>1</v>
      </c>
    </row>
    <row r="32" spans="1:19" ht="54" x14ac:dyDescent="0.25">
      <c r="A32" s="13" t="s">
        <v>27</v>
      </c>
      <c r="B32" s="277" t="s">
        <v>287</v>
      </c>
      <c r="C32" s="16">
        <v>80101600</v>
      </c>
      <c r="D32" s="13" t="s">
        <v>31</v>
      </c>
      <c r="E32" s="13" t="s">
        <v>286</v>
      </c>
      <c r="F32" s="212">
        <v>6</v>
      </c>
      <c r="G32" s="16" t="s">
        <v>285</v>
      </c>
      <c r="H32" s="276">
        <v>43983</v>
      </c>
      <c r="I32" s="267" t="str">
        <f t="shared" si="0"/>
        <v>jun</v>
      </c>
      <c r="J32" s="221">
        <v>43997</v>
      </c>
      <c r="K32" s="221">
        <v>44027</v>
      </c>
      <c r="L32" s="252">
        <v>40853370</v>
      </c>
      <c r="M32" s="278"/>
      <c r="N32" s="252">
        <v>40853370</v>
      </c>
      <c r="O32" s="252">
        <v>34044475</v>
      </c>
      <c r="P32" s="263">
        <v>6808895</v>
      </c>
      <c r="Q32" s="263"/>
      <c r="R32" s="268">
        <f t="shared" si="1"/>
        <v>0</v>
      </c>
      <c r="S32" s="309">
        <v>1</v>
      </c>
    </row>
    <row r="33" spans="1:19" ht="40.5" x14ac:dyDescent="0.25">
      <c r="A33" s="13" t="s">
        <v>27</v>
      </c>
      <c r="B33" s="277" t="s">
        <v>99</v>
      </c>
      <c r="C33" s="16">
        <v>80101600</v>
      </c>
      <c r="D33" s="13" t="s">
        <v>31</v>
      </c>
      <c r="E33" s="13" t="s">
        <v>286</v>
      </c>
      <c r="F33" s="212">
        <v>9</v>
      </c>
      <c r="G33" s="16" t="s">
        <v>285</v>
      </c>
      <c r="H33" s="276">
        <v>43905</v>
      </c>
      <c r="I33" s="267" t="str">
        <f t="shared" si="0"/>
        <v>mar</v>
      </c>
      <c r="J33" s="221" t="s">
        <v>249</v>
      </c>
      <c r="K33" s="221">
        <v>43941</v>
      </c>
      <c r="L33" s="252">
        <v>109395819</v>
      </c>
      <c r="M33" s="278">
        <v>0</v>
      </c>
      <c r="N33" s="252">
        <v>109395819</v>
      </c>
      <c r="O33" s="264">
        <v>97240728</v>
      </c>
      <c r="P33" s="263">
        <v>12155091</v>
      </c>
      <c r="Q33" s="263"/>
      <c r="R33" s="268">
        <f t="shared" si="1"/>
        <v>0</v>
      </c>
      <c r="S33" s="309">
        <v>1</v>
      </c>
    </row>
    <row r="34" spans="1:19" ht="40.5" x14ac:dyDescent="0.25">
      <c r="A34" s="13" t="s">
        <v>27</v>
      </c>
      <c r="B34" s="277" t="s">
        <v>99</v>
      </c>
      <c r="C34" s="16">
        <v>80101600</v>
      </c>
      <c r="D34" s="13" t="s">
        <v>31</v>
      </c>
      <c r="E34" s="13" t="s">
        <v>286</v>
      </c>
      <c r="F34" s="212">
        <v>8</v>
      </c>
      <c r="G34" s="16" t="s">
        <v>285</v>
      </c>
      <c r="H34" s="276">
        <v>43922</v>
      </c>
      <c r="I34" s="267" t="str">
        <f t="shared" si="0"/>
        <v>abr</v>
      </c>
      <c r="J34" s="221">
        <v>43936</v>
      </c>
      <c r="K34" s="221">
        <v>43982</v>
      </c>
      <c r="L34" s="252">
        <v>97240728</v>
      </c>
      <c r="M34" s="278">
        <v>0</v>
      </c>
      <c r="N34" s="252">
        <v>97240728</v>
      </c>
      <c r="O34" s="264">
        <v>85085637</v>
      </c>
      <c r="P34" s="263">
        <v>12155091</v>
      </c>
      <c r="Q34" s="263"/>
      <c r="R34" s="268">
        <f t="shared" si="1"/>
        <v>0</v>
      </c>
      <c r="S34" s="309">
        <v>1</v>
      </c>
    </row>
    <row r="35" spans="1:19" ht="40.5" x14ac:dyDescent="0.25">
      <c r="A35" s="13" t="s">
        <v>27</v>
      </c>
      <c r="B35" s="277" t="s">
        <v>99</v>
      </c>
      <c r="C35" s="16">
        <v>80101600</v>
      </c>
      <c r="D35" s="13" t="s">
        <v>31</v>
      </c>
      <c r="E35" s="13" t="s">
        <v>286</v>
      </c>
      <c r="F35" s="212">
        <v>6</v>
      </c>
      <c r="G35" s="16" t="s">
        <v>285</v>
      </c>
      <c r="H35" s="276">
        <v>43936</v>
      </c>
      <c r="I35" s="267" t="str">
        <f t="shared" si="0"/>
        <v>abr</v>
      </c>
      <c r="J35" s="221">
        <v>43981</v>
      </c>
      <c r="K35" s="221">
        <v>44003</v>
      </c>
      <c r="L35" s="252">
        <v>72930546</v>
      </c>
      <c r="M35" s="278">
        <v>0</v>
      </c>
      <c r="N35" s="252">
        <v>72930546</v>
      </c>
      <c r="O35" s="264">
        <v>60775455</v>
      </c>
      <c r="P35" s="263">
        <v>12155091</v>
      </c>
      <c r="Q35" s="263"/>
      <c r="R35" s="268">
        <f t="shared" si="1"/>
        <v>0</v>
      </c>
      <c r="S35" s="309">
        <v>1</v>
      </c>
    </row>
    <row r="36" spans="1:19" ht="40.5" x14ac:dyDescent="0.25">
      <c r="A36" s="13" t="s">
        <v>27</v>
      </c>
      <c r="B36" s="277" t="s">
        <v>101</v>
      </c>
      <c r="C36" s="16">
        <v>80101600</v>
      </c>
      <c r="D36" s="13" t="s">
        <v>31</v>
      </c>
      <c r="E36" s="13" t="s">
        <v>286</v>
      </c>
      <c r="F36" s="212">
        <v>6</v>
      </c>
      <c r="G36" s="16" t="s">
        <v>285</v>
      </c>
      <c r="H36" s="276">
        <v>43952</v>
      </c>
      <c r="I36" s="267" t="str">
        <f t="shared" si="0"/>
        <v>may</v>
      </c>
      <c r="J36" s="221">
        <v>43966</v>
      </c>
      <c r="K36" s="221">
        <v>43984</v>
      </c>
      <c r="L36" s="252">
        <v>72930546</v>
      </c>
      <c r="M36" s="278">
        <v>0</v>
      </c>
      <c r="N36" s="252">
        <v>72930546</v>
      </c>
      <c r="O36" s="264">
        <v>60775455</v>
      </c>
      <c r="P36" s="263">
        <v>12155091</v>
      </c>
      <c r="Q36" s="263"/>
      <c r="R36" s="268">
        <f t="shared" si="1"/>
        <v>0</v>
      </c>
      <c r="S36" s="309">
        <v>1</v>
      </c>
    </row>
    <row r="37" spans="1:19" ht="108" x14ac:dyDescent="0.25">
      <c r="A37" s="13" t="s">
        <v>27</v>
      </c>
      <c r="B37" s="277" t="s">
        <v>83</v>
      </c>
      <c r="C37" s="16">
        <v>80101604</v>
      </c>
      <c r="D37" s="13" t="s">
        <v>31</v>
      </c>
      <c r="E37" s="13" t="s">
        <v>286</v>
      </c>
      <c r="F37" s="212">
        <v>6</v>
      </c>
      <c r="G37" s="16" t="s">
        <v>285</v>
      </c>
      <c r="H37" s="276">
        <v>43843</v>
      </c>
      <c r="I37" s="267" t="str">
        <f t="shared" si="0"/>
        <v>ene</v>
      </c>
      <c r="J37" s="220">
        <v>43850</v>
      </c>
      <c r="K37" s="221">
        <v>43860</v>
      </c>
      <c r="L37" s="252">
        <v>59191260</v>
      </c>
      <c r="M37" s="278">
        <v>0</v>
      </c>
      <c r="N37" s="252">
        <v>59191260</v>
      </c>
      <c r="O37" s="264">
        <v>59191260</v>
      </c>
      <c r="P37" s="263">
        <v>0</v>
      </c>
      <c r="Q37" s="263"/>
      <c r="R37" s="268">
        <f t="shared" si="1"/>
        <v>0</v>
      </c>
      <c r="S37" s="309">
        <v>1</v>
      </c>
    </row>
    <row r="38" spans="1:19" ht="27" x14ac:dyDescent="0.25">
      <c r="A38" s="223" t="s">
        <v>250</v>
      </c>
      <c r="B38" s="224" t="s">
        <v>303</v>
      </c>
      <c r="C38" s="10">
        <v>80101604</v>
      </c>
      <c r="D38" s="223" t="s">
        <v>304</v>
      </c>
      <c r="E38" s="225" t="s">
        <v>305</v>
      </c>
      <c r="F38" s="226">
        <v>11</v>
      </c>
      <c r="G38" s="13" t="s">
        <v>306</v>
      </c>
      <c r="H38" s="227">
        <v>43843</v>
      </c>
      <c r="I38" s="267" t="str">
        <f t="shared" si="0"/>
        <v>ene</v>
      </c>
      <c r="J38" s="227">
        <v>43843</v>
      </c>
      <c r="K38" s="227">
        <v>43862</v>
      </c>
      <c r="L38" s="12">
        <v>134000000</v>
      </c>
      <c r="M38" s="12">
        <v>0</v>
      </c>
      <c r="N38" s="14">
        <f>+L38+M38</f>
        <v>134000000</v>
      </c>
      <c r="O38" s="278">
        <v>134000000</v>
      </c>
      <c r="P38" s="278">
        <v>0</v>
      </c>
      <c r="Q38" s="278">
        <v>0</v>
      </c>
      <c r="R38" s="268">
        <f t="shared" si="1"/>
        <v>0</v>
      </c>
      <c r="S38" s="309">
        <v>1</v>
      </c>
    </row>
    <row r="39" spans="1:19" ht="27" x14ac:dyDescent="0.25">
      <c r="A39" s="223" t="s">
        <v>250</v>
      </c>
      <c r="B39" s="224" t="s">
        <v>303</v>
      </c>
      <c r="C39" s="10">
        <v>80101604</v>
      </c>
      <c r="D39" s="223" t="s">
        <v>304</v>
      </c>
      <c r="E39" s="225" t="s">
        <v>305</v>
      </c>
      <c r="F39" s="226">
        <v>8</v>
      </c>
      <c r="G39" s="13" t="s">
        <v>306</v>
      </c>
      <c r="H39" s="227">
        <v>43946</v>
      </c>
      <c r="I39" s="267" t="str">
        <f t="shared" si="0"/>
        <v>abr</v>
      </c>
      <c r="J39" s="227">
        <v>43946</v>
      </c>
      <c r="K39" s="228">
        <v>43966</v>
      </c>
      <c r="L39" s="12">
        <v>82000000</v>
      </c>
      <c r="M39" s="12">
        <v>0</v>
      </c>
      <c r="N39" s="14">
        <f t="shared" ref="N39:N71" si="2">+L39+M39</f>
        <v>82000000</v>
      </c>
      <c r="O39" s="278">
        <v>82000000</v>
      </c>
      <c r="P39" s="278">
        <v>0</v>
      </c>
      <c r="Q39" s="278">
        <v>0</v>
      </c>
      <c r="R39" s="268">
        <f t="shared" si="1"/>
        <v>0</v>
      </c>
      <c r="S39" s="309">
        <v>1</v>
      </c>
    </row>
    <row r="40" spans="1:19" ht="27" x14ac:dyDescent="0.25">
      <c r="A40" s="223" t="s">
        <v>250</v>
      </c>
      <c r="B40" s="224" t="s">
        <v>303</v>
      </c>
      <c r="C40" s="10">
        <v>80101604</v>
      </c>
      <c r="D40" s="223" t="s">
        <v>304</v>
      </c>
      <c r="E40" s="225" t="s">
        <v>305</v>
      </c>
      <c r="F40" s="226">
        <v>8</v>
      </c>
      <c r="G40" s="13" t="s">
        <v>306</v>
      </c>
      <c r="H40" s="227">
        <v>43946</v>
      </c>
      <c r="I40" s="267" t="str">
        <f t="shared" si="0"/>
        <v>abr</v>
      </c>
      <c r="J40" s="227">
        <v>43946</v>
      </c>
      <c r="K40" s="228">
        <v>43966</v>
      </c>
      <c r="L40" s="12">
        <v>97000000</v>
      </c>
      <c r="M40" s="12">
        <v>0</v>
      </c>
      <c r="N40" s="14">
        <f t="shared" si="2"/>
        <v>97000000</v>
      </c>
      <c r="O40" s="278">
        <v>97000000</v>
      </c>
      <c r="P40" s="278">
        <v>0</v>
      </c>
      <c r="Q40" s="278">
        <v>0</v>
      </c>
      <c r="R40" s="268">
        <f t="shared" si="1"/>
        <v>0</v>
      </c>
      <c r="S40" s="309">
        <v>1</v>
      </c>
    </row>
    <row r="41" spans="1:19" ht="27" x14ac:dyDescent="0.25">
      <c r="A41" s="223" t="s">
        <v>250</v>
      </c>
      <c r="B41" s="224" t="s">
        <v>307</v>
      </c>
      <c r="C41" s="10">
        <v>80101604</v>
      </c>
      <c r="D41" s="223" t="s">
        <v>304</v>
      </c>
      <c r="E41" s="225" t="s">
        <v>305</v>
      </c>
      <c r="F41" s="226">
        <v>10</v>
      </c>
      <c r="G41" s="13" t="s">
        <v>306</v>
      </c>
      <c r="H41" s="227">
        <v>43886</v>
      </c>
      <c r="I41" s="267" t="str">
        <f t="shared" si="0"/>
        <v>feb</v>
      </c>
      <c r="J41" s="227">
        <v>43886</v>
      </c>
      <c r="K41" s="228">
        <v>43895</v>
      </c>
      <c r="L41" s="12">
        <v>60000000</v>
      </c>
      <c r="M41" s="12">
        <v>0</v>
      </c>
      <c r="N41" s="14">
        <f t="shared" si="2"/>
        <v>60000000</v>
      </c>
      <c r="O41" s="278">
        <v>60000000</v>
      </c>
      <c r="P41" s="278">
        <v>0</v>
      </c>
      <c r="Q41" s="278">
        <v>0</v>
      </c>
      <c r="R41" s="268">
        <f t="shared" si="1"/>
        <v>0</v>
      </c>
      <c r="S41" s="93">
        <v>1</v>
      </c>
    </row>
    <row r="42" spans="1:19" ht="27" x14ac:dyDescent="0.25">
      <c r="A42" s="223" t="s">
        <v>250</v>
      </c>
      <c r="B42" s="224" t="s">
        <v>308</v>
      </c>
      <c r="C42" s="10">
        <v>80111607</v>
      </c>
      <c r="D42" s="223" t="s">
        <v>304</v>
      </c>
      <c r="E42" s="225" t="s">
        <v>305</v>
      </c>
      <c r="F42" s="226">
        <v>10</v>
      </c>
      <c r="G42" s="13" t="s">
        <v>306</v>
      </c>
      <c r="H42" s="227">
        <v>43886</v>
      </c>
      <c r="I42" s="267" t="str">
        <f t="shared" si="0"/>
        <v>feb</v>
      </c>
      <c r="J42" s="227">
        <v>43886</v>
      </c>
      <c r="K42" s="228">
        <v>43895</v>
      </c>
      <c r="L42" s="12">
        <v>70000000</v>
      </c>
      <c r="M42" s="12">
        <v>0</v>
      </c>
      <c r="N42" s="14">
        <f t="shared" si="2"/>
        <v>70000000</v>
      </c>
      <c r="O42" s="278">
        <v>70000000</v>
      </c>
      <c r="P42" s="278">
        <v>0</v>
      </c>
      <c r="Q42" s="278">
        <v>0</v>
      </c>
      <c r="R42" s="268">
        <f t="shared" si="1"/>
        <v>0</v>
      </c>
      <c r="S42" s="309">
        <v>1</v>
      </c>
    </row>
    <row r="43" spans="1:19" ht="27" x14ac:dyDescent="0.25">
      <c r="A43" s="223" t="s">
        <v>250</v>
      </c>
      <c r="B43" s="224" t="s">
        <v>309</v>
      </c>
      <c r="C43" s="10">
        <v>80111607</v>
      </c>
      <c r="D43" s="223" t="s">
        <v>304</v>
      </c>
      <c r="E43" s="225" t="s">
        <v>305</v>
      </c>
      <c r="F43" s="226">
        <v>10</v>
      </c>
      <c r="G43" s="13" t="s">
        <v>306</v>
      </c>
      <c r="H43" s="227">
        <v>43876</v>
      </c>
      <c r="I43" s="267" t="str">
        <f t="shared" si="0"/>
        <v>feb</v>
      </c>
      <c r="J43" s="227">
        <v>43876</v>
      </c>
      <c r="K43" s="228">
        <v>43900</v>
      </c>
      <c r="L43" s="12">
        <v>102000000</v>
      </c>
      <c r="M43" s="12">
        <v>0</v>
      </c>
      <c r="N43" s="14">
        <f t="shared" si="2"/>
        <v>102000000</v>
      </c>
      <c r="O43" s="278">
        <v>102000000</v>
      </c>
      <c r="P43" s="278">
        <v>0</v>
      </c>
      <c r="Q43" s="278">
        <v>0</v>
      </c>
      <c r="R43" s="268">
        <f t="shared" si="1"/>
        <v>0</v>
      </c>
      <c r="S43" s="309">
        <v>1</v>
      </c>
    </row>
    <row r="44" spans="1:19" ht="27" x14ac:dyDescent="0.25">
      <c r="A44" s="223" t="s">
        <v>250</v>
      </c>
      <c r="B44" s="224" t="s">
        <v>310</v>
      </c>
      <c r="C44" s="10">
        <v>80111607</v>
      </c>
      <c r="D44" s="223" t="s">
        <v>304</v>
      </c>
      <c r="E44" s="225" t="s">
        <v>305</v>
      </c>
      <c r="F44" s="226">
        <v>6</v>
      </c>
      <c r="G44" s="13" t="s">
        <v>306</v>
      </c>
      <c r="H44" s="227">
        <v>43997</v>
      </c>
      <c r="I44" s="267" t="str">
        <f t="shared" si="0"/>
        <v>jun</v>
      </c>
      <c r="J44" s="227">
        <v>43997</v>
      </c>
      <c r="K44" s="228">
        <v>44013</v>
      </c>
      <c r="L44" s="12">
        <v>35000000</v>
      </c>
      <c r="M44" s="12">
        <v>0</v>
      </c>
      <c r="N44" s="14">
        <f t="shared" si="2"/>
        <v>35000000</v>
      </c>
      <c r="O44" s="278">
        <v>35000000</v>
      </c>
      <c r="P44" s="278">
        <v>0</v>
      </c>
      <c r="Q44" s="278">
        <v>0</v>
      </c>
      <c r="R44" s="268">
        <f t="shared" si="1"/>
        <v>0</v>
      </c>
      <c r="S44" s="309">
        <v>1</v>
      </c>
    </row>
    <row r="45" spans="1:19" ht="27" x14ac:dyDescent="0.25">
      <c r="A45" s="223" t="s">
        <v>250</v>
      </c>
      <c r="B45" s="224" t="s">
        <v>303</v>
      </c>
      <c r="C45" s="10">
        <v>80101604</v>
      </c>
      <c r="D45" s="223" t="s">
        <v>304</v>
      </c>
      <c r="E45" s="225" t="s">
        <v>305</v>
      </c>
      <c r="F45" s="226">
        <v>4</v>
      </c>
      <c r="G45" s="13" t="s">
        <v>306</v>
      </c>
      <c r="H45" s="227">
        <v>44058</v>
      </c>
      <c r="I45" s="267" t="str">
        <f t="shared" si="0"/>
        <v>ago</v>
      </c>
      <c r="J45" s="227">
        <v>44058</v>
      </c>
      <c r="K45" s="228">
        <v>44079</v>
      </c>
      <c r="L45" s="12">
        <v>41000000</v>
      </c>
      <c r="M45" s="12">
        <f>SUBTOTAL(9,M38:M44)</f>
        <v>0</v>
      </c>
      <c r="N45" s="14">
        <f t="shared" si="2"/>
        <v>41000000</v>
      </c>
      <c r="O45" s="278">
        <v>41000000</v>
      </c>
      <c r="P45" s="278">
        <v>0</v>
      </c>
      <c r="Q45" s="278">
        <v>0</v>
      </c>
      <c r="R45" s="268">
        <f t="shared" si="1"/>
        <v>0</v>
      </c>
      <c r="S45" s="309">
        <v>1</v>
      </c>
    </row>
    <row r="46" spans="1:19" ht="27" x14ac:dyDescent="0.25">
      <c r="A46" s="223" t="s">
        <v>250</v>
      </c>
      <c r="B46" s="224" t="s">
        <v>303</v>
      </c>
      <c r="C46" s="10">
        <v>80101604</v>
      </c>
      <c r="D46" s="223" t="s">
        <v>304</v>
      </c>
      <c r="E46" s="225" t="s">
        <v>305</v>
      </c>
      <c r="F46" s="226">
        <v>6</v>
      </c>
      <c r="G46" s="13" t="s">
        <v>306</v>
      </c>
      <c r="H46" s="227">
        <v>43997</v>
      </c>
      <c r="I46" s="267" t="str">
        <f t="shared" si="0"/>
        <v>jun</v>
      </c>
      <c r="J46" s="227">
        <v>43997</v>
      </c>
      <c r="K46" s="228">
        <v>44017</v>
      </c>
      <c r="L46" s="12">
        <v>71000000</v>
      </c>
      <c r="M46" s="12">
        <v>0</v>
      </c>
      <c r="N46" s="14">
        <f t="shared" si="2"/>
        <v>71000000</v>
      </c>
      <c r="O46" s="278">
        <v>71000000</v>
      </c>
      <c r="P46" s="278">
        <v>0</v>
      </c>
      <c r="Q46" s="278">
        <v>0</v>
      </c>
      <c r="R46" s="268">
        <f t="shared" si="1"/>
        <v>0</v>
      </c>
      <c r="S46" s="309">
        <v>1</v>
      </c>
    </row>
    <row r="47" spans="1:19" ht="27" x14ac:dyDescent="0.25">
      <c r="A47" s="223" t="s">
        <v>250</v>
      </c>
      <c r="B47" s="224" t="s">
        <v>303</v>
      </c>
      <c r="C47" s="10">
        <v>80101604</v>
      </c>
      <c r="D47" s="223" t="s">
        <v>304</v>
      </c>
      <c r="E47" s="225" t="s">
        <v>305</v>
      </c>
      <c r="F47" s="226">
        <v>8</v>
      </c>
      <c r="G47" s="13" t="s">
        <v>306</v>
      </c>
      <c r="H47" s="227">
        <v>43966</v>
      </c>
      <c r="I47" s="267" t="str">
        <f t="shared" si="0"/>
        <v>may</v>
      </c>
      <c r="J47" s="227">
        <v>43966</v>
      </c>
      <c r="K47" s="228">
        <v>43966</v>
      </c>
      <c r="L47" s="12">
        <v>97000000</v>
      </c>
      <c r="M47" s="12">
        <v>0</v>
      </c>
      <c r="N47" s="14">
        <f t="shared" si="2"/>
        <v>97000000</v>
      </c>
      <c r="O47" s="278">
        <v>97000000</v>
      </c>
      <c r="P47" s="278">
        <v>0</v>
      </c>
      <c r="Q47" s="278">
        <v>0</v>
      </c>
      <c r="R47" s="268">
        <f t="shared" si="1"/>
        <v>0</v>
      </c>
      <c r="S47" s="309">
        <v>1</v>
      </c>
    </row>
    <row r="48" spans="1:19" ht="27" x14ac:dyDescent="0.25">
      <c r="A48" s="223" t="s">
        <v>250</v>
      </c>
      <c r="B48" s="224" t="s">
        <v>303</v>
      </c>
      <c r="C48" s="10">
        <v>80101604</v>
      </c>
      <c r="D48" s="223" t="s">
        <v>304</v>
      </c>
      <c r="E48" s="225" t="s">
        <v>305</v>
      </c>
      <c r="F48" s="226">
        <v>10</v>
      </c>
      <c r="G48" s="13" t="s">
        <v>306</v>
      </c>
      <c r="H48" s="227">
        <v>43871</v>
      </c>
      <c r="I48" s="267" t="str">
        <f t="shared" si="0"/>
        <v>feb</v>
      </c>
      <c r="J48" s="227">
        <v>43871</v>
      </c>
      <c r="K48" s="228">
        <v>43900</v>
      </c>
      <c r="L48" s="12">
        <v>121000000</v>
      </c>
      <c r="M48" s="12">
        <v>0</v>
      </c>
      <c r="N48" s="14">
        <f t="shared" si="2"/>
        <v>121000000</v>
      </c>
      <c r="O48" s="278">
        <v>121000000</v>
      </c>
      <c r="P48" s="278">
        <v>0</v>
      </c>
      <c r="Q48" s="278">
        <v>0</v>
      </c>
      <c r="R48" s="268">
        <f t="shared" si="1"/>
        <v>0</v>
      </c>
      <c r="S48" s="309">
        <v>1</v>
      </c>
    </row>
    <row r="49" spans="1:19" s="15" customFormat="1" ht="27" x14ac:dyDescent="0.25">
      <c r="A49" s="223" t="s">
        <v>250</v>
      </c>
      <c r="B49" s="224" t="s">
        <v>303</v>
      </c>
      <c r="C49" s="10">
        <v>80101604</v>
      </c>
      <c r="D49" s="223" t="s">
        <v>304</v>
      </c>
      <c r="E49" s="225" t="s">
        <v>305</v>
      </c>
      <c r="F49" s="226">
        <v>9</v>
      </c>
      <c r="G49" s="13" t="s">
        <v>306</v>
      </c>
      <c r="H49" s="227">
        <v>43931</v>
      </c>
      <c r="I49" s="267" t="str">
        <f t="shared" si="0"/>
        <v>abr</v>
      </c>
      <c r="J49" s="228">
        <v>43946</v>
      </c>
      <c r="K49" s="228">
        <v>43971</v>
      </c>
      <c r="L49" s="12">
        <v>94000000</v>
      </c>
      <c r="M49" s="12">
        <v>0</v>
      </c>
      <c r="N49" s="14">
        <f t="shared" si="2"/>
        <v>94000000</v>
      </c>
      <c r="O49" s="278">
        <v>94000000</v>
      </c>
      <c r="P49" s="278">
        <v>0</v>
      </c>
      <c r="Q49" s="278">
        <v>0</v>
      </c>
      <c r="R49" s="268">
        <f t="shared" si="1"/>
        <v>0</v>
      </c>
      <c r="S49" s="309">
        <v>1</v>
      </c>
    </row>
    <row r="50" spans="1:19" s="15" customFormat="1" ht="27" x14ac:dyDescent="0.25">
      <c r="A50" s="223" t="s">
        <v>250</v>
      </c>
      <c r="B50" s="224" t="s">
        <v>311</v>
      </c>
      <c r="C50" s="10">
        <v>80111607</v>
      </c>
      <c r="D50" s="223" t="s">
        <v>304</v>
      </c>
      <c r="E50" s="225" t="s">
        <v>305</v>
      </c>
      <c r="F50" s="226">
        <v>5</v>
      </c>
      <c r="G50" s="13" t="s">
        <v>306</v>
      </c>
      <c r="H50" s="227">
        <v>44022</v>
      </c>
      <c r="I50" s="267" t="str">
        <f t="shared" si="0"/>
        <v>jul</v>
      </c>
      <c r="J50" s="227">
        <v>44022</v>
      </c>
      <c r="K50" s="228">
        <v>44053</v>
      </c>
      <c r="L50" s="12">
        <v>61000000</v>
      </c>
      <c r="M50" s="12">
        <v>0</v>
      </c>
      <c r="N50" s="14">
        <f t="shared" si="2"/>
        <v>61000000</v>
      </c>
      <c r="O50" s="278">
        <v>61000000</v>
      </c>
      <c r="P50" s="278">
        <v>0</v>
      </c>
      <c r="Q50" s="278">
        <v>0</v>
      </c>
      <c r="R50" s="268">
        <f t="shared" si="1"/>
        <v>0</v>
      </c>
      <c r="S50" s="309">
        <v>1</v>
      </c>
    </row>
    <row r="51" spans="1:19" s="15" customFormat="1" ht="27" x14ac:dyDescent="0.25">
      <c r="A51" s="223" t="s">
        <v>250</v>
      </c>
      <c r="B51" s="224" t="s">
        <v>312</v>
      </c>
      <c r="C51" s="10">
        <v>80111601</v>
      </c>
      <c r="D51" s="223" t="s">
        <v>304</v>
      </c>
      <c r="E51" s="225" t="s">
        <v>305</v>
      </c>
      <c r="F51" s="226">
        <v>3</v>
      </c>
      <c r="G51" s="13" t="s">
        <v>306</v>
      </c>
      <c r="H51" s="227">
        <v>44084</v>
      </c>
      <c r="I51" s="267" t="str">
        <f t="shared" si="0"/>
        <v>sep</v>
      </c>
      <c r="J51" s="227">
        <v>44084</v>
      </c>
      <c r="K51" s="228">
        <v>44105</v>
      </c>
      <c r="L51" s="12">
        <v>20000000</v>
      </c>
      <c r="M51" s="12">
        <v>0</v>
      </c>
      <c r="N51" s="14">
        <f t="shared" si="2"/>
        <v>20000000</v>
      </c>
      <c r="O51" s="278">
        <v>20000000</v>
      </c>
      <c r="P51" s="278">
        <v>0</v>
      </c>
      <c r="Q51" s="278">
        <v>0</v>
      </c>
      <c r="R51" s="268">
        <f t="shared" si="1"/>
        <v>0</v>
      </c>
      <c r="S51" s="273">
        <v>1</v>
      </c>
    </row>
    <row r="52" spans="1:19" s="15" customFormat="1" ht="27" x14ac:dyDescent="0.25">
      <c r="A52" s="223" t="s">
        <v>250</v>
      </c>
      <c r="B52" s="224" t="s">
        <v>313</v>
      </c>
      <c r="C52" s="10">
        <v>80111607</v>
      </c>
      <c r="D52" s="223" t="s">
        <v>304</v>
      </c>
      <c r="E52" s="225" t="s">
        <v>305</v>
      </c>
      <c r="F52" s="226">
        <v>10</v>
      </c>
      <c r="G52" s="13" t="s">
        <v>306</v>
      </c>
      <c r="H52" s="227">
        <v>43871</v>
      </c>
      <c r="I52" s="267" t="str">
        <f t="shared" si="0"/>
        <v>feb</v>
      </c>
      <c r="J52" s="227">
        <v>43871</v>
      </c>
      <c r="K52" s="228">
        <v>43900</v>
      </c>
      <c r="L52" s="12">
        <v>56000000</v>
      </c>
      <c r="M52" s="12">
        <v>0</v>
      </c>
      <c r="N52" s="14">
        <f t="shared" si="2"/>
        <v>56000000</v>
      </c>
      <c r="O52" s="278">
        <v>56000000</v>
      </c>
      <c r="P52" s="278">
        <v>0</v>
      </c>
      <c r="Q52" s="278">
        <v>0</v>
      </c>
      <c r="R52" s="268">
        <f t="shared" si="1"/>
        <v>0</v>
      </c>
      <c r="S52" s="309">
        <v>1</v>
      </c>
    </row>
    <row r="53" spans="1:19" ht="27" x14ac:dyDescent="0.25">
      <c r="A53" s="223" t="s">
        <v>250</v>
      </c>
      <c r="B53" s="224" t="s">
        <v>303</v>
      </c>
      <c r="C53" s="10">
        <v>80101604</v>
      </c>
      <c r="D53" s="223" t="s">
        <v>304</v>
      </c>
      <c r="E53" s="225" t="s">
        <v>305</v>
      </c>
      <c r="F53" s="226">
        <v>8</v>
      </c>
      <c r="G53" s="13" t="s">
        <v>306</v>
      </c>
      <c r="H53" s="227">
        <v>43966</v>
      </c>
      <c r="I53" s="267" t="str">
        <f t="shared" si="0"/>
        <v>may</v>
      </c>
      <c r="J53" s="227">
        <v>43966</v>
      </c>
      <c r="K53" s="228">
        <v>43966</v>
      </c>
      <c r="L53" s="12">
        <v>97000000</v>
      </c>
      <c r="M53" s="12">
        <v>0</v>
      </c>
      <c r="N53" s="14">
        <f t="shared" si="2"/>
        <v>97000000</v>
      </c>
      <c r="O53" s="278">
        <v>97000000</v>
      </c>
      <c r="P53" s="278">
        <v>0</v>
      </c>
      <c r="Q53" s="278">
        <v>0</v>
      </c>
      <c r="R53" s="268">
        <f t="shared" si="1"/>
        <v>0</v>
      </c>
      <c r="S53" s="309">
        <v>1</v>
      </c>
    </row>
    <row r="54" spans="1:19" ht="27" x14ac:dyDescent="0.25">
      <c r="A54" s="223" t="s">
        <v>250</v>
      </c>
      <c r="B54" s="224" t="s">
        <v>314</v>
      </c>
      <c r="C54" s="10">
        <v>80111601</v>
      </c>
      <c r="D54" s="223" t="s">
        <v>304</v>
      </c>
      <c r="E54" s="225" t="s">
        <v>305</v>
      </c>
      <c r="F54" s="226">
        <v>10</v>
      </c>
      <c r="G54" s="13" t="s">
        <v>306</v>
      </c>
      <c r="H54" s="227">
        <v>43512</v>
      </c>
      <c r="I54" s="267" t="str">
        <f t="shared" ref="I54:I81" si="3">TEXT(H54,"mmm")</f>
        <v>feb</v>
      </c>
      <c r="J54" s="227">
        <v>43512</v>
      </c>
      <c r="K54" s="228">
        <v>43895</v>
      </c>
      <c r="L54" s="12">
        <v>90000000</v>
      </c>
      <c r="M54" s="12">
        <v>0</v>
      </c>
      <c r="N54" s="14">
        <f t="shared" si="2"/>
        <v>90000000</v>
      </c>
      <c r="O54" s="278">
        <v>90000000</v>
      </c>
      <c r="P54" s="278">
        <v>0</v>
      </c>
      <c r="Q54" s="278">
        <v>0</v>
      </c>
      <c r="R54" s="268">
        <f t="shared" ref="R54:R109" si="4">(O54+P54+Q54)-L54</f>
        <v>0</v>
      </c>
      <c r="S54" s="311">
        <v>1</v>
      </c>
    </row>
    <row r="55" spans="1:19" ht="27" x14ac:dyDescent="0.25">
      <c r="A55" s="223" t="s">
        <v>250</v>
      </c>
      <c r="B55" s="224" t="s">
        <v>315</v>
      </c>
      <c r="C55" s="10">
        <v>80111607</v>
      </c>
      <c r="D55" s="223" t="s">
        <v>304</v>
      </c>
      <c r="E55" s="225" t="s">
        <v>305</v>
      </c>
      <c r="F55" s="226">
        <v>10</v>
      </c>
      <c r="G55" s="13" t="s">
        <v>306</v>
      </c>
      <c r="H55" s="227">
        <v>43512</v>
      </c>
      <c r="I55" s="267" t="str">
        <f t="shared" si="3"/>
        <v>feb</v>
      </c>
      <c r="J55" s="227">
        <v>43512</v>
      </c>
      <c r="K55" s="228">
        <v>43895</v>
      </c>
      <c r="L55" s="12">
        <v>90000000</v>
      </c>
      <c r="M55" s="12">
        <v>0</v>
      </c>
      <c r="N55" s="14">
        <f t="shared" si="2"/>
        <v>90000000</v>
      </c>
      <c r="O55" s="278">
        <v>90000000</v>
      </c>
      <c r="P55" s="278">
        <v>0</v>
      </c>
      <c r="Q55" s="278">
        <v>0</v>
      </c>
      <c r="R55" s="268">
        <f t="shared" si="4"/>
        <v>0</v>
      </c>
      <c r="S55" s="309">
        <v>1</v>
      </c>
    </row>
    <row r="56" spans="1:19" s="15" customFormat="1" ht="27" x14ac:dyDescent="0.25">
      <c r="A56" s="223" t="s">
        <v>250</v>
      </c>
      <c r="B56" s="224" t="s">
        <v>316</v>
      </c>
      <c r="C56" s="10">
        <v>80111601</v>
      </c>
      <c r="D56" s="223" t="s">
        <v>304</v>
      </c>
      <c r="E56" s="225" t="s">
        <v>305</v>
      </c>
      <c r="F56" s="226">
        <v>10</v>
      </c>
      <c r="G56" s="13" t="s">
        <v>306</v>
      </c>
      <c r="H56" s="227">
        <v>43512</v>
      </c>
      <c r="I56" s="267" t="str">
        <f t="shared" si="3"/>
        <v>feb</v>
      </c>
      <c r="J56" s="227">
        <v>43512</v>
      </c>
      <c r="K56" s="228">
        <v>43895</v>
      </c>
      <c r="L56" s="12">
        <v>90000000</v>
      </c>
      <c r="M56" s="12">
        <v>0</v>
      </c>
      <c r="N56" s="14">
        <f t="shared" si="2"/>
        <v>90000000</v>
      </c>
      <c r="O56" s="278">
        <v>90000000</v>
      </c>
      <c r="P56" s="278">
        <v>0</v>
      </c>
      <c r="Q56" s="278">
        <v>0</v>
      </c>
      <c r="R56" s="268">
        <f t="shared" si="4"/>
        <v>0</v>
      </c>
      <c r="S56" s="311">
        <v>1</v>
      </c>
    </row>
    <row r="57" spans="1:19" s="15" customFormat="1" ht="27" x14ac:dyDescent="0.25">
      <c r="A57" s="223" t="s">
        <v>250</v>
      </c>
      <c r="B57" s="224" t="s">
        <v>317</v>
      </c>
      <c r="C57" s="10">
        <v>80111607</v>
      </c>
      <c r="D57" s="223" t="s">
        <v>304</v>
      </c>
      <c r="E57" s="225" t="s">
        <v>305</v>
      </c>
      <c r="F57" s="226">
        <v>8</v>
      </c>
      <c r="G57" s="13" t="s">
        <v>306</v>
      </c>
      <c r="H57" s="227">
        <v>43936</v>
      </c>
      <c r="I57" s="267" t="str">
        <f t="shared" si="3"/>
        <v>abr</v>
      </c>
      <c r="J57" s="227">
        <v>43936</v>
      </c>
      <c r="K57" s="228">
        <v>43966</v>
      </c>
      <c r="L57" s="12">
        <v>45000000</v>
      </c>
      <c r="M57" s="12">
        <v>0</v>
      </c>
      <c r="N57" s="14">
        <f t="shared" si="2"/>
        <v>45000000</v>
      </c>
      <c r="O57" s="278">
        <v>45000000</v>
      </c>
      <c r="P57" s="278">
        <v>0</v>
      </c>
      <c r="Q57" s="278">
        <v>0</v>
      </c>
      <c r="R57" s="268">
        <f t="shared" si="4"/>
        <v>0</v>
      </c>
      <c r="S57" s="309">
        <v>1</v>
      </c>
    </row>
    <row r="58" spans="1:19" ht="27" x14ac:dyDescent="0.25">
      <c r="A58" s="223" t="s">
        <v>250</v>
      </c>
      <c r="B58" s="224" t="s">
        <v>318</v>
      </c>
      <c r="C58" s="10">
        <v>80111601</v>
      </c>
      <c r="D58" s="223" t="s">
        <v>304</v>
      </c>
      <c r="E58" s="225" t="s">
        <v>305</v>
      </c>
      <c r="F58" s="226">
        <v>11</v>
      </c>
      <c r="G58" s="13" t="s">
        <v>306</v>
      </c>
      <c r="H58" s="227">
        <v>43840</v>
      </c>
      <c r="I58" s="267" t="str">
        <f t="shared" si="3"/>
        <v>ene</v>
      </c>
      <c r="J58" s="227">
        <v>43840</v>
      </c>
      <c r="K58" s="228">
        <v>43864</v>
      </c>
      <c r="L58" s="12">
        <v>75000000</v>
      </c>
      <c r="M58" s="12">
        <v>0</v>
      </c>
      <c r="N58" s="14">
        <f t="shared" si="2"/>
        <v>75000000</v>
      </c>
      <c r="O58" s="278">
        <v>75000000</v>
      </c>
      <c r="P58" s="278">
        <v>0</v>
      </c>
      <c r="Q58" s="278">
        <v>0</v>
      </c>
      <c r="R58" s="268">
        <f t="shared" si="4"/>
        <v>0</v>
      </c>
      <c r="S58" s="309">
        <v>1</v>
      </c>
    </row>
    <row r="59" spans="1:19" ht="27" x14ac:dyDescent="0.25">
      <c r="A59" s="223" t="s">
        <v>250</v>
      </c>
      <c r="B59" s="224" t="s">
        <v>319</v>
      </c>
      <c r="C59" s="10">
        <v>80111601</v>
      </c>
      <c r="D59" s="223" t="s">
        <v>304</v>
      </c>
      <c r="E59" s="225" t="s">
        <v>305</v>
      </c>
      <c r="F59" s="226">
        <v>11</v>
      </c>
      <c r="G59" s="13" t="s">
        <v>306</v>
      </c>
      <c r="H59" s="227">
        <v>43840</v>
      </c>
      <c r="I59" s="267" t="str">
        <f t="shared" si="3"/>
        <v>ene</v>
      </c>
      <c r="J59" s="227">
        <v>43840</v>
      </c>
      <c r="K59" s="228">
        <v>43864</v>
      </c>
      <c r="L59" s="12">
        <v>75000000</v>
      </c>
      <c r="M59" s="12">
        <v>0</v>
      </c>
      <c r="N59" s="14">
        <f t="shared" si="2"/>
        <v>75000000</v>
      </c>
      <c r="O59" s="278">
        <v>75000000</v>
      </c>
      <c r="P59" s="278">
        <v>0</v>
      </c>
      <c r="Q59" s="278">
        <v>0</v>
      </c>
      <c r="R59" s="268">
        <f t="shared" si="4"/>
        <v>0</v>
      </c>
      <c r="S59" s="309">
        <v>1</v>
      </c>
    </row>
    <row r="60" spans="1:19" ht="27" x14ac:dyDescent="0.25">
      <c r="A60" s="223" t="s">
        <v>250</v>
      </c>
      <c r="B60" s="224" t="s">
        <v>320</v>
      </c>
      <c r="C60" s="10">
        <v>80111601</v>
      </c>
      <c r="D60" s="223" t="s">
        <v>304</v>
      </c>
      <c r="E60" s="225" t="s">
        <v>305</v>
      </c>
      <c r="F60" s="226">
        <v>11</v>
      </c>
      <c r="G60" s="13" t="s">
        <v>306</v>
      </c>
      <c r="H60" s="227">
        <v>43855</v>
      </c>
      <c r="I60" s="267" t="str">
        <f t="shared" si="3"/>
        <v>ene</v>
      </c>
      <c r="J60" s="227">
        <v>43855</v>
      </c>
      <c r="K60" s="228">
        <v>43871</v>
      </c>
      <c r="L60" s="12">
        <v>99000000</v>
      </c>
      <c r="M60" s="12">
        <v>0</v>
      </c>
      <c r="N60" s="14">
        <f t="shared" si="2"/>
        <v>99000000</v>
      </c>
      <c r="O60" s="278">
        <v>99000000</v>
      </c>
      <c r="P60" s="278">
        <v>0</v>
      </c>
      <c r="Q60" s="278">
        <v>0</v>
      </c>
      <c r="R60" s="268">
        <f t="shared" si="4"/>
        <v>0</v>
      </c>
      <c r="S60" s="309">
        <v>1</v>
      </c>
    </row>
    <row r="61" spans="1:19" ht="27" x14ac:dyDescent="0.25">
      <c r="A61" s="223" t="s">
        <v>250</v>
      </c>
      <c r="B61" s="224" t="s">
        <v>320</v>
      </c>
      <c r="C61" s="10">
        <v>80111601</v>
      </c>
      <c r="D61" s="223" t="s">
        <v>304</v>
      </c>
      <c r="E61" s="225" t="s">
        <v>305</v>
      </c>
      <c r="F61" s="226">
        <v>11</v>
      </c>
      <c r="G61" s="13" t="s">
        <v>306</v>
      </c>
      <c r="H61" s="227">
        <v>43840</v>
      </c>
      <c r="I61" s="267" t="str">
        <f t="shared" si="3"/>
        <v>ene</v>
      </c>
      <c r="J61" s="227">
        <v>43840</v>
      </c>
      <c r="K61" s="228">
        <v>43864</v>
      </c>
      <c r="L61" s="12">
        <v>99000000</v>
      </c>
      <c r="M61" s="12">
        <v>0</v>
      </c>
      <c r="N61" s="14">
        <f t="shared" si="2"/>
        <v>99000000</v>
      </c>
      <c r="O61" s="278">
        <v>99000000</v>
      </c>
      <c r="P61" s="278">
        <v>0</v>
      </c>
      <c r="Q61" s="278">
        <v>0</v>
      </c>
      <c r="R61" s="268">
        <f t="shared" si="4"/>
        <v>0</v>
      </c>
      <c r="S61" s="309">
        <v>1</v>
      </c>
    </row>
    <row r="62" spans="1:19" ht="27" x14ac:dyDescent="0.25">
      <c r="A62" s="223" t="s">
        <v>250</v>
      </c>
      <c r="B62" s="224" t="s">
        <v>321</v>
      </c>
      <c r="C62" s="10">
        <v>80111601</v>
      </c>
      <c r="D62" s="223" t="s">
        <v>304</v>
      </c>
      <c r="E62" s="225" t="s">
        <v>305</v>
      </c>
      <c r="F62" s="226">
        <v>11</v>
      </c>
      <c r="G62" s="13" t="s">
        <v>306</v>
      </c>
      <c r="H62" s="227">
        <v>43840</v>
      </c>
      <c r="I62" s="267" t="str">
        <f t="shared" si="3"/>
        <v>ene</v>
      </c>
      <c r="J62" s="227">
        <v>43840</v>
      </c>
      <c r="K62" s="228">
        <v>43864</v>
      </c>
      <c r="L62" s="12">
        <v>146000000</v>
      </c>
      <c r="M62" s="12">
        <v>0</v>
      </c>
      <c r="N62" s="14">
        <f t="shared" si="2"/>
        <v>146000000</v>
      </c>
      <c r="O62" s="278">
        <v>146000000</v>
      </c>
      <c r="P62" s="278">
        <v>0</v>
      </c>
      <c r="Q62" s="278">
        <v>0</v>
      </c>
      <c r="R62" s="268">
        <f t="shared" si="4"/>
        <v>0</v>
      </c>
      <c r="S62" s="309">
        <v>1</v>
      </c>
    </row>
    <row r="63" spans="1:19" ht="27" x14ac:dyDescent="0.25">
      <c r="A63" s="223" t="s">
        <v>250</v>
      </c>
      <c r="B63" s="224" t="s">
        <v>322</v>
      </c>
      <c r="C63" s="10">
        <v>80111601</v>
      </c>
      <c r="D63" s="223" t="s">
        <v>304</v>
      </c>
      <c r="E63" s="225" t="s">
        <v>305</v>
      </c>
      <c r="F63" s="226">
        <v>11</v>
      </c>
      <c r="G63" s="13" t="s">
        <v>306</v>
      </c>
      <c r="H63" s="227">
        <v>43840</v>
      </c>
      <c r="I63" s="267" t="str">
        <f t="shared" si="3"/>
        <v>ene</v>
      </c>
      <c r="J63" s="227">
        <v>43840</v>
      </c>
      <c r="K63" s="228">
        <v>43987</v>
      </c>
      <c r="L63" s="12">
        <v>82000000</v>
      </c>
      <c r="M63" s="12">
        <v>0</v>
      </c>
      <c r="N63" s="14">
        <f t="shared" si="2"/>
        <v>82000000</v>
      </c>
      <c r="O63" s="278">
        <v>82000000</v>
      </c>
      <c r="P63" s="278">
        <v>0</v>
      </c>
      <c r="Q63" s="278">
        <v>0</v>
      </c>
      <c r="R63" s="268">
        <f t="shared" si="4"/>
        <v>0</v>
      </c>
      <c r="S63" s="309">
        <v>1</v>
      </c>
    </row>
    <row r="64" spans="1:19" ht="40.5" x14ac:dyDescent="0.25">
      <c r="A64" s="223" t="s">
        <v>250</v>
      </c>
      <c r="B64" s="224" t="s">
        <v>323</v>
      </c>
      <c r="C64" s="10">
        <v>80111601</v>
      </c>
      <c r="D64" s="223" t="s">
        <v>304</v>
      </c>
      <c r="E64" s="225" t="s">
        <v>305</v>
      </c>
      <c r="F64" s="226">
        <v>10</v>
      </c>
      <c r="G64" s="13" t="s">
        <v>306</v>
      </c>
      <c r="H64" s="227">
        <v>43512</v>
      </c>
      <c r="I64" s="267" t="str">
        <f t="shared" si="3"/>
        <v>feb</v>
      </c>
      <c r="J64" s="227">
        <v>43512</v>
      </c>
      <c r="K64" s="228">
        <v>43895</v>
      </c>
      <c r="L64" s="12">
        <v>90000000</v>
      </c>
      <c r="M64" s="12">
        <v>0</v>
      </c>
      <c r="N64" s="14">
        <f t="shared" si="2"/>
        <v>90000000</v>
      </c>
      <c r="O64" s="278">
        <v>90000000</v>
      </c>
      <c r="P64" s="278">
        <v>0</v>
      </c>
      <c r="Q64" s="278">
        <v>0</v>
      </c>
      <c r="R64" s="268">
        <f t="shared" si="4"/>
        <v>0</v>
      </c>
      <c r="S64" s="309">
        <v>1</v>
      </c>
    </row>
    <row r="65" spans="1:19" ht="27" x14ac:dyDescent="0.25">
      <c r="A65" s="223" t="s">
        <v>250</v>
      </c>
      <c r="B65" s="224" t="s">
        <v>317</v>
      </c>
      <c r="C65" s="10">
        <v>80111607</v>
      </c>
      <c r="D65" s="223" t="s">
        <v>304</v>
      </c>
      <c r="E65" s="225" t="s">
        <v>305</v>
      </c>
      <c r="F65" s="226">
        <v>8</v>
      </c>
      <c r="G65" s="13" t="s">
        <v>306</v>
      </c>
      <c r="H65" s="227">
        <v>43936</v>
      </c>
      <c r="I65" s="267" t="str">
        <f t="shared" si="3"/>
        <v>abr</v>
      </c>
      <c r="J65" s="227">
        <v>43936</v>
      </c>
      <c r="K65" s="228">
        <v>43966</v>
      </c>
      <c r="L65" s="12">
        <v>45000000</v>
      </c>
      <c r="M65" s="12">
        <v>0</v>
      </c>
      <c r="N65" s="14">
        <f t="shared" si="2"/>
        <v>45000000</v>
      </c>
      <c r="O65" s="278">
        <v>45000000</v>
      </c>
      <c r="P65" s="278">
        <v>0</v>
      </c>
      <c r="Q65" s="278">
        <v>0</v>
      </c>
      <c r="R65" s="268">
        <f t="shared" si="4"/>
        <v>0</v>
      </c>
      <c r="S65" s="309">
        <v>1</v>
      </c>
    </row>
    <row r="66" spans="1:19" ht="27" x14ac:dyDescent="0.25">
      <c r="A66" s="223" t="s">
        <v>250</v>
      </c>
      <c r="B66" s="224" t="s">
        <v>324</v>
      </c>
      <c r="C66" s="10">
        <v>80111601</v>
      </c>
      <c r="D66" s="223" t="s">
        <v>304</v>
      </c>
      <c r="E66" s="225" t="s">
        <v>305</v>
      </c>
      <c r="F66" s="226">
        <v>8</v>
      </c>
      <c r="G66" s="13" t="s">
        <v>306</v>
      </c>
      <c r="H66" s="227">
        <v>43936</v>
      </c>
      <c r="I66" s="267" t="str">
        <f t="shared" si="3"/>
        <v>abr</v>
      </c>
      <c r="J66" s="227">
        <v>43936</v>
      </c>
      <c r="K66" s="228">
        <v>43956</v>
      </c>
      <c r="L66" s="12">
        <v>37000000</v>
      </c>
      <c r="M66" s="12">
        <v>0</v>
      </c>
      <c r="N66" s="14">
        <f>+L66+M66</f>
        <v>37000000</v>
      </c>
      <c r="O66" s="278">
        <v>37000000</v>
      </c>
      <c r="P66" s="278">
        <v>0</v>
      </c>
      <c r="Q66" s="278">
        <v>0</v>
      </c>
      <c r="R66" s="268">
        <f t="shared" si="4"/>
        <v>0</v>
      </c>
      <c r="S66" s="309">
        <v>1</v>
      </c>
    </row>
    <row r="67" spans="1:19" ht="27" x14ac:dyDescent="0.25">
      <c r="A67" s="223" t="s">
        <v>250</v>
      </c>
      <c r="B67" s="224" t="s">
        <v>322</v>
      </c>
      <c r="C67" s="10">
        <v>80111601</v>
      </c>
      <c r="D67" s="223" t="s">
        <v>304</v>
      </c>
      <c r="E67" s="225" t="s">
        <v>305</v>
      </c>
      <c r="F67" s="226">
        <v>9</v>
      </c>
      <c r="G67" s="13" t="s">
        <v>306</v>
      </c>
      <c r="H67" s="227">
        <v>43889</v>
      </c>
      <c r="I67" s="267" t="str">
        <f t="shared" si="3"/>
        <v>feb</v>
      </c>
      <c r="J67" s="227">
        <v>43889</v>
      </c>
      <c r="K67" s="228">
        <v>43922</v>
      </c>
      <c r="L67" s="12">
        <v>61000000</v>
      </c>
      <c r="M67" s="12">
        <v>0</v>
      </c>
      <c r="N67" s="14">
        <f t="shared" si="2"/>
        <v>61000000</v>
      </c>
      <c r="O67" s="278">
        <v>61000000</v>
      </c>
      <c r="P67" s="278">
        <v>0</v>
      </c>
      <c r="Q67" s="278">
        <v>0</v>
      </c>
      <c r="R67" s="268">
        <f t="shared" si="4"/>
        <v>0</v>
      </c>
      <c r="S67" s="309">
        <v>1</v>
      </c>
    </row>
    <row r="68" spans="1:19" ht="40.5" x14ac:dyDescent="0.25">
      <c r="A68" s="223" t="s">
        <v>250</v>
      </c>
      <c r="B68" s="224" t="s">
        <v>325</v>
      </c>
      <c r="C68" s="10">
        <v>80111607</v>
      </c>
      <c r="D68" s="223" t="s">
        <v>326</v>
      </c>
      <c r="E68" s="225" t="s">
        <v>305</v>
      </c>
      <c r="F68" s="226">
        <v>11.5</v>
      </c>
      <c r="G68" s="13" t="s">
        <v>306</v>
      </c>
      <c r="H68" s="227">
        <v>43825</v>
      </c>
      <c r="I68" s="267" t="str">
        <f t="shared" si="3"/>
        <v>dic</v>
      </c>
      <c r="J68" s="227">
        <v>43845</v>
      </c>
      <c r="K68" s="228">
        <v>43845</v>
      </c>
      <c r="L68" s="12">
        <v>15630196.4</v>
      </c>
      <c r="M68" s="12">
        <v>0</v>
      </c>
      <c r="N68" s="286">
        <f t="shared" si="2"/>
        <v>15630196.4</v>
      </c>
      <c r="O68" s="287">
        <v>15630196.4</v>
      </c>
      <c r="P68" s="278">
        <v>0</v>
      </c>
      <c r="Q68" s="278">
        <v>0</v>
      </c>
      <c r="R68" s="268">
        <f t="shared" si="4"/>
        <v>0</v>
      </c>
      <c r="S68" s="309">
        <v>1</v>
      </c>
    </row>
    <row r="69" spans="1:19" ht="40.5" x14ac:dyDescent="0.25">
      <c r="A69" s="223" t="s">
        <v>250</v>
      </c>
      <c r="B69" s="224" t="s">
        <v>251</v>
      </c>
      <c r="C69" s="10">
        <v>80111607</v>
      </c>
      <c r="D69" s="223" t="s">
        <v>326</v>
      </c>
      <c r="E69" s="225" t="s">
        <v>305</v>
      </c>
      <c r="F69" s="226">
        <v>12</v>
      </c>
      <c r="G69" s="13" t="s">
        <v>306</v>
      </c>
      <c r="H69" s="227">
        <v>44022</v>
      </c>
      <c r="I69" s="267" t="str">
        <f t="shared" si="3"/>
        <v>jul</v>
      </c>
      <c r="J69" s="227">
        <v>44043</v>
      </c>
      <c r="K69" s="228">
        <v>44043</v>
      </c>
      <c r="L69" s="12">
        <v>41235263.840000004</v>
      </c>
      <c r="M69" s="12">
        <v>0</v>
      </c>
      <c r="N69" s="286">
        <f t="shared" si="2"/>
        <v>41235263.840000004</v>
      </c>
      <c r="O69" s="287">
        <v>16856865</v>
      </c>
      <c r="P69" s="278">
        <v>0</v>
      </c>
      <c r="Q69" s="278">
        <v>0</v>
      </c>
      <c r="R69" s="268">
        <f t="shared" si="4"/>
        <v>-24378398.840000004</v>
      </c>
      <c r="S69" s="309">
        <v>1</v>
      </c>
    </row>
    <row r="70" spans="1:19" ht="40.5" x14ac:dyDescent="0.25">
      <c r="A70" s="223" t="s">
        <v>250</v>
      </c>
      <c r="B70" s="224" t="s">
        <v>327</v>
      </c>
      <c r="C70" s="10">
        <v>80101604</v>
      </c>
      <c r="D70" s="223" t="s">
        <v>326</v>
      </c>
      <c r="E70" s="225" t="s">
        <v>305</v>
      </c>
      <c r="F70" s="226">
        <v>11</v>
      </c>
      <c r="G70" s="13" t="s">
        <v>306</v>
      </c>
      <c r="H70" s="227">
        <v>43845</v>
      </c>
      <c r="I70" s="267" t="str">
        <f t="shared" si="3"/>
        <v>ene</v>
      </c>
      <c r="J70" s="227">
        <v>43861</v>
      </c>
      <c r="K70" s="228">
        <v>43861</v>
      </c>
      <c r="L70" s="12">
        <v>37272253.549999997</v>
      </c>
      <c r="M70" s="12">
        <v>0</v>
      </c>
      <c r="N70" s="286">
        <f t="shared" si="2"/>
        <v>37272253.549999997</v>
      </c>
      <c r="O70" s="287">
        <v>37272253.549999997</v>
      </c>
      <c r="P70" s="278">
        <v>0</v>
      </c>
      <c r="Q70" s="278">
        <v>0</v>
      </c>
      <c r="R70" s="268">
        <f t="shared" si="4"/>
        <v>0</v>
      </c>
      <c r="S70" s="15">
        <v>1</v>
      </c>
    </row>
    <row r="71" spans="1:19" ht="67.5" x14ac:dyDescent="0.25">
      <c r="A71" s="223" t="s">
        <v>250</v>
      </c>
      <c r="B71" s="224" t="s">
        <v>328</v>
      </c>
      <c r="C71" s="10">
        <v>80111601</v>
      </c>
      <c r="D71" s="223" t="s">
        <v>326</v>
      </c>
      <c r="E71" s="225" t="s">
        <v>305</v>
      </c>
      <c r="F71" s="226">
        <v>12</v>
      </c>
      <c r="G71" s="13" t="s">
        <v>306</v>
      </c>
      <c r="H71" s="227">
        <v>41266</v>
      </c>
      <c r="I71" s="267" t="str">
        <f t="shared" si="3"/>
        <v>dic</v>
      </c>
      <c r="J71" s="227">
        <v>43861</v>
      </c>
      <c r="K71" s="228">
        <v>43861</v>
      </c>
      <c r="L71" s="288">
        <v>35838614</v>
      </c>
      <c r="M71" s="288">
        <v>0</v>
      </c>
      <c r="N71" s="289">
        <f t="shared" si="2"/>
        <v>35838614</v>
      </c>
      <c r="O71" s="290">
        <v>35838614</v>
      </c>
      <c r="P71" s="291">
        <v>0</v>
      </c>
      <c r="Q71" s="291">
        <v>0</v>
      </c>
      <c r="R71" s="268">
        <f t="shared" si="4"/>
        <v>0</v>
      </c>
      <c r="S71" s="309">
        <v>1</v>
      </c>
    </row>
    <row r="72" spans="1:19" ht="27" x14ac:dyDescent="0.25">
      <c r="A72" s="223" t="s">
        <v>250</v>
      </c>
      <c r="B72" s="224" t="s">
        <v>329</v>
      </c>
      <c r="C72" s="10">
        <v>80131600</v>
      </c>
      <c r="D72" s="223" t="s">
        <v>304</v>
      </c>
      <c r="E72" s="225" t="s">
        <v>330</v>
      </c>
      <c r="F72" s="226">
        <v>8</v>
      </c>
      <c r="G72" s="13" t="s">
        <v>331</v>
      </c>
      <c r="H72" s="227">
        <v>43881</v>
      </c>
      <c r="I72" s="267" t="str">
        <f t="shared" si="3"/>
        <v>feb</v>
      </c>
      <c r="J72" s="227">
        <v>43910</v>
      </c>
      <c r="K72" s="228">
        <v>43941</v>
      </c>
      <c r="L72" s="253">
        <v>8219396171</v>
      </c>
      <c r="M72" s="12">
        <v>0</v>
      </c>
      <c r="N72" s="289">
        <v>8219396171</v>
      </c>
      <c r="O72" s="291">
        <v>8219396171</v>
      </c>
      <c r="P72" s="291">
        <v>0</v>
      </c>
      <c r="Q72" s="291">
        <v>0</v>
      </c>
      <c r="R72" s="268">
        <f t="shared" si="4"/>
        <v>0</v>
      </c>
      <c r="S72" s="15">
        <v>0</v>
      </c>
    </row>
    <row r="73" spans="1:19" ht="27" x14ac:dyDescent="0.25">
      <c r="A73" s="223" t="s">
        <v>250</v>
      </c>
      <c r="B73" s="224" t="s">
        <v>332</v>
      </c>
      <c r="C73" s="10">
        <v>80131600</v>
      </c>
      <c r="D73" s="223" t="s">
        <v>304</v>
      </c>
      <c r="E73" s="225" t="s">
        <v>333</v>
      </c>
      <c r="F73" s="226">
        <v>12</v>
      </c>
      <c r="G73" s="13" t="s">
        <v>331</v>
      </c>
      <c r="H73" s="227">
        <v>43881</v>
      </c>
      <c r="I73" s="267" t="str">
        <f t="shared" si="3"/>
        <v>feb</v>
      </c>
      <c r="J73" s="227">
        <v>43910</v>
      </c>
      <c r="K73" s="228">
        <v>43941</v>
      </c>
      <c r="L73" s="253">
        <v>4834938924</v>
      </c>
      <c r="M73" s="12">
        <v>0</v>
      </c>
      <c r="N73" s="289">
        <v>4834938924</v>
      </c>
      <c r="O73" s="291">
        <v>4834938924</v>
      </c>
      <c r="P73" s="291">
        <v>0</v>
      </c>
      <c r="Q73" s="291">
        <v>0</v>
      </c>
      <c r="R73" s="268">
        <f t="shared" si="4"/>
        <v>0</v>
      </c>
      <c r="S73" s="15">
        <v>0</v>
      </c>
    </row>
    <row r="74" spans="1:19" ht="27" x14ac:dyDescent="0.25">
      <c r="A74" s="223" t="s">
        <v>250</v>
      </c>
      <c r="B74" s="224" t="s">
        <v>334</v>
      </c>
      <c r="C74" s="10">
        <v>80131600</v>
      </c>
      <c r="D74" s="223" t="s">
        <v>304</v>
      </c>
      <c r="E74" s="225" t="s">
        <v>335</v>
      </c>
      <c r="F74" s="226">
        <v>10</v>
      </c>
      <c r="G74" s="13" t="s">
        <v>331</v>
      </c>
      <c r="H74" s="227">
        <v>43881</v>
      </c>
      <c r="I74" s="267" t="str">
        <f t="shared" si="3"/>
        <v>feb</v>
      </c>
      <c r="J74" s="227">
        <v>43910</v>
      </c>
      <c r="K74" s="228">
        <v>43941</v>
      </c>
      <c r="L74" s="253">
        <v>4270862716</v>
      </c>
      <c r="M74" s="12">
        <v>0</v>
      </c>
      <c r="N74" s="289">
        <v>4270862716</v>
      </c>
      <c r="O74" s="291">
        <v>4270862716</v>
      </c>
      <c r="P74" s="291">
        <v>0</v>
      </c>
      <c r="Q74" s="291">
        <v>0</v>
      </c>
      <c r="R74" s="268">
        <f t="shared" si="4"/>
        <v>0</v>
      </c>
      <c r="S74" s="15">
        <v>0</v>
      </c>
    </row>
    <row r="75" spans="1:19" ht="27" x14ac:dyDescent="0.25">
      <c r="A75" s="223" t="s">
        <v>250</v>
      </c>
      <c r="B75" s="224" t="s">
        <v>336</v>
      </c>
      <c r="C75" s="10">
        <v>80131600</v>
      </c>
      <c r="D75" s="223" t="s">
        <v>304</v>
      </c>
      <c r="E75" s="225" t="s">
        <v>337</v>
      </c>
      <c r="F75" s="226">
        <v>5</v>
      </c>
      <c r="G75" s="13" t="s">
        <v>331</v>
      </c>
      <c r="H75" s="228">
        <v>43941</v>
      </c>
      <c r="I75" s="267" t="str">
        <f t="shared" si="3"/>
        <v>abr</v>
      </c>
      <c r="J75" s="228">
        <v>43971</v>
      </c>
      <c r="K75" s="228">
        <v>44002</v>
      </c>
      <c r="L75" s="253">
        <v>483493892</v>
      </c>
      <c r="M75" s="12">
        <v>0</v>
      </c>
      <c r="N75" s="289">
        <v>483493892</v>
      </c>
      <c r="O75" s="291">
        <v>483493892</v>
      </c>
      <c r="P75" s="291">
        <v>0</v>
      </c>
      <c r="Q75" s="291">
        <v>0</v>
      </c>
      <c r="R75" s="268">
        <f t="shared" si="4"/>
        <v>0</v>
      </c>
      <c r="S75" s="15">
        <v>0</v>
      </c>
    </row>
    <row r="76" spans="1:19" s="15" customFormat="1" ht="27" x14ac:dyDescent="0.25">
      <c r="A76" s="223" t="s">
        <v>250</v>
      </c>
      <c r="B76" s="224" t="s">
        <v>449</v>
      </c>
      <c r="C76" s="10">
        <v>80131600</v>
      </c>
      <c r="D76" s="223" t="s">
        <v>304</v>
      </c>
      <c r="E76" s="225" t="s">
        <v>450</v>
      </c>
      <c r="F76" s="226">
        <v>12</v>
      </c>
      <c r="G76" s="13" t="s">
        <v>331</v>
      </c>
      <c r="H76" s="228">
        <v>44048</v>
      </c>
      <c r="I76" s="267" t="str">
        <f t="shared" si="3"/>
        <v>ago</v>
      </c>
      <c r="J76" s="228">
        <v>44104</v>
      </c>
      <c r="K76" s="228">
        <v>44180</v>
      </c>
      <c r="L76" s="253">
        <v>22093865330</v>
      </c>
      <c r="M76" s="12">
        <v>0</v>
      </c>
      <c r="N76" s="289">
        <v>22093865330</v>
      </c>
      <c r="O76" s="291">
        <v>22093865330</v>
      </c>
      <c r="P76" s="291">
        <v>0</v>
      </c>
      <c r="Q76" s="291">
        <v>0</v>
      </c>
      <c r="R76" s="268">
        <f t="shared" si="4"/>
        <v>0</v>
      </c>
      <c r="S76" s="15">
        <v>0</v>
      </c>
    </row>
    <row r="77" spans="1:19" ht="27" x14ac:dyDescent="0.25">
      <c r="A77" s="292" t="s">
        <v>262</v>
      </c>
      <c r="B77" s="292" t="s">
        <v>339</v>
      </c>
      <c r="C77" s="240">
        <v>80101604</v>
      </c>
      <c r="D77" s="293" t="s">
        <v>338</v>
      </c>
      <c r="E77" s="295" t="s">
        <v>340</v>
      </c>
      <c r="F77" s="296">
        <v>9</v>
      </c>
      <c r="G77" s="294" t="s">
        <v>261</v>
      </c>
      <c r="H77" s="297">
        <v>43891</v>
      </c>
      <c r="I77" s="267" t="str">
        <f t="shared" si="3"/>
        <v>mar</v>
      </c>
      <c r="J77" s="297">
        <v>43922</v>
      </c>
      <c r="K77" s="297">
        <v>43922</v>
      </c>
      <c r="L77" s="298">
        <v>109079590.81499998</v>
      </c>
      <c r="M77" s="299">
        <v>0</v>
      </c>
      <c r="N77" s="300">
        <f t="shared" ref="N77:N82" si="5">+L77+M77</f>
        <v>109079590.81499998</v>
      </c>
      <c r="O77" s="298">
        <v>96959636.279999986</v>
      </c>
      <c r="P77" s="298">
        <v>12119954.534999998</v>
      </c>
      <c r="Q77" s="298"/>
      <c r="R77" s="268">
        <f t="shared" si="4"/>
        <v>0</v>
      </c>
      <c r="S77" s="15">
        <v>1</v>
      </c>
    </row>
    <row r="78" spans="1:19" ht="27" x14ac:dyDescent="0.25">
      <c r="A78" s="292" t="s">
        <v>262</v>
      </c>
      <c r="B78" s="292" t="s">
        <v>339</v>
      </c>
      <c r="C78" s="240">
        <v>80101604</v>
      </c>
      <c r="D78" s="293" t="s">
        <v>338</v>
      </c>
      <c r="E78" s="295" t="s">
        <v>340</v>
      </c>
      <c r="F78" s="296">
        <v>9</v>
      </c>
      <c r="G78" s="294" t="s">
        <v>261</v>
      </c>
      <c r="H78" s="297">
        <v>43891</v>
      </c>
      <c r="I78" s="267" t="str">
        <f t="shared" si="3"/>
        <v>mar</v>
      </c>
      <c r="J78" s="297">
        <v>43922</v>
      </c>
      <c r="K78" s="297">
        <v>43922</v>
      </c>
      <c r="L78" s="298">
        <v>109079590.81499998</v>
      </c>
      <c r="M78" s="299">
        <v>0</v>
      </c>
      <c r="N78" s="300">
        <f t="shared" si="5"/>
        <v>109079590.81499998</v>
      </c>
      <c r="O78" s="298">
        <v>96959636.279999986</v>
      </c>
      <c r="P78" s="298">
        <v>12119954.534999998</v>
      </c>
      <c r="Q78" s="298"/>
      <c r="R78" s="268">
        <f t="shared" si="4"/>
        <v>0</v>
      </c>
      <c r="S78" s="15">
        <v>1</v>
      </c>
    </row>
    <row r="79" spans="1:19" ht="27" x14ac:dyDescent="0.25">
      <c r="A79" s="292" t="s">
        <v>262</v>
      </c>
      <c r="B79" s="292" t="s">
        <v>339</v>
      </c>
      <c r="C79" s="240">
        <v>80101604</v>
      </c>
      <c r="D79" s="293" t="s">
        <v>338</v>
      </c>
      <c r="E79" s="295" t="s">
        <v>340</v>
      </c>
      <c r="F79" s="296">
        <v>9</v>
      </c>
      <c r="G79" s="294" t="s">
        <v>261</v>
      </c>
      <c r="H79" s="297">
        <v>43891</v>
      </c>
      <c r="I79" s="267" t="str">
        <f t="shared" si="3"/>
        <v>mar</v>
      </c>
      <c r="J79" s="297">
        <v>43922</v>
      </c>
      <c r="K79" s="297">
        <v>43922</v>
      </c>
      <c r="L79" s="298">
        <v>109079590.81499998</v>
      </c>
      <c r="M79" s="299">
        <v>0</v>
      </c>
      <c r="N79" s="300">
        <f t="shared" si="5"/>
        <v>109079590.81499998</v>
      </c>
      <c r="O79" s="298">
        <v>96959636.279999986</v>
      </c>
      <c r="P79" s="298">
        <v>12119954.534999998</v>
      </c>
      <c r="Q79" s="298"/>
      <c r="R79" s="268">
        <f t="shared" si="4"/>
        <v>0</v>
      </c>
      <c r="S79" s="242">
        <v>1</v>
      </c>
    </row>
    <row r="80" spans="1:19" ht="27" x14ac:dyDescent="0.25">
      <c r="A80" s="292" t="s">
        <v>262</v>
      </c>
      <c r="B80" s="292" t="s">
        <v>341</v>
      </c>
      <c r="C80" s="240">
        <v>80101604</v>
      </c>
      <c r="D80" s="293" t="s">
        <v>338</v>
      </c>
      <c r="E80" s="295" t="s">
        <v>340</v>
      </c>
      <c r="F80" s="296">
        <v>8</v>
      </c>
      <c r="G80" s="294" t="s">
        <v>261</v>
      </c>
      <c r="H80" s="297">
        <v>43922</v>
      </c>
      <c r="I80" s="267" t="str">
        <f t="shared" si="3"/>
        <v>abr</v>
      </c>
      <c r="J80" s="297">
        <v>43952</v>
      </c>
      <c r="K80" s="297">
        <v>43952</v>
      </c>
      <c r="L80" s="298">
        <v>63958032</v>
      </c>
      <c r="M80" s="299">
        <v>0</v>
      </c>
      <c r="N80" s="300">
        <f t="shared" si="5"/>
        <v>63958032</v>
      </c>
      <c r="O80" s="298">
        <v>55963278</v>
      </c>
      <c r="P80" s="298">
        <v>7994754</v>
      </c>
      <c r="Q80" s="298"/>
      <c r="R80" s="268">
        <f t="shared" si="4"/>
        <v>0</v>
      </c>
      <c r="S80" s="309">
        <v>1</v>
      </c>
    </row>
    <row r="81" spans="1:19" ht="40.5" x14ac:dyDescent="0.25">
      <c r="A81" s="292" t="s">
        <v>262</v>
      </c>
      <c r="B81" s="292" t="s">
        <v>342</v>
      </c>
      <c r="C81" s="240">
        <v>80101604</v>
      </c>
      <c r="D81" s="293" t="s">
        <v>343</v>
      </c>
      <c r="E81" s="295" t="s">
        <v>344</v>
      </c>
      <c r="F81" s="296">
        <v>9</v>
      </c>
      <c r="G81" s="294" t="s">
        <v>261</v>
      </c>
      <c r="H81" s="297">
        <v>43891</v>
      </c>
      <c r="I81" s="267" t="str">
        <f t="shared" si="3"/>
        <v>mar</v>
      </c>
      <c r="J81" s="297">
        <v>43922</v>
      </c>
      <c r="K81" s="297">
        <v>43922</v>
      </c>
      <c r="L81" s="298">
        <v>91486440</v>
      </c>
      <c r="M81" s="299">
        <v>0</v>
      </c>
      <c r="N81" s="300">
        <f t="shared" si="5"/>
        <v>91486440</v>
      </c>
      <c r="O81" s="298">
        <v>81321280</v>
      </c>
      <c r="P81" s="298">
        <v>10165160</v>
      </c>
      <c r="Q81" s="298"/>
      <c r="R81" s="268">
        <f t="shared" si="4"/>
        <v>0</v>
      </c>
      <c r="S81" s="309">
        <v>1</v>
      </c>
    </row>
    <row r="82" spans="1:19" ht="27" x14ac:dyDescent="0.25">
      <c r="A82" s="292" t="s">
        <v>262</v>
      </c>
      <c r="B82" s="292" t="s">
        <v>345</v>
      </c>
      <c r="C82" s="240">
        <v>80101604</v>
      </c>
      <c r="D82" s="293" t="s">
        <v>346</v>
      </c>
      <c r="E82" s="295" t="s">
        <v>347</v>
      </c>
      <c r="F82" s="296">
        <v>9</v>
      </c>
      <c r="G82" s="294" t="s">
        <v>348</v>
      </c>
      <c r="H82" s="297">
        <v>43891</v>
      </c>
      <c r="I82" s="267" t="str">
        <f>TEXT(H82,"mmm")</f>
        <v>mar</v>
      </c>
      <c r="J82" s="297">
        <v>43922</v>
      </c>
      <c r="K82" s="297">
        <v>43922</v>
      </c>
      <c r="L82" s="298">
        <v>26878959</v>
      </c>
      <c r="M82" s="299">
        <v>0</v>
      </c>
      <c r="N82" s="300">
        <f t="shared" si="5"/>
        <v>26878959</v>
      </c>
      <c r="O82" s="298">
        <v>23892408</v>
      </c>
      <c r="P82" s="298">
        <v>2986551</v>
      </c>
      <c r="Q82" s="298"/>
      <c r="R82" s="268">
        <f t="shared" si="4"/>
        <v>0</v>
      </c>
      <c r="S82" s="309">
        <v>1</v>
      </c>
    </row>
    <row r="83" spans="1:19" ht="40.5" x14ac:dyDescent="0.25">
      <c r="A83" s="243" t="s">
        <v>263</v>
      </c>
      <c r="B83" s="222" t="s">
        <v>349</v>
      </c>
      <c r="C83" s="16">
        <v>80101604</v>
      </c>
      <c r="D83" s="269" t="s">
        <v>350</v>
      </c>
      <c r="E83" s="223" t="s">
        <v>351</v>
      </c>
      <c r="F83" s="241">
        <v>10</v>
      </c>
      <c r="G83" s="17" t="s">
        <v>352</v>
      </c>
      <c r="H83" s="228">
        <v>43862</v>
      </c>
      <c r="I83" s="267" t="str">
        <f t="shared" ref="I83:I159" si="6">TEXT(H83,"mmm")</f>
        <v>feb</v>
      </c>
      <c r="J83" s="228">
        <v>43877</v>
      </c>
      <c r="K83" s="228">
        <v>43893</v>
      </c>
      <c r="L83" s="253">
        <v>67564178.700000003</v>
      </c>
      <c r="M83" s="236"/>
      <c r="N83" s="256">
        <v>67564178.700000003</v>
      </c>
      <c r="O83" s="253">
        <v>60807760.829999998</v>
      </c>
      <c r="P83" s="253">
        <v>6756417.8700000048</v>
      </c>
      <c r="Q83" s="265"/>
      <c r="R83" s="268">
        <f t="shared" si="4"/>
        <v>0</v>
      </c>
      <c r="S83" s="309">
        <v>1</v>
      </c>
    </row>
    <row r="84" spans="1:19" ht="40.5" x14ac:dyDescent="0.25">
      <c r="A84" s="243" t="s">
        <v>263</v>
      </c>
      <c r="B84" s="222" t="s">
        <v>353</v>
      </c>
      <c r="C84" s="16">
        <v>80101604</v>
      </c>
      <c r="D84" s="269" t="s">
        <v>350</v>
      </c>
      <c r="E84" s="223" t="s">
        <v>351</v>
      </c>
      <c r="F84" s="241">
        <v>9</v>
      </c>
      <c r="G84" s="17" t="s">
        <v>352</v>
      </c>
      <c r="H84" s="228">
        <v>43876</v>
      </c>
      <c r="I84" s="267" t="str">
        <f t="shared" si="6"/>
        <v>feb</v>
      </c>
      <c r="J84" s="228">
        <v>43891</v>
      </c>
      <c r="K84" s="228">
        <v>43914</v>
      </c>
      <c r="L84" s="253">
        <v>34253165.515000001</v>
      </c>
      <c r="M84" s="236"/>
      <c r="N84" s="256">
        <v>34253165.515000001</v>
      </c>
      <c r="O84" s="253">
        <v>30447258.235555556</v>
      </c>
      <c r="P84" s="253">
        <v>3805907.2794444449</v>
      </c>
      <c r="Q84" s="265"/>
      <c r="R84" s="268">
        <f t="shared" si="4"/>
        <v>0</v>
      </c>
      <c r="S84" s="309">
        <v>1</v>
      </c>
    </row>
    <row r="85" spans="1:19" ht="40.5" x14ac:dyDescent="0.25">
      <c r="A85" s="243" t="s">
        <v>263</v>
      </c>
      <c r="B85" s="222" t="s">
        <v>354</v>
      </c>
      <c r="C85" s="16">
        <v>80101604</v>
      </c>
      <c r="D85" s="269" t="s">
        <v>350</v>
      </c>
      <c r="E85" s="223" t="s">
        <v>351</v>
      </c>
      <c r="F85" s="241">
        <v>11</v>
      </c>
      <c r="G85" s="17" t="s">
        <v>352</v>
      </c>
      <c r="H85" s="228">
        <v>43847</v>
      </c>
      <c r="I85" s="267" t="str">
        <f t="shared" si="6"/>
        <v>ene</v>
      </c>
      <c r="J85" s="228">
        <v>43857</v>
      </c>
      <c r="K85" s="228">
        <v>43862</v>
      </c>
      <c r="L85" s="253">
        <v>111492026.58000001</v>
      </c>
      <c r="M85" s="236"/>
      <c r="N85" s="256">
        <v>111492026.58000001</v>
      </c>
      <c r="O85" s="253">
        <v>101356387.80000001</v>
      </c>
      <c r="P85" s="253">
        <v>10135638.780000001</v>
      </c>
      <c r="Q85" s="265"/>
      <c r="R85" s="268">
        <f t="shared" si="4"/>
        <v>0</v>
      </c>
      <c r="S85" s="309">
        <v>1</v>
      </c>
    </row>
    <row r="86" spans="1:19" ht="40.5" x14ac:dyDescent="0.25">
      <c r="A86" s="243" t="s">
        <v>263</v>
      </c>
      <c r="B86" s="222" t="s">
        <v>349</v>
      </c>
      <c r="C86" s="16">
        <v>80101604</v>
      </c>
      <c r="D86" s="269" t="s">
        <v>350</v>
      </c>
      <c r="E86" s="223" t="s">
        <v>351</v>
      </c>
      <c r="F86" s="241">
        <v>6</v>
      </c>
      <c r="G86" s="17" t="s">
        <v>352</v>
      </c>
      <c r="H86" s="228">
        <v>43976</v>
      </c>
      <c r="I86" s="267" t="str">
        <f t="shared" si="6"/>
        <v>may</v>
      </c>
      <c r="J86" s="228">
        <v>43991</v>
      </c>
      <c r="K86" s="228">
        <v>44009</v>
      </c>
      <c r="L86" s="253">
        <v>21633578.219999999</v>
      </c>
      <c r="M86" s="236"/>
      <c r="N86" s="256">
        <v>21633578.219999999</v>
      </c>
      <c r="O86" s="253">
        <v>18027981.849999998</v>
      </c>
      <c r="P86" s="253">
        <v>3605596.370000001</v>
      </c>
      <c r="Q86" s="265"/>
      <c r="R86" s="268">
        <f t="shared" si="4"/>
        <v>0</v>
      </c>
      <c r="S86" s="309">
        <v>1</v>
      </c>
    </row>
    <row r="87" spans="1:19" ht="40.5" x14ac:dyDescent="0.25">
      <c r="A87" s="243" t="s">
        <v>263</v>
      </c>
      <c r="B87" s="222" t="s">
        <v>355</v>
      </c>
      <c r="C87" s="16">
        <v>80101604</v>
      </c>
      <c r="D87" s="269" t="s">
        <v>350</v>
      </c>
      <c r="E87" s="223" t="s">
        <v>351</v>
      </c>
      <c r="F87" s="241">
        <v>7</v>
      </c>
      <c r="G87" s="17" t="s">
        <v>352</v>
      </c>
      <c r="H87" s="228">
        <v>43953</v>
      </c>
      <c r="I87" s="267" t="str">
        <f t="shared" si="6"/>
        <v>may</v>
      </c>
      <c r="J87" s="228">
        <v>43968</v>
      </c>
      <c r="K87" s="228">
        <v>43617</v>
      </c>
      <c r="L87" s="253">
        <v>84429871.469999999</v>
      </c>
      <c r="M87" s="236"/>
      <c r="N87" s="256">
        <v>84429871.469999999</v>
      </c>
      <c r="O87" s="253">
        <v>72368461.25999999</v>
      </c>
      <c r="P87" s="253">
        <v>12061410.210000008</v>
      </c>
      <c r="Q87" s="265"/>
      <c r="R87" s="268">
        <f t="shared" si="4"/>
        <v>0</v>
      </c>
      <c r="S87" s="309">
        <v>1</v>
      </c>
    </row>
    <row r="88" spans="1:19" ht="40.5" x14ac:dyDescent="0.25">
      <c r="A88" s="243" t="s">
        <v>263</v>
      </c>
      <c r="B88" s="308" t="s">
        <v>356</v>
      </c>
      <c r="C88" s="16">
        <v>80101604</v>
      </c>
      <c r="D88" s="269" t="s">
        <v>350</v>
      </c>
      <c r="E88" s="223" t="s">
        <v>351</v>
      </c>
      <c r="F88" s="241">
        <v>9</v>
      </c>
      <c r="G88" s="17" t="s">
        <v>357</v>
      </c>
      <c r="H88" s="228">
        <v>43876</v>
      </c>
      <c r="I88" s="267" t="str">
        <f t="shared" si="6"/>
        <v>feb</v>
      </c>
      <c r="J88" s="228">
        <v>43891</v>
      </c>
      <c r="K88" s="228">
        <v>43922</v>
      </c>
      <c r="L88" s="253">
        <v>94800000</v>
      </c>
      <c r="M88" s="236"/>
      <c r="N88" s="256">
        <v>94800000</v>
      </c>
      <c r="O88" s="253">
        <v>79000000</v>
      </c>
      <c r="P88" s="253">
        <v>15800000</v>
      </c>
      <c r="Q88" s="265"/>
      <c r="R88" s="268">
        <f t="shared" si="4"/>
        <v>0</v>
      </c>
      <c r="S88" s="15">
        <v>0</v>
      </c>
    </row>
    <row r="89" spans="1:19" ht="40.5" x14ac:dyDescent="0.25">
      <c r="A89" s="243" t="s">
        <v>263</v>
      </c>
      <c r="B89" s="308" t="s">
        <v>358</v>
      </c>
      <c r="C89" s="16">
        <v>80101604</v>
      </c>
      <c r="D89" s="269" t="s">
        <v>350</v>
      </c>
      <c r="E89" s="223" t="s">
        <v>351</v>
      </c>
      <c r="F89" s="241">
        <v>9</v>
      </c>
      <c r="G89" s="17" t="s">
        <v>357</v>
      </c>
      <c r="H89" s="228">
        <v>43876</v>
      </c>
      <c r="I89" s="267" t="str">
        <f t="shared" si="6"/>
        <v>feb</v>
      </c>
      <c r="J89" s="228">
        <v>43891</v>
      </c>
      <c r="K89" s="228">
        <v>43922</v>
      </c>
      <c r="L89" s="253">
        <v>45500000</v>
      </c>
      <c r="M89" s="236"/>
      <c r="N89" s="256">
        <v>45500000</v>
      </c>
      <c r="O89" s="253">
        <v>37916666.666666664</v>
      </c>
      <c r="P89" s="253">
        <v>7583333.3333333358</v>
      </c>
      <c r="Q89" s="265"/>
      <c r="R89" s="268">
        <f t="shared" si="4"/>
        <v>0</v>
      </c>
      <c r="S89" s="15">
        <v>0</v>
      </c>
    </row>
    <row r="90" spans="1:19" ht="27" x14ac:dyDescent="0.25">
      <c r="A90" s="243" t="s">
        <v>264</v>
      </c>
      <c r="B90" s="301" t="s">
        <v>359</v>
      </c>
      <c r="C90" s="302">
        <v>80101604</v>
      </c>
      <c r="D90" s="237" t="s">
        <v>360</v>
      </c>
      <c r="E90" s="303" t="s">
        <v>361</v>
      </c>
      <c r="F90" s="304">
        <v>8</v>
      </c>
      <c r="G90" s="305" t="s">
        <v>362</v>
      </c>
      <c r="H90" s="306">
        <v>43922</v>
      </c>
      <c r="I90" s="267" t="str">
        <f t="shared" si="6"/>
        <v>abr</v>
      </c>
      <c r="J90" s="228">
        <v>43922</v>
      </c>
      <c r="K90" s="228">
        <v>43951</v>
      </c>
      <c r="L90" s="253">
        <v>63958029.720000014</v>
      </c>
      <c r="M90" s="236">
        <v>0</v>
      </c>
      <c r="N90" s="256">
        <v>63958029.720000014</v>
      </c>
      <c r="O90" s="253">
        <v>63958029.720000014</v>
      </c>
      <c r="P90" s="253"/>
      <c r="Q90" s="265"/>
      <c r="R90" s="268">
        <f t="shared" si="4"/>
        <v>0</v>
      </c>
      <c r="S90" s="309">
        <v>1</v>
      </c>
    </row>
    <row r="91" spans="1:19" ht="40.5" x14ac:dyDescent="0.25">
      <c r="A91" s="243" t="s">
        <v>264</v>
      </c>
      <c r="B91" s="301" t="s">
        <v>363</v>
      </c>
      <c r="C91" s="302">
        <v>80101604</v>
      </c>
      <c r="D91" s="237" t="s">
        <v>360</v>
      </c>
      <c r="E91" s="303" t="s">
        <v>361</v>
      </c>
      <c r="F91" s="304">
        <v>5</v>
      </c>
      <c r="G91" s="305" t="s">
        <v>362</v>
      </c>
      <c r="H91" s="306">
        <v>44013</v>
      </c>
      <c r="I91" s="267" t="str">
        <f t="shared" si="6"/>
        <v>jul</v>
      </c>
      <c r="J91" s="228">
        <v>44013</v>
      </c>
      <c r="K91" s="228">
        <v>44043</v>
      </c>
      <c r="L91" s="253">
        <v>35976394.299999997</v>
      </c>
      <c r="M91" s="236">
        <v>0</v>
      </c>
      <c r="N91" s="256">
        <v>35976394.299999997</v>
      </c>
      <c r="O91" s="253">
        <v>35976394.299999997</v>
      </c>
      <c r="P91" s="253"/>
      <c r="Q91" s="265"/>
      <c r="R91" s="268">
        <f t="shared" si="4"/>
        <v>0</v>
      </c>
      <c r="S91" s="309">
        <v>1</v>
      </c>
    </row>
    <row r="92" spans="1:19" ht="27" x14ac:dyDescent="0.25">
      <c r="A92" s="243" t="s">
        <v>264</v>
      </c>
      <c r="B92" s="301" t="s">
        <v>364</v>
      </c>
      <c r="C92" s="302" t="s">
        <v>365</v>
      </c>
      <c r="D92" s="237" t="s">
        <v>360</v>
      </c>
      <c r="E92" s="303" t="s">
        <v>361</v>
      </c>
      <c r="F92" s="304">
        <v>17</v>
      </c>
      <c r="G92" s="301" t="s">
        <v>366</v>
      </c>
      <c r="H92" s="306">
        <v>43922</v>
      </c>
      <c r="I92" s="267" t="str">
        <f t="shared" si="6"/>
        <v>abr</v>
      </c>
      <c r="J92" s="228">
        <v>43617</v>
      </c>
      <c r="K92" s="228">
        <v>44042</v>
      </c>
      <c r="L92" s="253">
        <v>700000000</v>
      </c>
      <c r="M92" s="236">
        <v>0</v>
      </c>
      <c r="N92" s="256">
        <v>700000000</v>
      </c>
      <c r="O92" s="253">
        <v>177333333.33333299</v>
      </c>
      <c r="P92" s="253">
        <v>522666666.66666698</v>
      </c>
      <c r="Q92" s="265"/>
      <c r="R92" s="268">
        <f t="shared" si="4"/>
        <v>0</v>
      </c>
      <c r="S92" s="15">
        <v>0</v>
      </c>
    </row>
    <row r="93" spans="1:19" ht="40.5" x14ac:dyDescent="0.25">
      <c r="A93" s="243" t="s">
        <v>264</v>
      </c>
      <c r="B93" s="301" t="s">
        <v>367</v>
      </c>
      <c r="C93" s="302">
        <v>80101604</v>
      </c>
      <c r="D93" s="237" t="s">
        <v>360</v>
      </c>
      <c r="E93" s="303" t="s">
        <v>361</v>
      </c>
      <c r="F93" s="304">
        <v>12</v>
      </c>
      <c r="G93" s="305" t="s">
        <v>362</v>
      </c>
      <c r="H93" s="306">
        <v>43922</v>
      </c>
      <c r="I93" s="267" t="str">
        <f t="shared" si="6"/>
        <v>abr</v>
      </c>
      <c r="J93" s="228">
        <v>43617</v>
      </c>
      <c r="K93" s="228">
        <v>44042</v>
      </c>
      <c r="L93" s="253">
        <v>147698759.88350999</v>
      </c>
      <c r="M93" s="236">
        <v>0</v>
      </c>
      <c r="N93" s="256">
        <v>147698759.88350999</v>
      </c>
      <c r="O93" s="253">
        <v>60482702.655000001</v>
      </c>
      <c r="P93" s="253">
        <v>87216057.228509992</v>
      </c>
      <c r="Q93" s="265"/>
      <c r="R93" s="268">
        <f t="shared" si="4"/>
        <v>0</v>
      </c>
      <c r="S93" s="309">
        <v>1</v>
      </c>
    </row>
    <row r="94" spans="1:19" s="15" customFormat="1" ht="40.5" x14ac:dyDescent="0.25">
      <c r="A94" s="243" t="s">
        <v>264</v>
      </c>
      <c r="B94" s="308" t="s">
        <v>375</v>
      </c>
      <c r="C94" s="302">
        <v>90121502</v>
      </c>
      <c r="D94" s="237" t="s">
        <v>360</v>
      </c>
      <c r="E94" s="303" t="s">
        <v>264</v>
      </c>
      <c r="F94" s="304">
        <v>11</v>
      </c>
      <c r="G94" s="305" t="s">
        <v>374</v>
      </c>
      <c r="H94" s="306">
        <v>43903</v>
      </c>
      <c r="I94" s="267" t="str">
        <f t="shared" si="6"/>
        <v>mar</v>
      </c>
      <c r="J94" s="228">
        <v>43910</v>
      </c>
      <c r="K94" s="228">
        <v>43922</v>
      </c>
      <c r="L94" s="253">
        <v>11000000</v>
      </c>
      <c r="M94" s="236"/>
      <c r="N94" s="256">
        <v>11000000</v>
      </c>
      <c r="O94" s="253">
        <v>11000000</v>
      </c>
      <c r="P94" s="253"/>
      <c r="Q94" s="265"/>
      <c r="R94" s="268">
        <f t="shared" si="4"/>
        <v>0</v>
      </c>
      <c r="S94" s="15">
        <v>0</v>
      </c>
    </row>
    <row r="95" spans="1:19" ht="40.5" x14ac:dyDescent="0.25">
      <c r="A95" s="243" t="s">
        <v>265</v>
      </c>
      <c r="B95" s="222" t="s">
        <v>368</v>
      </c>
      <c r="C95" s="16">
        <v>80101604</v>
      </c>
      <c r="D95" s="269" t="s">
        <v>369</v>
      </c>
      <c r="E95" s="223" t="s">
        <v>361</v>
      </c>
      <c r="F95" s="241">
        <v>11</v>
      </c>
      <c r="G95" s="17" t="s">
        <v>362</v>
      </c>
      <c r="H95" s="228">
        <v>43983</v>
      </c>
      <c r="I95" s="267" t="str">
        <f t="shared" si="6"/>
        <v>jun</v>
      </c>
      <c r="J95" s="228">
        <v>43983</v>
      </c>
      <c r="K95" s="228">
        <v>43998</v>
      </c>
      <c r="L95" s="253">
        <v>111816760</v>
      </c>
      <c r="M95" s="236">
        <v>0</v>
      </c>
      <c r="N95" s="256">
        <v>111816760</v>
      </c>
      <c r="O95" s="253">
        <v>58292514.637466669</v>
      </c>
      <c r="P95" s="253">
        <v>53524245.362533331</v>
      </c>
      <c r="Q95" s="265"/>
      <c r="R95" s="268">
        <f t="shared" si="4"/>
        <v>0</v>
      </c>
      <c r="S95" s="309">
        <v>1</v>
      </c>
    </row>
    <row r="96" spans="1:19" ht="40.5" x14ac:dyDescent="0.25">
      <c r="A96" s="243" t="s">
        <v>265</v>
      </c>
      <c r="B96" s="222" t="s">
        <v>368</v>
      </c>
      <c r="C96" s="16">
        <v>80101604</v>
      </c>
      <c r="D96" s="269" t="s">
        <v>369</v>
      </c>
      <c r="E96" s="223" t="s">
        <v>361</v>
      </c>
      <c r="F96" s="241">
        <v>11</v>
      </c>
      <c r="G96" s="17" t="s">
        <v>362</v>
      </c>
      <c r="H96" s="228">
        <v>43922</v>
      </c>
      <c r="I96" s="267" t="str">
        <f t="shared" si="6"/>
        <v>abr</v>
      </c>
      <c r="J96" s="228">
        <v>43922</v>
      </c>
      <c r="K96" s="228">
        <v>43932</v>
      </c>
      <c r="L96" s="253">
        <v>111816760</v>
      </c>
      <c r="M96" s="236">
        <v>0</v>
      </c>
      <c r="N96" s="256">
        <v>111816760</v>
      </c>
      <c r="O96" s="253">
        <v>88098053.835999995</v>
      </c>
      <c r="P96" s="253">
        <v>23718706.164000005</v>
      </c>
      <c r="Q96" s="265"/>
      <c r="R96" s="268">
        <f t="shared" si="4"/>
        <v>0</v>
      </c>
      <c r="S96" s="309">
        <v>1</v>
      </c>
    </row>
    <row r="97" spans="1:19" ht="40.5" x14ac:dyDescent="0.25">
      <c r="A97" s="243" t="s">
        <v>265</v>
      </c>
      <c r="B97" s="222" t="s">
        <v>370</v>
      </c>
      <c r="C97" s="16">
        <v>80101604</v>
      </c>
      <c r="D97" s="269" t="s">
        <v>369</v>
      </c>
      <c r="E97" s="223" t="s">
        <v>361</v>
      </c>
      <c r="F97" s="241">
        <v>11</v>
      </c>
      <c r="G97" s="17" t="s">
        <v>362</v>
      </c>
      <c r="H97" s="228">
        <v>43983</v>
      </c>
      <c r="I97" s="267" t="str">
        <f t="shared" si="6"/>
        <v>jun</v>
      </c>
      <c r="J97" s="228">
        <v>43983</v>
      </c>
      <c r="K97" s="228">
        <v>44013</v>
      </c>
      <c r="L97" s="253">
        <v>111816760</v>
      </c>
      <c r="M97" s="236">
        <v>0</v>
      </c>
      <c r="N97" s="256">
        <v>111816760</v>
      </c>
      <c r="O97" s="253">
        <v>60990960.348000005</v>
      </c>
      <c r="P97" s="253">
        <v>50825799.651999995</v>
      </c>
      <c r="Q97" s="265"/>
      <c r="R97" s="268">
        <f t="shared" si="4"/>
        <v>0</v>
      </c>
      <c r="S97" s="309">
        <v>1</v>
      </c>
    </row>
    <row r="98" spans="1:19" ht="27" x14ac:dyDescent="0.25">
      <c r="A98" s="243" t="s">
        <v>265</v>
      </c>
      <c r="B98" s="222" t="s">
        <v>371</v>
      </c>
      <c r="C98" s="16">
        <v>80101604</v>
      </c>
      <c r="D98" s="269" t="s">
        <v>369</v>
      </c>
      <c r="E98" s="223" t="s">
        <v>361</v>
      </c>
      <c r="F98" s="241">
        <v>12</v>
      </c>
      <c r="G98" s="17" t="s">
        <v>362</v>
      </c>
      <c r="H98" s="228">
        <v>43891</v>
      </c>
      <c r="I98" s="267" t="str">
        <f t="shared" si="6"/>
        <v>mar</v>
      </c>
      <c r="J98" s="228">
        <v>43891</v>
      </c>
      <c r="K98" s="228">
        <v>43920</v>
      </c>
      <c r="L98" s="253">
        <v>65822883</v>
      </c>
      <c r="M98" s="236">
        <v>0</v>
      </c>
      <c r="N98" s="256">
        <v>65822883</v>
      </c>
      <c r="O98" s="253">
        <v>49367162.520000003</v>
      </c>
      <c r="P98" s="253">
        <v>16455720.479999997</v>
      </c>
      <c r="Q98" s="265"/>
      <c r="R98" s="268">
        <f t="shared" si="4"/>
        <v>0</v>
      </c>
      <c r="S98" s="309">
        <v>1</v>
      </c>
    </row>
    <row r="99" spans="1:19" ht="54" x14ac:dyDescent="0.25">
      <c r="A99" s="243" t="s">
        <v>265</v>
      </c>
      <c r="B99" s="222" t="s">
        <v>372</v>
      </c>
      <c r="C99" s="16">
        <v>80101604</v>
      </c>
      <c r="D99" s="269" t="s">
        <v>369</v>
      </c>
      <c r="E99" s="223" t="s">
        <v>361</v>
      </c>
      <c r="F99" s="241">
        <v>12</v>
      </c>
      <c r="G99" s="17" t="s">
        <v>362</v>
      </c>
      <c r="H99" s="228">
        <v>43860</v>
      </c>
      <c r="I99" s="267" t="str">
        <f t="shared" si="6"/>
        <v>ene</v>
      </c>
      <c r="J99" s="228">
        <v>43876</v>
      </c>
      <c r="K99" s="228">
        <v>43889</v>
      </c>
      <c r="L99" s="253">
        <v>127411400</v>
      </c>
      <c r="M99" s="236">
        <v>0</v>
      </c>
      <c r="N99" s="256">
        <v>127411400</v>
      </c>
      <c r="O99" s="253">
        <v>127411400</v>
      </c>
      <c r="P99" s="253">
        <v>0</v>
      </c>
      <c r="Q99" s="265"/>
      <c r="R99" s="268">
        <f t="shared" si="4"/>
        <v>0</v>
      </c>
      <c r="S99" s="309">
        <v>1</v>
      </c>
    </row>
    <row r="100" spans="1:19" ht="40.5" x14ac:dyDescent="0.25">
      <c r="A100" s="243" t="s">
        <v>265</v>
      </c>
      <c r="B100" s="308" t="s">
        <v>373</v>
      </c>
      <c r="C100" s="16">
        <v>90121502</v>
      </c>
      <c r="D100" s="269" t="s">
        <v>369</v>
      </c>
      <c r="E100" s="223" t="s">
        <v>361</v>
      </c>
      <c r="F100" s="241">
        <v>11</v>
      </c>
      <c r="G100" s="17" t="s">
        <v>374</v>
      </c>
      <c r="H100" s="228">
        <v>43903</v>
      </c>
      <c r="I100" s="267" t="str">
        <f t="shared" si="6"/>
        <v>mar</v>
      </c>
      <c r="J100" s="228">
        <v>43910</v>
      </c>
      <c r="K100" s="228">
        <v>43922</v>
      </c>
      <c r="L100" s="253">
        <v>86800000</v>
      </c>
      <c r="M100" s="236"/>
      <c r="N100" s="256">
        <v>86800000</v>
      </c>
      <c r="O100" s="253">
        <v>16000000</v>
      </c>
      <c r="P100" s="253">
        <v>70800000</v>
      </c>
      <c r="Q100" s="265"/>
      <c r="R100" s="268">
        <f t="shared" si="4"/>
        <v>0</v>
      </c>
      <c r="S100" s="15">
        <v>0</v>
      </c>
    </row>
    <row r="101" spans="1:19" ht="40.5" x14ac:dyDescent="0.25">
      <c r="A101" s="243" t="s">
        <v>266</v>
      </c>
      <c r="B101" s="308" t="s">
        <v>376</v>
      </c>
      <c r="C101" s="16">
        <v>90121502</v>
      </c>
      <c r="D101" s="269" t="s">
        <v>377</v>
      </c>
      <c r="E101" s="223" t="s">
        <v>361</v>
      </c>
      <c r="F101" s="241">
        <v>11</v>
      </c>
      <c r="G101" s="17" t="s">
        <v>374</v>
      </c>
      <c r="H101" s="228">
        <v>43903</v>
      </c>
      <c r="I101" s="267" t="str">
        <f t="shared" si="6"/>
        <v>mar</v>
      </c>
      <c r="J101" s="228">
        <v>43910</v>
      </c>
      <c r="K101" s="228">
        <v>43922</v>
      </c>
      <c r="L101" s="253">
        <v>8000000</v>
      </c>
      <c r="M101" s="236"/>
      <c r="N101" s="256">
        <v>8000000</v>
      </c>
      <c r="O101" s="253">
        <v>8000000</v>
      </c>
      <c r="P101" s="253"/>
      <c r="Q101" s="265"/>
      <c r="R101" s="268">
        <f t="shared" si="4"/>
        <v>0</v>
      </c>
      <c r="S101" s="15">
        <v>0</v>
      </c>
    </row>
    <row r="102" spans="1:19" ht="40.5" x14ac:dyDescent="0.25">
      <c r="A102" s="243" t="s">
        <v>266</v>
      </c>
      <c r="B102" s="222" t="s">
        <v>363</v>
      </c>
      <c r="C102" s="16">
        <v>80101604</v>
      </c>
      <c r="D102" s="269" t="s">
        <v>377</v>
      </c>
      <c r="E102" s="223" t="s">
        <v>378</v>
      </c>
      <c r="F102" s="241">
        <v>5</v>
      </c>
      <c r="G102" s="17" t="s">
        <v>362</v>
      </c>
      <c r="H102" s="228">
        <v>44013</v>
      </c>
      <c r="I102" s="267" t="str">
        <f t="shared" si="6"/>
        <v>jul</v>
      </c>
      <c r="J102" s="228">
        <v>44013</v>
      </c>
      <c r="K102" s="228">
        <v>44043</v>
      </c>
      <c r="L102" s="253">
        <v>3997376.5</v>
      </c>
      <c r="M102" s="236"/>
      <c r="N102" s="256">
        <v>3997376.5</v>
      </c>
      <c r="O102" s="253">
        <v>3997376.5</v>
      </c>
      <c r="P102" s="253"/>
      <c r="Q102" s="265"/>
      <c r="R102" s="268">
        <f t="shared" si="4"/>
        <v>0</v>
      </c>
      <c r="S102" s="309">
        <v>1</v>
      </c>
    </row>
    <row r="103" spans="1:19" ht="54" x14ac:dyDescent="0.25">
      <c r="A103" s="243" t="s">
        <v>266</v>
      </c>
      <c r="B103" s="222" t="s">
        <v>379</v>
      </c>
      <c r="C103" s="16">
        <v>80101604</v>
      </c>
      <c r="D103" s="269" t="s">
        <v>268</v>
      </c>
      <c r="E103" s="223" t="s">
        <v>361</v>
      </c>
      <c r="F103" s="241">
        <v>12</v>
      </c>
      <c r="G103" s="17" t="s">
        <v>362</v>
      </c>
      <c r="H103" s="228">
        <v>44119</v>
      </c>
      <c r="I103" s="267" t="str">
        <f t="shared" si="6"/>
        <v>oct</v>
      </c>
      <c r="J103" s="228">
        <v>44124</v>
      </c>
      <c r="K103" s="228">
        <v>44136</v>
      </c>
      <c r="L103" s="253">
        <v>151478928</v>
      </c>
      <c r="M103" s="236">
        <v>0</v>
      </c>
      <c r="N103" s="256">
        <v>151478928</v>
      </c>
      <c r="O103" s="253">
        <v>24193080.938039996</v>
      </c>
      <c r="P103" s="253">
        <v>127285847.06196001</v>
      </c>
      <c r="Q103" s="265"/>
      <c r="R103" s="268">
        <f t="shared" si="4"/>
        <v>0</v>
      </c>
      <c r="S103" s="309">
        <v>1</v>
      </c>
    </row>
    <row r="104" spans="1:19" ht="54" x14ac:dyDescent="0.25">
      <c r="A104" s="243" t="s">
        <v>266</v>
      </c>
      <c r="B104" s="222" t="s">
        <v>380</v>
      </c>
      <c r="C104" s="16">
        <v>80101604</v>
      </c>
      <c r="D104" s="269" t="s">
        <v>268</v>
      </c>
      <c r="E104" s="223" t="s">
        <v>361</v>
      </c>
      <c r="F104" s="241">
        <v>12</v>
      </c>
      <c r="G104" s="17" t="s">
        <v>362</v>
      </c>
      <c r="H104" s="228">
        <v>44119</v>
      </c>
      <c r="I104" s="267" t="str">
        <f t="shared" si="6"/>
        <v>oct</v>
      </c>
      <c r="J104" s="228">
        <v>44124</v>
      </c>
      <c r="K104" s="228">
        <v>44135</v>
      </c>
      <c r="L104" s="253">
        <v>151464815.39275572</v>
      </c>
      <c r="M104" s="236">
        <v>0</v>
      </c>
      <c r="N104" s="256">
        <v>151464815.39275572</v>
      </c>
      <c r="O104" s="253">
        <v>24596298.953673996</v>
      </c>
      <c r="P104" s="253">
        <v>126868516.43908173</v>
      </c>
      <c r="Q104" s="265"/>
      <c r="R104" s="268">
        <f t="shared" si="4"/>
        <v>0</v>
      </c>
      <c r="S104" s="309">
        <v>1</v>
      </c>
    </row>
    <row r="105" spans="1:19" ht="54" x14ac:dyDescent="0.25">
      <c r="A105" s="243" t="s">
        <v>266</v>
      </c>
      <c r="B105" s="222" t="s">
        <v>381</v>
      </c>
      <c r="C105" s="16">
        <v>80101604</v>
      </c>
      <c r="D105" s="269" t="s">
        <v>268</v>
      </c>
      <c r="E105" s="223" t="s">
        <v>361</v>
      </c>
      <c r="F105" s="241">
        <v>12</v>
      </c>
      <c r="G105" s="17" t="s">
        <v>362</v>
      </c>
      <c r="H105" s="228">
        <v>44119</v>
      </c>
      <c r="I105" s="267" t="str">
        <f t="shared" si="6"/>
        <v>oct</v>
      </c>
      <c r="J105" s="228">
        <v>44124</v>
      </c>
      <c r="K105" s="228">
        <v>44143</v>
      </c>
      <c r="L105" s="253">
        <v>151577716.43713322</v>
      </c>
      <c r="M105" s="236">
        <v>0</v>
      </c>
      <c r="N105" s="256">
        <v>151577716.43713322</v>
      </c>
      <c r="O105" s="253">
        <v>21370554.828601997</v>
      </c>
      <c r="P105" s="253">
        <v>130207161.60853122</v>
      </c>
      <c r="Q105" s="265"/>
      <c r="R105" s="268">
        <f t="shared" si="4"/>
        <v>0</v>
      </c>
      <c r="S105" s="309">
        <v>1</v>
      </c>
    </row>
    <row r="106" spans="1:19" ht="54" x14ac:dyDescent="0.25">
      <c r="A106" s="243" t="s">
        <v>266</v>
      </c>
      <c r="B106" s="222" t="s">
        <v>382</v>
      </c>
      <c r="C106" s="16">
        <v>80101604</v>
      </c>
      <c r="D106" s="269" t="s">
        <v>268</v>
      </c>
      <c r="E106" s="223" t="s">
        <v>361</v>
      </c>
      <c r="F106" s="241">
        <v>12</v>
      </c>
      <c r="G106" s="17" t="s">
        <v>362</v>
      </c>
      <c r="H106" s="228">
        <v>44032</v>
      </c>
      <c r="I106" s="267" t="str">
        <f t="shared" si="6"/>
        <v>jul</v>
      </c>
      <c r="J106" s="228">
        <v>44044</v>
      </c>
      <c r="K106" s="228">
        <v>44058</v>
      </c>
      <c r="L106" s="253">
        <v>150378143</v>
      </c>
      <c r="M106" s="236">
        <v>0</v>
      </c>
      <c r="N106" s="256">
        <v>150378143</v>
      </c>
      <c r="O106" s="253">
        <v>55644086</v>
      </c>
      <c r="P106" s="253">
        <v>94734057</v>
      </c>
      <c r="Q106" s="265"/>
      <c r="R106" s="268">
        <f t="shared" si="4"/>
        <v>0</v>
      </c>
      <c r="S106" s="309">
        <v>1</v>
      </c>
    </row>
    <row r="107" spans="1:19" ht="54" x14ac:dyDescent="0.25">
      <c r="A107" s="243" t="s">
        <v>266</v>
      </c>
      <c r="B107" s="222" t="s">
        <v>382</v>
      </c>
      <c r="C107" s="16">
        <v>80101604</v>
      </c>
      <c r="D107" s="269" t="s">
        <v>268</v>
      </c>
      <c r="E107" s="223" t="s">
        <v>361</v>
      </c>
      <c r="F107" s="241">
        <v>12</v>
      </c>
      <c r="G107" s="17" t="s">
        <v>362</v>
      </c>
      <c r="H107" s="228">
        <v>44119</v>
      </c>
      <c r="I107" s="267" t="str">
        <f t="shared" si="6"/>
        <v>oct</v>
      </c>
      <c r="J107" s="228">
        <v>44124</v>
      </c>
      <c r="K107" s="228">
        <v>44136</v>
      </c>
      <c r="L107" s="253">
        <v>147616167</v>
      </c>
      <c r="M107" s="236">
        <v>0</v>
      </c>
      <c r="N107" s="256">
        <v>147616167</v>
      </c>
      <c r="O107" s="253">
        <v>20330320.115999997</v>
      </c>
      <c r="P107" s="253">
        <v>127285846.884</v>
      </c>
      <c r="Q107" s="265"/>
      <c r="R107" s="268">
        <f t="shared" si="4"/>
        <v>0</v>
      </c>
      <c r="S107" s="309">
        <v>1</v>
      </c>
    </row>
    <row r="108" spans="1:19" ht="67.5" x14ac:dyDescent="0.25">
      <c r="A108" s="243" t="s">
        <v>266</v>
      </c>
      <c r="B108" s="222" t="s">
        <v>383</v>
      </c>
      <c r="C108" s="16">
        <v>80101604</v>
      </c>
      <c r="D108" s="269" t="s">
        <v>268</v>
      </c>
      <c r="E108" s="223" t="s">
        <v>361</v>
      </c>
      <c r="F108" s="241">
        <v>12</v>
      </c>
      <c r="G108" s="17" t="s">
        <v>362</v>
      </c>
      <c r="H108" s="228">
        <v>43922</v>
      </c>
      <c r="I108" s="267" t="str">
        <f t="shared" si="6"/>
        <v>abr</v>
      </c>
      <c r="J108" s="228">
        <v>43941</v>
      </c>
      <c r="K108" s="228">
        <v>43952</v>
      </c>
      <c r="L108" s="253">
        <v>117093734.55566829</v>
      </c>
      <c r="M108" s="236">
        <v>0</v>
      </c>
      <c r="N108" s="256">
        <v>117093734.55566829</v>
      </c>
      <c r="O108" s="253">
        <v>77378556.289579988</v>
      </c>
      <c r="P108" s="253">
        <v>39715178.266088307</v>
      </c>
      <c r="Q108" s="265"/>
      <c r="R108" s="268">
        <f t="shared" si="4"/>
        <v>0</v>
      </c>
      <c r="S108" s="309">
        <v>1</v>
      </c>
    </row>
    <row r="109" spans="1:19" ht="67.5" x14ac:dyDescent="0.25">
      <c r="A109" s="243" t="s">
        <v>266</v>
      </c>
      <c r="B109" s="222" t="s">
        <v>384</v>
      </c>
      <c r="C109" s="16">
        <v>80101604</v>
      </c>
      <c r="D109" s="269" t="s">
        <v>268</v>
      </c>
      <c r="E109" s="223" t="s">
        <v>361</v>
      </c>
      <c r="F109" s="241">
        <v>12</v>
      </c>
      <c r="G109" s="17" t="s">
        <v>362</v>
      </c>
      <c r="H109" s="228">
        <v>43845</v>
      </c>
      <c r="I109" s="267" t="str">
        <f t="shared" si="6"/>
        <v>ene</v>
      </c>
      <c r="J109" s="228">
        <v>43850</v>
      </c>
      <c r="K109" s="228">
        <v>43862</v>
      </c>
      <c r="L109" s="253">
        <v>9500000</v>
      </c>
      <c r="M109" s="236">
        <v>0</v>
      </c>
      <c r="N109" s="256">
        <v>9500000</v>
      </c>
      <c r="O109" s="253">
        <v>9500000</v>
      </c>
      <c r="P109" s="253"/>
      <c r="Q109" s="265"/>
      <c r="R109" s="268">
        <f t="shared" si="4"/>
        <v>0</v>
      </c>
      <c r="S109">
        <v>1</v>
      </c>
    </row>
    <row r="110" spans="1:19" ht="40.5" x14ac:dyDescent="0.25">
      <c r="A110" s="243" t="s">
        <v>266</v>
      </c>
      <c r="B110" s="308" t="s">
        <v>385</v>
      </c>
      <c r="C110" s="16">
        <v>90121502</v>
      </c>
      <c r="D110" s="269" t="s">
        <v>268</v>
      </c>
      <c r="E110" s="223" t="s">
        <v>361</v>
      </c>
      <c r="F110" s="241">
        <v>11</v>
      </c>
      <c r="G110" s="17" t="s">
        <v>374</v>
      </c>
      <c r="H110" s="228">
        <v>43903</v>
      </c>
      <c r="I110" s="267" t="str">
        <f t="shared" si="6"/>
        <v>mar</v>
      </c>
      <c r="J110" s="228">
        <v>43910</v>
      </c>
      <c r="K110" s="228">
        <v>43922</v>
      </c>
      <c r="L110" s="253">
        <v>16000000</v>
      </c>
      <c r="M110" s="236"/>
      <c r="N110" s="256">
        <v>16000000</v>
      </c>
      <c r="O110" s="253">
        <v>16000000</v>
      </c>
      <c r="P110" s="253"/>
      <c r="Q110" s="265"/>
      <c r="R110" s="268">
        <f t="shared" ref="R110:R188" si="7">(O110+P110+Q110)-L110</f>
        <v>0</v>
      </c>
      <c r="S110" s="15">
        <v>0</v>
      </c>
    </row>
    <row r="111" spans="1:19" ht="40.5" x14ac:dyDescent="0.25">
      <c r="A111" s="243" t="s">
        <v>266</v>
      </c>
      <c r="B111" s="308" t="s">
        <v>386</v>
      </c>
      <c r="C111" s="16">
        <v>90121502</v>
      </c>
      <c r="D111" s="269" t="s">
        <v>268</v>
      </c>
      <c r="E111" s="223" t="s">
        <v>361</v>
      </c>
      <c r="F111" s="241">
        <v>11</v>
      </c>
      <c r="G111" s="17" t="s">
        <v>374</v>
      </c>
      <c r="H111" s="228">
        <v>43903</v>
      </c>
      <c r="I111" s="267" t="str">
        <f t="shared" si="6"/>
        <v>mar</v>
      </c>
      <c r="J111" s="228">
        <v>43910</v>
      </c>
      <c r="K111" s="228">
        <v>43922</v>
      </c>
      <c r="L111" s="253">
        <v>16000000</v>
      </c>
      <c r="M111" s="236"/>
      <c r="N111" s="256">
        <v>16000000</v>
      </c>
      <c r="O111" s="253">
        <v>16000000</v>
      </c>
      <c r="P111" s="253"/>
      <c r="Q111" s="265"/>
      <c r="R111" s="268">
        <f t="shared" si="7"/>
        <v>0</v>
      </c>
      <c r="S111" s="15">
        <v>0</v>
      </c>
    </row>
    <row r="112" spans="1:19" ht="27" x14ac:dyDescent="0.25">
      <c r="A112" s="243" t="s">
        <v>266</v>
      </c>
      <c r="B112" s="222" t="s">
        <v>387</v>
      </c>
      <c r="C112" s="16">
        <v>80101604</v>
      </c>
      <c r="D112" s="269" t="s">
        <v>267</v>
      </c>
      <c r="E112" s="223" t="s">
        <v>361</v>
      </c>
      <c r="F112" s="241">
        <v>12</v>
      </c>
      <c r="G112" s="17" t="s">
        <v>362</v>
      </c>
      <c r="H112" s="228">
        <v>43845</v>
      </c>
      <c r="I112" s="267" t="str">
        <f t="shared" si="6"/>
        <v>ene</v>
      </c>
      <c r="J112" s="228">
        <v>43850</v>
      </c>
      <c r="K112" s="228">
        <v>43861</v>
      </c>
      <c r="L112" s="253">
        <v>81313164</v>
      </c>
      <c r="M112" s="236"/>
      <c r="N112" s="256">
        <v>81313164</v>
      </c>
      <c r="O112" s="253">
        <v>81313164</v>
      </c>
      <c r="P112" s="253"/>
      <c r="Q112" s="265"/>
      <c r="R112" s="268">
        <f t="shared" si="7"/>
        <v>0</v>
      </c>
      <c r="S112" s="309">
        <v>1</v>
      </c>
    </row>
    <row r="113" spans="1:19" ht="54" x14ac:dyDescent="0.25">
      <c r="A113" s="243" t="s">
        <v>266</v>
      </c>
      <c r="B113" s="222" t="s">
        <v>388</v>
      </c>
      <c r="C113" s="16">
        <v>80101604</v>
      </c>
      <c r="D113" s="269" t="s">
        <v>267</v>
      </c>
      <c r="E113" s="223" t="s">
        <v>361</v>
      </c>
      <c r="F113" s="241">
        <v>12</v>
      </c>
      <c r="G113" s="17" t="s">
        <v>362</v>
      </c>
      <c r="H113" s="228">
        <v>43905</v>
      </c>
      <c r="I113" s="267" t="str">
        <f t="shared" si="6"/>
        <v>mar</v>
      </c>
      <c r="J113" s="228">
        <v>43910</v>
      </c>
      <c r="K113" s="228">
        <v>43921</v>
      </c>
      <c r="L113" s="253">
        <v>145158485.62823999</v>
      </c>
      <c r="M113" s="236"/>
      <c r="N113" s="256">
        <v>145158485.62823999</v>
      </c>
      <c r="O113" s="253">
        <v>145158485.62823999</v>
      </c>
      <c r="P113" s="253"/>
      <c r="Q113" s="265"/>
      <c r="R113" s="268">
        <f t="shared" si="7"/>
        <v>0</v>
      </c>
      <c r="S113" s="309">
        <v>1</v>
      </c>
    </row>
    <row r="114" spans="1:19" ht="54" x14ac:dyDescent="0.25">
      <c r="A114" s="243" t="s">
        <v>266</v>
      </c>
      <c r="B114" s="222" t="s">
        <v>388</v>
      </c>
      <c r="C114" s="16">
        <v>80101604</v>
      </c>
      <c r="D114" s="269" t="s">
        <v>267</v>
      </c>
      <c r="E114" s="223" t="s">
        <v>361</v>
      </c>
      <c r="F114" s="241">
        <v>12</v>
      </c>
      <c r="G114" s="17" t="s">
        <v>362</v>
      </c>
      <c r="H114" s="228">
        <v>43905</v>
      </c>
      <c r="I114" s="267" t="str">
        <f t="shared" si="6"/>
        <v>mar</v>
      </c>
      <c r="J114" s="228">
        <v>43910</v>
      </c>
      <c r="K114" s="228">
        <v>43921</v>
      </c>
      <c r="L114" s="253">
        <v>36289620</v>
      </c>
      <c r="M114" s="236"/>
      <c r="N114" s="256">
        <v>36289620</v>
      </c>
      <c r="O114" s="253">
        <v>36289620</v>
      </c>
      <c r="P114" s="253"/>
      <c r="Q114" s="265"/>
      <c r="R114" s="268">
        <f t="shared" si="7"/>
        <v>0</v>
      </c>
      <c r="S114" s="309">
        <v>1</v>
      </c>
    </row>
    <row r="115" spans="1:19" ht="54" x14ac:dyDescent="0.25">
      <c r="A115" s="243" t="s">
        <v>266</v>
      </c>
      <c r="B115" s="222" t="s">
        <v>389</v>
      </c>
      <c r="C115" s="16">
        <v>80101604</v>
      </c>
      <c r="D115" s="269" t="s">
        <v>267</v>
      </c>
      <c r="E115" s="223" t="s">
        <v>361</v>
      </c>
      <c r="F115" s="241">
        <v>11</v>
      </c>
      <c r="G115" s="17" t="s">
        <v>362</v>
      </c>
      <c r="H115" s="228">
        <v>43936</v>
      </c>
      <c r="I115" s="267" t="str">
        <f t="shared" si="6"/>
        <v>abr</v>
      </c>
      <c r="J115" s="228">
        <v>43941</v>
      </c>
      <c r="K115" s="228">
        <v>43951</v>
      </c>
      <c r="L115" s="253">
        <v>133061945.15921998</v>
      </c>
      <c r="M115" s="236"/>
      <c r="N115" s="256">
        <v>133061945.15921998</v>
      </c>
      <c r="O115" s="253">
        <v>133061945.15921998</v>
      </c>
      <c r="P115" s="253"/>
      <c r="Q115" s="265"/>
      <c r="R115" s="268">
        <f t="shared" si="7"/>
        <v>0</v>
      </c>
      <c r="S115" s="309">
        <v>1</v>
      </c>
    </row>
    <row r="116" spans="1:19" ht="40.5" x14ac:dyDescent="0.25">
      <c r="A116" s="243" t="s">
        <v>266</v>
      </c>
      <c r="B116" s="222" t="s">
        <v>390</v>
      </c>
      <c r="C116" s="16">
        <v>80101604</v>
      </c>
      <c r="D116" s="269" t="s">
        <v>267</v>
      </c>
      <c r="E116" s="223" t="s">
        <v>361</v>
      </c>
      <c r="F116" s="241">
        <v>12</v>
      </c>
      <c r="G116" s="17" t="s">
        <v>362</v>
      </c>
      <c r="H116" s="228">
        <v>43936</v>
      </c>
      <c r="I116" s="267" t="str">
        <f t="shared" si="6"/>
        <v>abr</v>
      </c>
      <c r="J116" s="228">
        <v>43941</v>
      </c>
      <c r="K116" s="228">
        <v>43951</v>
      </c>
      <c r="L116" s="253">
        <v>95937048</v>
      </c>
      <c r="M116" s="236"/>
      <c r="N116" s="256">
        <v>95937048</v>
      </c>
      <c r="O116" s="253">
        <v>95937048</v>
      </c>
      <c r="P116" s="253"/>
      <c r="Q116" s="265"/>
      <c r="R116" s="268">
        <f t="shared" si="7"/>
        <v>0</v>
      </c>
      <c r="S116">
        <v>1</v>
      </c>
    </row>
    <row r="117" spans="1:19" ht="27" x14ac:dyDescent="0.25">
      <c r="A117" s="243" t="s">
        <v>266</v>
      </c>
      <c r="B117" s="222" t="s">
        <v>391</v>
      </c>
      <c r="C117" s="16">
        <v>80101604</v>
      </c>
      <c r="D117" s="269" t="s">
        <v>267</v>
      </c>
      <c r="E117" s="223" t="s">
        <v>361</v>
      </c>
      <c r="F117" s="241">
        <v>10</v>
      </c>
      <c r="G117" s="17" t="s">
        <v>362</v>
      </c>
      <c r="H117" s="228">
        <v>43966</v>
      </c>
      <c r="I117" s="267" t="str">
        <f t="shared" si="6"/>
        <v>may</v>
      </c>
      <c r="J117" s="228">
        <v>43971</v>
      </c>
      <c r="K117" s="228">
        <v>44012</v>
      </c>
      <c r="L117" s="253">
        <v>89223236.689999998</v>
      </c>
      <c r="M117" s="236"/>
      <c r="N117" s="256">
        <v>89223236.689999998</v>
      </c>
      <c r="O117" s="253">
        <v>89223236.689999998</v>
      </c>
      <c r="P117" s="253"/>
      <c r="Q117" s="265"/>
      <c r="R117" s="268">
        <f t="shared" si="7"/>
        <v>0</v>
      </c>
      <c r="S117">
        <v>1</v>
      </c>
    </row>
    <row r="118" spans="1:19" ht="27" x14ac:dyDescent="0.25">
      <c r="A118" s="243" t="s">
        <v>266</v>
      </c>
      <c r="B118" s="222" t="s">
        <v>392</v>
      </c>
      <c r="C118" s="16">
        <v>80101604</v>
      </c>
      <c r="D118" s="269" t="s">
        <v>267</v>
      </c>
      <c r="E118" s="223" t="s">
        <v>361</v>
      </c>
      <c r="F118" s="241">
        <v>10</v>
      </c>
      <c r="G118" s="17" t="s">
        <v>362</v>
      </c>
      <c r="H118" s="228">
        <v>43997</v>
      </c>
      <c r="I118" s="267" t="str">
        <f t="shared" si="6"/>
        <v>jun</v>
      </c>
      <c r="J118" s="228">
        <v>44002</v>
      </c>
      <c r="K118" s="228">
        <v>43982</v>
      </c>
      <c r="L118" s="253">
        <v>120965404.69019997</v>
      </c>
      <c r="M118" s="236"/>
      <c r="N118" s="256">
        <v>120965404.69019997</v>
      </c>
      <c r="O118" s="253">
        <v>120965404.69019997</v>
      </c>
      <c r="P118" s="253"/>
      <c r="Q118" s="265"/>
      <c r="R118" s="268">
        <f t="shared" si="7"/>
        <v>0</v>
      </c>
      <c r="S118">
        <v>1</v>
      </c>
    </row>
    <row r="119" spans="1:19" ht="40.5" x14ac:dyDescent="0.25">
      <c r="A119" s="243" t="s">
        <v>266</v>
      </c>
      <c r="B119" s="308" t="s">
        <v>393</v>
      </c>
      <c r="C119" s="16">
        <v>90121502</v>
      </c>
      <c r="D119" s="269" t="s">
        <v>267</v>
      </c>
      <c r="E119" s="223" t="s">
        <v>361</v>
      </c>
      <c r="F119" s="241">
        <v>11</v>
      </c>
      <c r="G119" s="17" t="s">
        <v>374</v>
      </c>
      <c r="H119" s="228">
        <v>43903</v>
      </c>
      <c r="I119" s="267" t="str">
        <f t="shared" si="6"/>
        <v>mar</v>
      </c>
      <c r="J119" s="228">
        <v>43910</v>
      </c>
      <c r="K119" s="228">
        <v>43922</v>
      </c>
      <c r="L119" s="253">
        <v>38400000</v>
      </c>
      <c r="M119" s="236"/>
      <c r="N119" s="256">
        <v>38400000</v>
      </c>
      <c r="O119" s="253">
        <v>38400000</v>
      </c>
      <c r="P119" s="253"/>
      <c r="Q119" s="265"/>
      <c r="R119" s="268">
        <f t="shared" si="7"/>
        <v>0</v>
      </c>
      <c r="S119" s="15">
        <v>0</v>
      </c>
    </row>
    <row r="120" spans="1:19" ht="40.5" x14ac:dyDescent="0.25">
      <c r="A120" s="243" t="s">
        <v>266</v>
      </c>
      <c r="B120" s="308" t="s">
        <v>394</v>
      </c>
      <c r="C120" s="16">
        <v>90121502</v>
      </c>
      <c r="D120" s="269" t="s">
        <v>267</v>
      </c>
      <c r="E120" s="223" t="s">
        <v>361</v>
      </c>
      <c r="F120" s="241">
        <v>11</v>
      </c>
      <c r="G120" s="17" t="s">
        <v>374</v>
      </c>
      <c r="H120" s="228">
        <v>43903</v>
      </c>
      <c r="I120" s="267" t="str">
        <f t="shared" si="6"/>
        <v>mar</v>
      </c>
      <c r="J120" s="228">
        <v>43910</v>
      </c>
      <c r="K120" s="228">
        <v>43922</v>
      </c>
      <c r="L120" s="253">
        <v>23200000</v>
      </c>
      <c r="M120" s="236"/>
      <c r="N120" s="256">
        <v>23200000</v>
      </c>
      <c r="O120" s="253">
        <v>23200000</v>
      </c>
      <c r="P120" s="253"/>
      <c r="Q120" s="265"/>
      <c r="R120" s="268">
        <f t="shared" si="7"/>
        <v>0</v>
      </c>
      <c r="S120" s="15">
        <v>0</v>
      </c>
    </row>
    <row r="121" spans="1:19" ht="40.5" x14ac:dyDescent="0.25">
      <c r="A121" s="243" t="s">
        <v>266</v>
      </c>
      <c r="B121" s="222" t="s">
        <v>395</v>
      </c>
      <c r="C121" s="16">
        <v>80101604</v>
      </c>
      <c r="D121" s="269" t="s">
        <v>267</v>
      </c>
      <c r="E121" s="223" t="s">
        <v>361</v>
      </c>
      <c r="F121" s="241">
        <v>3</v>
      </c>
      <c r="G121" s="17" t="s">
        <v>362</v>
      </c>
      <c r="H121" s="228">
        <v>43936</v>
      </c>
      <c r="I121" s="267" t="str">
        <f t="shared" si="6"/>
        <v>abr</v>
      </c>
      <c r="J121" s="228">
        <v>43922</v>
      </c>
      <c r="K121" s="228">
        <v>43936</v>
      </c>
      <c r="L121" s="253">
        <v>36289620</v>
      </c>
      <c r="M121" s="236"/>
      <c r="N121" s="256">
        <v>36289620</v>
      </c>
      <c r="O121" s="253">
        <v>36289620</v>
      </c>
      <c r="P121" s="253">
        <v>0</v>
      </c>
      <c r="Q121" s="265"/>
      <c r="R121" s="268">
        <f t="shared" si="7"/>
        <v>0</v>
      </c>
      <c r="S121" s="309">
        <v>1</v>
      </c>
    </row>
    <row r="122" spans="1:19" ht="54" x14ac:dyDescent="0.25">
      <c r="A122" s="243" t="s">
        <v>266</v>
      </c>
      <c r="B122" s="222" t="s">
        <v>396</v>
      </c>
      <c r="C122" s="16">
        <v>93141514</v>
      </c>
      <c r="D122" s="269" t="s">
        <v>267</v>
      </c>
      <c r="E122" s="223" t="s">
        <v>361</v>
      </c>
      <c r="F122" s="241">
        <v>12</v>
      </c>
      <c r="G122" s="17" t="s">
        <v>362</v>
      </c>
      <c r="H122" s="228">
        <v>43997</v>
      </c>
      <c r="I122" s="267" t="str">
        <f t="shared" si="6"/>
        <v>jun</v>
      </c>
      <c r="J122" s="228">
        <v>44002</v>
      </c>
      <c r="K122" s="228">
        <v>44012</v>
      </c>
      <c r="L122" s="253">
        <v>420000000</v>
      </c>
      <c r="M122" s="236"/>
      <c r="N122" s="256">
        <v>420000000</v>
      </c>
      <c r="O122" s="253">
        <v>420000000</v>
      </c>
      <c r="P122" s="253">
        <v>0</v>
      </c>
      <c r="Q122" s="265"/>
      <c r="R122" s="268">
        <f t="shared" si="7"/>
        <v>0</v>
      </c>
      <c r="S122" s="15">
        <v>0</v>
      </c>
    </row>
    <row r="123" spans="1:19" ht="40.5" x14ac:dyDescent="0.25">
      <c r="A123" s="243" t="s">
        <v>266</v>
      </c>
      <c r="B123" s="222" t="s">
        <v>397</v>
      </c>
      <c r="C123" s="16">
        <v>80131701</v>
      </c>
      <c r="D123" s="269" t="s">
        <v>267</v>
      </c>
      <c r="E123" s="223" t="s">
        <v>361</v>
      </c>
      <c r="F123" s="241">
        <v>12</v>
      </c>
      <c r="G123" s="17" t="s">
        <v>362</v>
      </c>
      <c r="H123" s="228">
        <v>44089</v>
      </c>
      <c r="I123" s="267" t="str">
        <f t="shared" si="6"/>
        <v>sep</v>
      </c>
      <c r="J123" s="228">
        <v>44094</v>
      </c>
      <c r="K123" s="228">
        <v>44104</v>
      </c>
      <c r="L123" s="253">
        <v>400000000</v>
      </c>
      <c r="M123" s="236"/>
      <c r="N123" s="256">
        <v>400000000</v>
      </c>
      <c r="O123" s="253">
        <v>400000000</v>
      </c>
      <c r="P123" s="253">
        <v>0</v>
      </c>
      <c r="Q123" s="265"/>
      <c r="R123" s="268">
        <f t="shared" si="7"/>
        <v>0</v>
      </c>
      <c r="S123" s="15">
        <v>0</v>
      </c>
    </row>
    <row r="124" spans="1:19" ht="27" x14ac:dyDescent="0.25">
      <c r="A124" s="243" t="s">
        <v>266</v>
      </c>
      <c r="B124" s="222" t="s">
        <v>398</v>
      </c>
      <c r="C124" s="16">
        <v>41114410</v>
      </c>
      <c r="D124" s="269" t="s">
        <v>267</v>
      </c>
      <c r="E124" s="223" t="s">
        <v>361</v>
      </c>
      <c r="F124" s="241">
        <v>12</v>
      </c>
      <c r="G124" s="17" t="s">
        <v>362</v>
      </c>
      <c r="H124" s="228">
        <v>43936</v>
      </c>
      <c r="I124" s="267" t="str">
        <f t="shared" si="6"/>
        <v>abr</v>
      </c>
      <c r="J124" s="228">
        <v>43941</v>
      </c>
      <c r="K124" s="228">
        <v>43951</v>
      </c>
      <c r="L124" s="253">
        <v>80000000</v>
      </c>
      <c r="M124" s="236"/>
      <c r="N124" s="256">
        <v>80000000</v>
      </c>
      <c r="O124" s="253">
        <v>80000000</v>
      </c>
      <c r="P124" s="253">
        <v>0</v>
      </c>
      <c r="Q124" s="265"/>
      <c r="R124" s="268">
        <f t="shared" si="7"/>
        <v>0</v>
      </c>
      <c r="S124" s="15">
        <v>0</v>
      </c>
    </row>
    <row r="125" spans="1:19" ht="40.5" x14ac:dyDescent="0.25">
      <c r="A125" s="243" t="s">
        <v>266</v>
      </c>
      <c r="B125" s="308" t="s">
        <v>393</v>
      </c>
      <c r="C125" s="16">
        <v>90121502</v>
      </c>
      <c r="D125" s="269" t="s">
        <v>269</v>
      </c>
      <c r="E125" s="223" t="s">
        <v>361</v>
      </c>
      <c r="F125" s="241">
        <v>11</v>
      </c>
      <c r="G125" s="17" t="s">
        <v>374</v>
      </c>
      <c r="H125" s="228">
        <v>43903</v>
      </c>
      <c r="I125" s="267" t="str">
        <f t="shared" si="6"/>
        <v>mar</v>
      </c>
      <c r="J125" s="228">
        <v>43910</v>
      </c>
      <c r="K125" s="228">
        <v>43922</v>
      </c>
      <c r="L125" s="253">
        <v>40000000</v>
      </c>
      <c r="M125" s="236"/>
      <c r="N125" s="256">
        <v>40000000</v>
      </c>
      <c r="O125" s="253">
        <v>38400000</v>
      </c>
      <c r="P125" s="253">
        <v>1600000</v>
      </c>
      <c r="Q125" s="265"/>
      <c r="R125" s="268">
        <f t="shared" si="7"/>
        <v>0</v>
      </c>
      <c r="S125" s="15">
        <v>0</v>
      </c>
    </row>
    <row r="126" spans="1:19" ht="40.5" x14ac:dyDescent="0.25">
      <c r="A126" s="243" t="s">
        <v>266</v>
      </c>
      <c r="B126" s="308" t="s">
        <v>394</v>
      </c>
      <c r="C126" s="16">
        <v>90121502</v>
      </c>
      <c r="D126" s="269" t="s">
        <v>269</v>
      </c>
      <c r="E126" s="223" t="s">
        <v>361</v>
      </c>
      <c r="F126" s="241">
        <v>11</v>
      </c>
      <c r="G126" s="17" t="s">
        <v>374</v>
      </c>
      <c r="H126" s="228">
        <v>43903</v>
      </c>
      <c r="I126" s="267" t="str">
        <f t="shared" si="6"/>
        <v>mar</v>
      </c>
      <c r="J126" s="228">
        <v>43910</v>
      </c>
      <c r="K126" s="228">
        <v>43922</v>
      </c>
      <c r="L126" s="253">
        <v>4000000</v>
      </c>
      <c r="M126" s="236"/>
      <c r="N126" s="256">
        <v>4000000</v>
      </c>
      <c r="O126" s="253">
        <v>4000000</v>
      </c>
      <c r="P126" s="253">
        <v>0</v>
      </c>
      <c r="Q126" s="265"/>
      <c r="R126" s="268">
        <f t="shared" si="7"/>
        <v>0</v>
      </c>
      <c r="S126" s="15">
        <v>0</v>
      </c>
    </row>
    <row r="127" spans="1:19" ht="108" x14ac:dyDescent="0.25">
      <c r="A127" s="243" t="s">
        <v>266</v>
      </c>
      <c r="B127" s="222" t="s">
        <v>399</v>
      </c>
      <c r="C127" s="16">
        <v>80101604</v>
      </c>
      <c r="D127" s="269" t="s">
        <v>269</v>
      </c>
      <c r="E127" s="223" t="s">
        <v>361</v>
      </c>
      <c r="F127" s="241">
        <v>12</v>
      </c>
      <c r="G127" s="17" t="s">
        <v>362</v>
      </c>
      <c r="H127" s="228">
        <v>43840</v>
      </c>
      <c r="I127" s="267" t="str">
        <f t="shared" si="6"/>
        <v>ene</v>
      </c>
      <c r="J127" s="228">
        <v>43850</v>
      </c>
      <c r="K127" s="228">
        <v>43862</v>
      </c>
      <c r="L127" s="253">
        <v>100000000</v>
      </c>
      <c r="M127" s="236"/>
      <c r="N127" s="256">
        <v>100000000</v>
      </c>
      <c r="O127" s="253">
        <v>100000000</v>
      </c>
      <c r="P127" s="253"/>
      <c r="Q127" s="265"/>
      <c r="R127" s="268">
        <f t="shared" si="7"/>
        <v>0</v>
      </c>
      <c r="S127" s="309">
        <v>1</v>
      </c>
    </row>
    <row r="128" spans="1:19" s="15" customFormat="1" ht="27" x14ac:dyDescent="0.25">
      <c r="A128" s="243" t="s">
        <v>266</v>
      </c>
      <c r="B128" s="222" t="s">
        <v>431</v>
      </c>
      <c r="C128" s="16">
        <v>72101500</v>
      </c>
      <c r="D128" s="269" t="s">
        <v>269</v>
      </c>
      <c r="E128" s="223" t="s">
        <v>361</v>
      </c>
      <c r="F128" s="241">
        <v>15</v>
      </c>
      <c r="G128" s="17" t="s">
        <v>46</v>
      </c>
      <c r="H128" s="228">
        <v>44053</v>
      </c>
      <c r="I128" s="267" t="str">
        <f t="shared" si="6"/>
        <v>ago</v>
      </c>
      <c r="J128" s="228">
        <v>44084</v>
      </c>
      <c r="K128" s="228">
        <v>44104</v>
      </c>
      <c r="L128" s="253">
        <v>18500000000</v>
      </c>
      <c r="M128" s="236"/>
      <c r="N128" s="256">
        <v>18500000000</v>
      </c>
      <c r="O128" s="253">
        <v>1500000000</v>
      </c>
      <c r="P128" s="253">
        <v>17000000000</v>
      </c>
      <c r="Q128" s="265"/>
      <c r="R128" s="268">
        <f t="shared" si="7"/>
        <v>0</v>
      </c>
      <c r="S128" s="309">
        <v>0</v>
      </c>
    </row>
    <row r="129" spans="1:19" s="15" customFormat="1" ht="40.5" x14ac:dyDescent="0.25">
      <c r="A129" s="243" t="s">
        <v>266</v>
      </c>
      <c r="B129" s="222" t="s">
        <v>415</v>
      </c>
      <c r="C129" s="16">
        <v>90121502</v>
      </c>
      <c r="D129" s="269" t="s">
        <v>270</v>
      </c>
      <c r="E129" s="223" t="s">
        <v>361</v>
      </c>
      <c r="F129" s="241">
        <v>12</v>
      </c>
      <c r="G129" s="17" t="s">
        <v>283</v>
      </c>
      <c r="H129" s="228">
        <v>43845</v>
      </c>
      <c r="I129" s="267" t="str">
        <f t="shared" si="6"/>
        <v>ene</v>
      </c>
      <c r="J129" s="228">
        <v>43860</v>
      </c>
      <c r="K129" s="228">
        <v>43862</v>
      </c>
      <c r="L129" s="253">
        <v>27300000</v>
      </c>
      <c r="M129" s="236"/>
      <c r="N129" s="256">
        <v>27300000</v>
      </c>
      <c r="O129" s="253">
        <v>27300000</v>
      </c>
      <c r="P129" s="253"/>
      <c r="Q129" s="265"/>
      <c r="R129" s="268">
        <f t="shared" si="7"/>
        <v>0</v>
      </c>
      <c r="S129" s="309">
        <v>0</v>
      </c>
    </row>
    <row r="130" spans="1:19" s="15" customFormat="1" ht="40.5" x14ac:dyDescent="0.25">
      <c r="A130" s="243" t="s">
        <v>266</v>
      </c>
      <c r="B130" s="222" t="s">
        <v>416</v>
      </c>
      <c r="C130" s="16">
        <v>90121502</v>
      </c>
      <c r="D130" s="269" t="s">
        <v>270</v>
      </c>
      <c r="E130" s="223" t="s">
        <v>361</v>
      </c>
      <c r="F130" s="241">
        <v>12</v>
      </c>
      <c r="G130" s="17" t="s">
        <v>283</v>
      </c>
      <c r="H130" s="228">
        <v>43845</v>
      </c>
      <c r="I130" s="267" t="str">
        <f t="shared" si="6"/>
        <v>ene</v>
      </c>
      <c r="J130" s="228">
        <v>43860</v>
      </c>
      <c r="K130" s="228">
        <v>43862</v>
      </c>
      <c r="L130" s="253">
        <v>30100000</v>
      </c>
      <c r="M130" s="236"/>
      <c r="N130" s="256">
        <v>30100000</v>
      </c>
      <c r="O130" s="253">
        <v>30100000</v>
      </c>
      <c r="P130" s="253"/>
      <c r="Q130" s="265"/>
      <c r="R130" s="268">
        <f t="shared" si="7"/>
        <v>0</v>
      </c>
      <c r="S130" s="309">
        <v>0</v>
      </c>
    </row>
    <row r="131" spans="1:19" s="15" customFormat="1" ht="40.5" x14ac:dyDescent="0.25">
      <c r="A131" s="243" t="s">
        <v>266</v>
      </c>
      <c r="B131" s="222" t="s">
        <v>417</v>
      </c>
      <c r="C131" s="16">
        <v>80101604</v>
      </c>
      <c r="D131" s="269" t="s">
        <v>270</v>
      </c>
      <c r="E131" s="223" t="s">
        <v>361</v>
      </c>
      <c r="F131" s="241">
        <v>12</v>
      </c>
      <c r="G131" s="17" t="s">
        <v>285</v>
      </c>
      <c r="H131" s="228">
        <v>43845</v>
      </c>
      <c r="I131" s="267" t="str">
        <f t="shared" si="6"/>
        <v>ene</v>
      </c>
      <c r="J131" s="228">
        <v>43860</v>
      </c>
      <c r="K131" s="228">
        <v>43862</v>
      </c>
      <c r="L131" s="253">
        <v>32239694</v>
      </c>
      <c r="M131" s="236"/>
      <c r="N131" s="256">
        <v>32239694</v>
      </c>
      <c r="O131" s="253">
        <v>32239694</v>
      </c>
      <c r="P131" s="253"/>
      <c r="Q131" s="265"/>
      <c r="R131" s="268">
        <f t="shared" si="7"/>
        <v>0</v>
      </c>
      <c r="S131" s="309">
        <v>1</v>
      </c>
    </row>
    <row r="132" spans="1:19" s="15" customFormat="1" ht="40.5" x14ac:dyDescent="0.25">
      <c r="A132" s="243" t="s">
        <v>266</v>
      </c>
      <c r="B132" s="222" t="s">
        <v>418</v>
      </c>
      <c r="C132" s="16">
        <v>80101604</v>
      </c>
      <c r="D132" s="269" t="s">
        <v>270</v>
      </c>
      <c r="E132" s="223" t="s">
        <v>361</v>
      </c>
      <c r="F132" s="241">
        <v>12</v>
      </c>
      <c r="G132" s="17" t="s">
        <v>285</v>
      </c>
      <c r="H132" s="228">
        <v>43983</v>
      </c>
      <c r="I132" s="267" t="str">
        <f t="shared" si="6"/>
        <v>jun</v>
      </c>
      <c r="J132" s="228">
        <v>43983</v>
      </c>
      <c r="K132" s="228">
        <v>44013</v>
      </c>
      <c r="L132" s="253">
        <v>147698758.28400001</v>
      </c>
      <c r="M132" s="236">
        <v>0</v>
      </c>
      <c r="N132" s="256">
        <v>147698758.28400001</v>
      </c>
      <c r="O132" s="253">
        <v>49232919.428000003</v>
      </c>
      <c r="P132" s="253">
        <v>98465838.856000006</v>
      </c>
      <c r="Q132" s="265"/>
      <c r="R132" s="268">
        <f t="shared" si="7"/>
        <v>0</v>
      </c>
      <c r="S132" s="309">
        <v>1</v>
      </c>
    </row>
    <row r="133" spans="1:19" s="15" customFormat="1" ht="54" x14ac:dyDescent="0.25">
      <c r="A133" s="243" t="s">
        <v>266</v>
      </c>
      <c r="B133" s="222" t="s">
        <v>419</v>
      </c>
      <c r="C133" s="16">
        <v>80101604</v>
      </c>
      <c r="D133" s="269" t="s">
        <v>270</v>
      </c>
      <c r="E133" s="223" t="s">
        <v>361</v>
      </c>
      <c r="F133" s="241">
        <v>12</v>
      </c>
      <c r="G133" s="17" t="s">
        <v>285</v>
      </c>
      <c r="H133" s="228">
        <v>43983</v>
      </c>
      <c r="I133" s="267" t="str">
        <f t="shared" si="6"/>
        <v>jun</v>
      </c>
      <c r="J133" s="228">
        <v>43983</v>
      </c>
      <c r="K133" s="228">
        <v>44013</v>
      </c>
      <c r="L133" s="253">
        <v>147698758.28400001</v>
      </c>
      <c r="M133" s="236">
        <v>0</v>
      </c>
      <c r="N133" s="256">
        <v>147698758.28400001</v>
      </c>
      <c r="O133" s="253">
        <v>49232919.428000003</v>
      </c>
      <c r="P133" s="253">
        <v>98465838.856000006</v>
      </c>
      <c r="Q133" s="265"/>
      <c r="R133" s="268">
        <f t="shared" si="7"/>
        <v>0</v>
      </c>
      <c r="S133" s="309">
        <v>1</v>
      </c>
    </row>
    <row r="134" spans="1:19" s="15" customFormat="1" ht="67.5" x14ac:dyDescent="0.25">
      <c r="A134" s="243" t="s">
        <v>266</v>
      </c>
      <c r="B134" s="222" t="s">
        <v>420</v>
      </c>
      <c r="C134" s="16">
        <v>80101604</v>
      </c>
      <c r="D134" s="269" t="s">
        <v>270</v>
      </c>
      <c r="E134" s="223" t="s">
        <v>361</v>
      </c>
      <c r="F134" s="241">
        <v>12</v>
      </c>
      <c r="G134" s="17" t="s">
        <v>285</v>
      </c>
      <c r="H134" s="228">
        <v>44013</v>
      </c>
      <c r="I134" s="267" t="str">
        <f t="shared" si="6"/>
        <v>jul</v>
      </c>
      <c r="J134" s="228">
        <v>44013</v>
      </c>
      <c r="K134" s="228">
        <v>44044</v>
      </c>
      <c r="L134" s="253">
        <v>187932966.95214999</v>
      </c>
      <c r="M134" s="236">
        <v>0</v>
      </c>
      <c r="N134" s="256">
        <v>187932966.95214999</v>
      </c>
      <c r="O134" s="253">
        <v>62644322.317383327</v>
      </c>
      <c r="P134" s="253">
        <v>125288644.63476667</v>
      </c>
      <c r="Q134" s="265"/>
      <c r="R134" s="268">
        <f t="shared" si="7"/>
        <v>0</v>
      </c>
      <c r="S134" s="309">
        <v>1</v>
      </c>
    </row>
    <row r="135" spans="1:19" s="15" customFormat="1" ht="27" x14ac:dyDescent="0.25">
      <c r="A135" s="243" t="s">
        <v>266</v>
      </c>
      <c r="B135" s="222" t="s">
        <v>421</v>
      </c>
      <c r="C135" s="16">
        <v>80101604</v>
      </c>
      <c r="D135" s="269" t="s">
        <v>270</v>
      </c>
      <c r="E135" s="223" t="s">
        <v>361</v>
      </c>
      <c r="F135" s="241">
        <v>12</v>
      </c>
      <c r="G135" s="17" t="s">
        <v>285</v>
      </c>
      <c r="H135" s="228">
        <v>44013</v>
      </c>
      <c r="I135" s="267" t="str">
        <f t="shared" si="6"/>
        <v>jul</v>
      </c>
      <c r="J135" s="228">
        <v>44013</v>
      </c>
      <c r="K135" s="228">
        <v>44044</v>
      </c>
      <c r="L135" s="253">
        <v>148122137.19800001</v>
      </c>
      <c r="M135" s="236">
        <v>0</v>
      </c>
      <c r="N135" s="256">
        <v>148122137.19800001</v>
      </c>
      <c r="O135" s="253">
        <v>49374045.732666671</v>
      </c>
      <c r="P135" s="253">
        <v>98748091.465333343</v>
      </c>
      <c r="Q135" s="265"/>
      <c r="R135" s="268">
        <f t="shared" si="7"/>
        <v>0</v>
      </c>
      <c r="S135" s="309">
        <v>1</v>
      </c>
    </row>
    <row r="136" spans="1:19" s="15" customFormat="1" ht="54" x14ac:dyDescent="0.25">
      <c r="A136" s="243" t="s">
        <v>266</v>
      </c>
      <c r="B136" s="222" t="s">
        <v>422</v>
      </c>
      <c r="C136" s="16">
        <v>80101604</v>
      </c>
      <c r="D136" s="269" t="s">
        <v>270</v>
      </c>
      <c r="E136" s="223" t="s">
        <v>361</v>
      </c>
      <c r="F136" s="241">
        <v>12</v>
      </c>
      <c r="G136" s="17" t="s">
        <v>285</v>
      </c>
      <c r="H136" s="228">
        <v>44013</v>
      </c>
      <c r="I136" s="267" t="str">
        <f t="shared" si="6"/>
        <v>jul</v>
      </c>
      <c r="J136" s="228">
        <v>44013</v>
      </c>
      <c r="K136" s="228">
        <v>44044</v>
      </c>
      <c r="L136" s="253">
        <v>148122137.19800001</v>
      </c>
      <c r="M136" s="236">
        <v>0</v>
      </c>
      <c r="N136" s="256">
        <v>148122137.19800001</v>
      </c>
      <c r="O136" s="253">
        <v>49374045.732666671</v>
      </c>
      <c r="P136" s="253">
        <v>98748091.465333343</v>
      </c>
      <c r="Q136" s="265"/>
      <c r="R136" s="268">
        <f t="shared" si="7"/>
        <v>0</v>
      </c>
      <c r="S136" s="309">
        <v>1</v>
      </c>
    </row>
    <row r="137" spans="1:19" s="15" customFormat="1" ht="67.5" x14ac:dyDescent="0.25">
      <c r="A137" s="243" t="s">
        <v>266</v>
      </c>
      <c r="B137" s="222" t="s">
        <v>423</v>
      </c>
      <c r="C137" s="16">
        <v>80101604</v>
      </c>
      <c r="D137" s="269" t="s">
        <v>270</v>
      </c>
      <c r="E137" s="223" t="s">
        <v>361</v>
      </c>
      <c r="F137" s="241">
        <v>12</v>
      </c>
      <c r="G137" s="17" t="s">
        <v>285</v>
      </c>
      <c r="H137" s="228">
        <v>44013</v>
      </c>
      <c r="I137" s="267" t="str">
        <f t="shared" si="6"/>
        <v>jul</v>
      </c>
      <c r="J137" s="228">
        <v>44013</v>
      </c>
      <c r="K137" s="228">
        <v>44044</v>
      </c>
      <c r="L137" s="253">
        <v>148122137.19800001</v>
      </c>
      <c r="M137" s="236">
        <v>0</v>
      </c>
      <c r="N137" s="256">
        <v>148122137.19800001</v>
      </c>
      <c r="O137" s="253">
        <v>49374045.732666671</v>
      </c>
      <c r="P137" s="253">
        <v>98748091.465333343</v>
      </c>
      <c r="Q137" s="265"/>
      <c r="R137" s="268">
        <f t="shared" si="7"/>
        <v>0</v>
      </c>
      <c r="S137" s="309">
        <v>1</v>
      </c>
    </row>
    <row r="138" spans="1:19" s="15" customFormat="1" ht="27" x14ac:dyDescent="0.25">
      <c r="A138" s="243" t="s">
        <v>266</v>
      </c>
      <c r="B138" s="222" t="s">
        <v>424</v>
      </c>
      <c r="C138" s="16">
        <v>80101604</v>
      </c>
      <c r="D138" s="269" t="s">
        <v>270</v>
      </c>
      <c r="E138" s="223" t="s">
        <v>361</v>
      </c>
      <c r="F138" s="241">
        <v>12</v>
      </c>
      <c r="G138" s="17" t="s">
        <v>285</v>
      </c>
      <c r="H138" s="228">
        <v>44013</v>
      </c>
      <c r="I138" s="267" t="str">
        <f t="shared" si="6"/>
        <v>jul</v>
      </c>
      <c r="J138" s="228">
        <v>44013</v>
      </c>
      <c r="K138" s="228">
        <v>44044</v>
      </c>
      <c r="L138" s="253">
        <v>50384746.400000006</v>
      </c>
      <c r="M138" s="236">
        <v>0</v>
      </c>
      <c r="N138" s="256">
        <v>50384746.400000006</v>
      </c>
      <c r="O138" s="253">
        <v>16794915.466666665</v>
      </c>
      <c r="P138" s="253">
        <v>33589830.933333337</v>
      </c>
      <c r="Q138" s="265"/>
      <c r="R138" s="268">
        <f t="shared" si="7"/>
        <v>0</v>
      </c>
      <c r="S138" s="309">
        <v>1</v>
      </c>
    </row>
    <row r="139" spans="1:19" s="15" customFormat="1" ht="40.5" x14ac:dyDescent="0.25">
      <c r="A139" s="243" t="s">
        <v>266</v>
      </c>
      <c r="B139" s="222" t="s">
        <v>425</v>
      </c>
      <c r="C139" s="16">
        <v>80101604</v>
      </c>
      <c r="D139" s="269" t="s">
        <v>270</v>
      </c>
      <c r="E139" s="223"/>
      <c r="F139" s="241">
        <v>12</v>
      </c>
      <c r="G139" s="17" t="s">
        <v>285</v>
      </c>
      <c r="H139" s="228">
        <v>44013</v>
      </c>
      <c r="I139" s="267" t="str">
        <f t="shared" si="6"/>
        <v>jul</v>
      </c>
      <c r="J139" s="228">
        <v>44013</v>
      </c>
      <c r="K139" s="228">
        <v>44044</v>
      </c>
      <c r="L139" s="253">
        <v>82973307.764999986</v>
      </c>
      <c r="M139" s="236"/>
      <c r="N139" s="256">
        <v>82973307.764999986</v>
      </c>
      <c r="O139" s="253">
        <v>27657769.254999999</v>
      </c>
      <c r="P139" s="253">
        <v>55315538.50999999</v>
      </c>
      <c r="Q139" s="265"/>
      <c r="R139" s="268">
        <f t="shared" si="7"/>
        <v>0</v>
      </c>
      <c r="S139" s="309">
        <v>1</v>
      </c>
    </row>
    <row r="140" spans="1:19" ht="40.5" x14ac:dyDescent="0.25">
      <c r="A140" s="269" t="s">
        <v>400</v>
      </c>
      <c r="B140" s="238" t="s">
        <v>401</v>
      </c>
      <c r="C140" s="10">
        <v>80101604</v>
      </c>
      <c r="D140" s="269" t="s">
        <v>400</v>
      </c>
      <c r="E140" s="269" t="s">
        <v>400</v>
      </c>
      <c r="F140" s="239">
        <v>9</v>
      </c>
      <c r="G140" s="13" t="s">
        <v>362</v>
      </c>
      <c r="H140" s="227">
        <v>43840</v>
      </c>
      <c r="I140" s="267" t="str">
        <f t="shared" si="6"/>
        <v>ene</v>
      </c>
      <c r="J140" s="228">
        <v>43850</v>
      </c>
      <c r="K140" s="228">
        <v>43862</v>
      </c>
      <c r="L140" s="253">
        <v>91486440</v>
      </c>
      <c r="M140" s="236"/>
      <c r="N140" s="256">
        <v>91486440</v>
      </c>
      <c r="O140" s="253">
        <v>91486440</v>
      </c>
      <c r="P140" s="253"/>
      <c r="Q140" s="265"/>
      <c r="R140" s="268">
        <f t="shared" si="7"/>
        <v>0</v>
      </c>
      <c r="S140" s="309">
        <v>1</v>
      </c>
    </row>
    <row r="141" spans="1:19" ht="40.5" x14ac:dyDescent="0.25">
      <c r="A141" s="269" t="s">
        <v>400</v>
      </c>
      <c r="B141" s="238" t="s">
        <v>402</v>
      </c>
      <c r="C141" s="10">
        <v>80101604</v>
      </c>
      <c r="D141" s="269" t="s">
        <v>400</v>
      </c>
      <c r="E141" s="269" t="s">
        <v>400</v>
      </c>
      <c r="F141" s="239">
        <v>6</v>
      </c>
      <c r="G141" s="13" t="s">
        <v>362</v>
      </c>
      <c r="H141" s="227">
        <v>43840</v>
      </c>
      <c r="I141" s="267" t="str">
        <f t="shared" si="6"/>
        <v>ene</v>
      </c>
      <c r="J141" s="228">
        <v>43850</v>
      </c>
      <c r="K141" s="228">
        <v>43862</v>
      </c>
      <c r="L141" s="253">
        <v>60990960</v>
      </c>
      <c r="M141" s="236"/>
      <c r="N141" s="256">
        <v>60990960</v>
      </c>
      <c r="O141" s="253">
        <v>60990960</v>
      </c>
      <c r="P141" s="253"/>
      <c r="Q141" s="265"/>
      <c r="R141" s="268">
        <f t="shared" si="7"/>
        <v>0</v>
      </c>
      <c r="S141">
        <v>1</v>
      </c>
    </row>
    <row r="142" spans="1:19" ht="40.5" x14ac:dyDescent="0.25">
      <c r="A142" s="269" t="s">
        <v>400</v>
      </c>
      <c r="B142" s="238" t="s">
        <v>402</v>
      </c>
      <c r="C142" s="10">
        <v>80101604</v>
      </c>
      <c r="D142" s="269" t="s">
        <v>400</v>
      </c>
      <c r="E142" s="269" t="s">
        <v>400</v>
      </c>
      <c r="F142" s="239">
        <v>6</v>
      </c>
      <c r="G142" s="13" t="s">
        <v>362</v>
      </c>
      <c r="H142" s="227">
        <v>43840</v>
      </c>
      <c r="I142" s="267" t="str">
        <f t="shared" si="6"/>
        <v>ene</v>
      </c>
      <c r="J142" s="228">
        <v>43850</v>
      </c>
      <c r="K142" s="228">
        <v>43862</v>
      </c>
      <c r="L142" s="253">
        <v>60990960</v>
      </c>
      <c r="M142" s="236"/>
      <c r="N142" s="256">
        <v>60990960</v>
      </c>
      <c r="O142" s="253">
        <v>60990960</v>
      </c>
      <c r="P142" s="253"/>
      <c r="Q142" s="265"/>
      <c r="R142" s="268">
        <f t="shared" si="7"/>
        <v>0</v>
      </c>
      <c r="S142">
        <v>1</v>
      </c>
    </row>
    <row r="143" spans="1:19" ht="40.5" x14ac:dyDescent="0.25">
      <c r="A143" s="269" t="s">
        <v>400</v>
      </c>
      <c r="B143" s="238" t="s">
        <v>402</v>
      </c>
      <c r="C143" s="10">
        <v>80101604</v>
      </c>
      <c r="D143" s="269" t="s">
        <v>400</v>
      </c>
      <c r="E143" s="269" t="s">
        <v>400</v>
      </c>
      <c r="F143" s="239">
        <v>6</v>
      </c>
      <c r="G143" s="13" t="s">
        <v>362</v>
      </c>
      <c r="H143" s="227">
        <v>43840</v>
      </c>
      <c r="I143" s="267" t="str">
        <f t="shared" si="6"/>
        <v>ene</v>
      </c>
      <c r="J143" s="228">
        <v>43850</v>
      </c>
      <c r="K143" s="228">
        <v>43862</v>
      </c>
      <c r="L143" s="253">
        <v>60990960</v>
      </c>
      <c r="M143" s="236"/>
      <c r="N143" s="256">
        <v>60990960</v>
      </c>
      <c r="O143" s="253">
        <v>60990960</v>
      </c>
      <c r="P143" s="253"/>
      <c r="Q143" s="265"/>
      <c r="R143" s="268">
        <f t="shared" si="7"/>
        <v>0</v>
      </c>
      <c r="S143">
        <v>1</v>
      </c>
    </row>
    <row r="144" spans="1:19" ht="40.5" x14ac:dyDescent="0.25">
      <c r="A144" s="269" t="s">
        <v>400</v>
      </c>
      <c r="B144" s="238" t="s">
        <v>402</v>
      </c>
      <c r="C144" s="10">
        <v>80101604</v>
      </c>
      <c r="D144" s="269" t="s">
        <v>400</v>
      </c>
      <c r="E144" s="269" t="s">
        <v>400</v>
      </c>
      <c r="F144" s="239">
        <v>6</v>
      </c>
      <c r="G144" s="13" t="s">
        <v>362</v>
      </c>
      <c r="H144" s="227">
        <v>43840</v>
      </c>
      <c r="I144" s="267" t="str">
        <f t="shared" si="6"/>
        <v>ene</v>
      </c>
      <c r="J144" s="228">
        <v>43850</v>
      </c>
      <c r="K144" s="228">
        <v>43862</v>
      </c>
      <c r="L144" s="253">
        <v>60990960</v>
      </c>
      <c r="M144" s="236"/>
      <c r="N144" s="256">
        <v>60990960</v>
      </c>
      <c r="O144" s="253">
        <v>60990960</v>
      </c>
      <c r="P144" s="253"/>
      <c r="Q144" s="265"/>
      <c r="R144" s="268">
        <f t="shared" si="7"/>
        <v>0</v>
      </c>
      <c r="S144">
        <v>1</v>
      </c>
    </row>
    <row r="145" spans="1:19" ht="40.5" x14ac:dyDescent="0.25">
      <c r="A145" s="269" t="s">
        <v>400</v>
      </c>
      <c r="B145" s="238" t="s">
        <v>402</v>
      </c>
      <c r="C145" s="10">
        <v>80101604</v>
      </c>
      <c r="D145" s="269" t="s">
        <v>400</v>
      </c>
      <c r="E145" s="269" t="s">
        <v>400</v>
      </c>
      <c r="F145" s="239">
        <v>6</v>
      </c>
      <c r="G145" s="13" t="s">
        <v>362</v>
      </c>
      <c r="H145" s="227">
        <v>43840</v>
      </c>
      <c r="I145" s="267" t="str">
        <f t="shared" si="6"/>
        <v>ene</v>
      </c>
      <c r="J145" s="228">
        <v>43850</v>
      </c>
      <c r="K145" s="228">
        <v>43862</v>
      </c>
      <c r="L145" s="253">
        <v>60990960</v>
      </c>
      <c r="M145" s="236"/>
      <c r="N145" s="256">
        <v>60990960</v>
      </c>
      <c r="O145" s="253">
        <v>60990960</v>
      </c>
      <c r="P145" s="253"/>
      <c r="Q145" s="265"/>
      <c r="R145" s="268">
        <f t="shared" si="7"/>
        <v>0</v>
      </c>
      <c r="S145">
        <v>1</v>
      </c>
    </row>
    <row r="146" spans="1:19" ht="27" x14ac:dyDescent="0.25">
      <c r="A146" s="269" t="s">
        <v>400</v>
      </c>
      <c r="B146" s="238" t="s">
        <v>403</v>
      </c>
      <c r="C146" s="10">
        <v>80101604</v>
      </c>
      <c r="D146" s="269" t="s">
        <v>400</v>
      </c>
      <c r="E146" s="269" t="s">
        <v>400</v>
      </c>
      <c r="F146" s="239">
        <v>12</v>
      </c>
      <c r="G146" s="13" t="s">
        <v>362</v>
      </c>
      <c r="H146" s="227">
        <v>43834</v>
      </c>
      <c r="I146" s="267" t="str">
        <f t="shared" si="6"/>
        <v>ene</v>
      </c>
      <c r="J146" s="228">
        <v>43840</v>
      </c>
      <c r="K146" s="228">
        <v>43840</v>
      </c>
      <c r="L146" s="253">
        <v>12996819</v>
      </c>
      <c r="M146" s="236"/>
      <c r="N146" s="256">
        <v>12996819</v>
      </c>
      <c r="O146" s="253">
        <v>12996819</v>
      </c>
      <c r="P146" s="253"/>
      <c r="Q146" s="265"/>
      <c r="R146" s="268">
        <f t="shared" si="7"/>
        <v>0</v>
      </c>
      <c r="S146">
        <v>1</v>
      </c>
    </row>
    <row r="147" spans="1:19" ht="27" x14ac:dyDescent="0.25">
      <c r="A147" s="269" t="s">
        <v>400</v>
      </c>
      <c r="B147" s="238" t="s">
        <v>404</v>
      </c>
      <c r="C147" s="10">
        <v>80101604</v>
      </c>
      <c r="D147" s="269" t="s">
        <v>400</v>
      </c>
      <c r="E147" s="269" t="s">
        <v>400</v>
      </c>
      <c r="F147" s="239">
        <v>12</v>
      </c>
      <c r="G147" s="13" t="s">
        <v>362</v>
      </c>
      <c r="H147" s="227">
        <v>43839</v>
      </c>
      <c r="I147" s="267" t="str">
        <f t="shared" si="6"/>
        <v>ene</v>
      </c>
      <c r="J147" s="228">
        <v>43840</v>
      </c>
      <c r="K147" s="228">
        <v>43840</v>
      </c>
      <c r="L147" s="253">
        <v>16525181</v>
      </c>
      <c r="M147" s="236"/>
      <c r="N147" s="256">
        <v>16525181</v>
      </c>
      <c r="O147" s="253">
        <v>16525181</v>
      </c>
      <c r="P147" s="253"/>
      <c r="Q147" s="265"/>
      <c r="R147" s="268">
        <f t="shared" si="7"/>
        <v>0</v>
      </c>
      <c r="S147" s="309">
        <v>1</v>
      </c>
    </row>
    <row r="148" spans="1:19" ht="40.5" x14ac:dyDescent="0.25">
      <c r="A148" s="269" t="s">
        <v>400</v>
      </c>
      <c r="B148" s="307" t="s">
        <v>401</v>
      </c>
      <c r="C148" s="307">
        <v>80101604</v>
      </c>
      <c r="D148" s="269" t="s">
        <v>400</v>
      </c>
      <c r="E148" s="269" t="s">
        <v>400</v>
      </c>
      <c r="F148" s="241">
        <v>9</v>
      </c>
      <c r="G148" s="17" t="s">
        <v>362</v>
      </c>
      <c r="H148" s="228">
        <v>43886</v>
      </c>
      <c r="I148" s="267" t="str">
        <f t="shared" si="6"/>
        <v>feb</v>
      </c>
      <c r="J148" s="228">
        <v>43892</v>
      </c>
      <c r="K148" s="228">
        <v>43905</v>
      </c>
      <c r="L148" s="253">
        <v>16598872.265469855</v>
      </c>
      <c r="M148" s="236"/>
      <c r="N148" s="256">
        <v>16598872.265469855</v>
      </c>
      <c r="O148" s="253">
        <v>16598872.265469855</v>
      </c>
      <c r="P148" s="253"/>
      <c r="Q148" s="265"/>
      <c r="R148" s="268">
        <f t="shared" si="7"/>
        <v>0</v>
      </c>
      <c r="S148" s="309">
        <v>1</v>
      </c>
    </row>
    <row r="149" spans="1:19" ht="40.5" x14ac:dyDescent="0.25">
      <c r="A149" s="269" t="s">
        <v>400</v>
      </c>
      <c r="B149" s="307" t="s">
        <v>401</v>
      </c>
      <c r="C149" s="307">
        <v>80101604</v>
      </c>
      <c r="D149" s="269" t="s">
        <v>400</v>
      </c>
      <c r="E149" s="269" t="s">
        <v>400</v>
      </c>
      <c r="F149" s="241">
        <v>9</v>
      </c>
      <c r="G149" s="17" t="s">
        <v>362</v>
      </c>
      <c r="H149" s="228">
        <v>43887</v>
      </c>
      <c r="I149" s="267" t="str">
        <f t="shared" si="6"/>
        <v>feb</v>
      </c>
      <c r="J149" s="228">
        <v>43892</v>
      </c>
      <c r="K149" s="228">
        <v>43905</v>
      </c>
      <c r="L149" s="253">
        <v>16598872.265469855</v>
      </c>
      <c r="M149" s="236"/>
      <c r="N149" s="256">
        <v>16598872.265469855</v>
      </c>
      <c r="O149" s="253">
        <v>16598872.265469855</v>
      </c>
      <c r="P149" s="253"/>
      <c r="Q149" s="265"/>
      <c r="R149" s="268">
        <f t="shared" si="7"/>
        <v>0</v>
      </c>
      <c r="S149" s="309">
        <v>1</v>
      </c>
    </row>
    <row r="150" spans="1:19" ht="40.5" x14ac:dyDescent="0.25">
      <c r="A150" s="269" t="s">
        <v>400</v>
      </c>
      <c r="B150" s="307" t="s">
        <v>401</v>
      </c>
      <c r="C150" s="307">
        <v>80101604</v>
      </c>
      <c r="D150" s="269" t="s">
        <v>400</v>
      </c>
      <c r="E150" s="269" t="s">
        <v>400</v>
      </c>
      <c r="F150" s="241">
        <v>9</v>
      </c>
      <c r="G150" s="17" t="s">
        <v>362</v>
      </c>
      <c r="H150" s="228">
        <v>43888</v>
      </c>
      <c r="I150" s="267" t="str">
        <f t="shared" si="6"/>
        <v>feb</v>
      </c>
      <c r="J150" s="228">
        <v>43892</v>
      </c>
      <c r="K150" s="228">
        <v>43905</v>
      </c>
      <c r="L150" s="253">
        <v>16598872.265469855</v>
      </c>
      <c r="M150" s="236"/>
      <c r="N150" s="256">
        <v>16598872.265469855</v>
      </c>
      <c r="O150" s="253">
        <v>16598872.265469855</v>
      </c>
      <c r="P150" s="253"/>
      <c r="Q150" s="265"/>
      <c r="R150" s="268">
        <f t="shared" si="7"/>
        <v>0</v>
      </c>
      <c r="S150" s="309">
        <v>1</v>
      </c>
    </row>
    <row r="151" spans="1:19" ht="40.5" x14ac:dyDescent="0.25">
      <c r="A151" s="269" t="s">
        <v>400</v>
      </c>
      <c r="B151" s="307" t="s">
        <v>401</v>
      </c>
      <c r="C151" s="307">
        <v>80101604</v>
      </c>
      <c r="D151" s="269" t="s">
        <v>400</v>
      </c>
      <c r="E151" s="269" t="s">
        <v>400</v>
      </c>
      <c r="F151" s="241">
        <v>9</v>
      </c>
      <c r="G151" s="17" t="s">
        <v>362</v>
      </c>
      <c r="H151" s="228">
        <v>43889</v>
      </c>
      <c r="I151" s="267" t="str">
        <f t="shared" si="6"/>
        <v>feb</v>
      </c>
      <c r="J151" s="228">
        <v>43892</v>
      </c>
      <c r="K151" s="228">
        <v>43905</v>
      </c>
      <c r="L151" s="253">
        <v>16598872.265469855</v>
      </c>
      <c r="M151" s="236"/>
      <c r="N151" s="256">
        <v>16598872.265469855</v>
      </c>
      <c r="O151" s="253">
        <v>16598872.265469855</v>
      </c>
      <c r="P151" s="253"/>
      <c r="Q151" s="265"/>
      <c r="R151" s="268">
        <f t="shared" si="7"/>
        <v>0</v>
      </c>
      <c r="S151" s="309">
        <v>1</v>
      </c>
    </row>
    <row r="152" spans="1:19" ht="40.5" x14ac:dyDescent="0.25">
      <c r="A152" s="269" t="s">
        <v>400</v>
      </c>
      <c r="B152" s="307" t="s">
        <v>401</v>
      </c>
      <c r="C152" s="307">
        <v>80101604</v>
      </c>
      <c r="D152" s="269" t="s">
        <v>400</v>
      </c>
      <c r="E152" s="269" t="s">
        <v>400</v>
      </c>
      <c r="F152" s="241">
        <v>9</v>
      </c>
      <c r="G152" s="17" t="s">
        <v>362</v>
      </c>
      <c r="H152" s="228">
        <v>43890</v>
      </c>
      <c r="I152" s="267" t="str">
        <f t="shared" si="6"/>
        <v>feb</v>
      </c>
      <c r="J152" s="228">
        <v>43892</v>
      </c>
      <c r="K152" s="228">
        <v>43905</v>
      </c>
      <c r="L152" s="253">
        <v>16598872.265469855</v>
      </c>
      <c r="M152" s="236"/>
      <c r="N152" s="256">
        <v>16598872.265469855</v>
      </c>
      <c r="O152" s="253">
        <v>16598872.265469855</v>
      </c>
      <c r="P152" s="253"/>
      <c r="Q152" s="265"/>
      <c r="R152" s="268">
        <f t="shared" si="7"/>
        <v>0</v>
      </c>
      <c r="S152" s="309">
        <v>1</v>
      </c>
    </row>
    <row r="153" spans="1:19" ht="40.5" x14ac:dyDescent="0.25">
      <c r="A153" s="269" t="s">
        <v>400</v>
      </c>
      <c r="B153" s="307" t="s">
        <v>401</v>
      </c>
      <c r="C153" s="307">
        <v>80101604</v>
      </c>
      <c r="D153" s="269" t="s">
        <v>400</v>
      </c>
      <c r="E153" s="269" t="s">
        <v>400</v>
      </c>
      <c r="F153" s="241">
        <v>9</v>
      </c>
      <c r="G153" s="17" t="s">
        <v>362</v>
      </c>
      <c r="H153" s="228">
        <v>43891</v>
      </c>
      <c r="I153" s="267" t="str">
        <f t="shared" si="6"/>
        <v>mar</v>
      </c>
      <c r="J153" s="228">
        <v>43892</v>
      </c>
      <c r="K153" s="228">
        <v>43905</v>
      </c>
      <c r="L153" s="253">
        <v>16340440.410677988</v>
      </c>
      <c r="M153" s="236"/>
      <c r="N153" s="256">
        <v>16340440.410677988</v>
      </c>
      <c r="O153" s="253">
        <v>16340440.410677988</v>
      </c>
      <c r="P153" s="253"/>
      <c r="Q153" s="265"/>
      <c r="R153" s="268">
        <f t="shared" si="7"/>
        <v>0</v>
      </c>
      <c r="S153" s="309">
        <v>1</v>
      </c>
    </row>
    <row r="154" spans="1:19" ht="40.5" x14ac:dyDescent="0.25">
      <c r="A154" s="269" t="s">
        <v>400</v>
      </c>
      <c r="B154" s="307" t="s">
        <v>401</v>
      </c>
      <c r="C154" s="307">
        <v>80101604</v>
      </c>
      <c r="D154" s="269" t="s">
        <v>400</v>
      </c>
      <c r="E154" s="269" t="s">
        <v>400</v>
      </c>
      <c r="F154" s="241">
        <v>9</v>
      </c>
      <c r="G154" s="17" t="s">
        <v>362</v>
      </c>
      <c r="H154" s="228">
        <v>43892</v>
      </c>
      <c r="I154" s="267" t="str">
        <f t="shared" si="6"/>
        <v>mar</v>
      </c>
      <c r="J154" s="228">
        <v>43892</v>
      </c>
      <c r="K154" s="228">
        <v>43905</v>
      </c>
      <c r="L154" s="253">
        <v>16598872.265469855</v>
      </c>
      <c r="M154" s="236"/>
      <c r="N154" s="256">
        <v>16598872.265469855</v>
      </c>
      <c r="O154" s="253">
        <v>16598872.265469855</v>
      </c>
      <c r="P154" s="253"/>
      <c r="Q154" s="265"/>
      <c r="R154" s="268">
        <f t="shared" si="7"/>
        <v>0</v>
      </c>
      <c r="S154" s="309">
        <v>1</v>
      </c>
    </row>
    <row r="155" spans="1:19" ht="40.5" x14ac:dyDescent="0.25">
      <c r="A155" s="269" t="s">
        <v>400</v>
      </c>
      <c r="B155" s="307" t="s">
        <v>401</v>
      </c>
      <c r="C155" s="307">
        <v>80101604</v>
      </c>
      <c r="D155" s="269" t="s">
        <v>400</v>
      </c>
      <c r="E155" s="269" t="s">
        <v>400</v>
      </c>
      <c r="F155" s="241">
        <v>9</v>
      </c>
      <c r="G155" s="17" t="s">
        <v>362</v>
      </c>
      <c r="H155" s="228">
        <v>43893</v>
      </c>
      <c r="I155" s="267" t="str">
        <f t="shared" si="6"/>
        <v>mar</v>
      </c>
      <c r="J155" s="228">
        <v>43892</v>
      </c>
      <c r="K155" s="228">
        <v>43905</v>
      </c>
      <c r="L155" s="253">
        <v>16598872.265469855</v>
      </c>
      <c r="M155" s="236"/>
      <c r="N155" s="256">
        <v>16598872.265469855</v>
      </c>
      <c r="O155" s="253">
        <v>16598872.265469855</v>
      </c>
      <c r="P155" s="253"/>
      <c r="Q155" s="265"/>
      <c r="R155" s="268">
        <f t="shared" si="7"/>
        <v>0</v>
      </c>
      <c r="S155" s="309">
        <v>1</v>
      </c>
    </row>
    <row r="156" spans="1:19" ht="40.5" x14ac:dyDescent="0.25">
      <c r="A156" s="238" t="s">
        <v>405</v>
      </c>
      <c r="B156" s="222" t="s">
        <v>406</v>
      </c>
      <c r="C156" s="16">
        <v>80101604</v>
      </c>
      <c r="D156" s="269" t="s">
        <v>405</v>
      </c>
      <c r="E156" s="269" t="s">
        <v>405</v>
      </c>
      <c r="F156" s="241">
        <v>12</v>
      </c>
      <c r="G156" s="17" t="s">
        <v>77</v>
      </c>
      <c r="H156" s="228">
        <v>43832</v>
      </c>
      <c r="I156" s="267" t="str">
        <f t="shared" si="6"/>
        <v>ene</v>
      </c>
      <c r="J156" s="228">
        <v>43840</v>
      </c>
      <c r="K156" s="228">
        <v>43840</v>
      </c>
      <c r="L156" s="253">
        <v>95937048</v>
      </c>
      <c r="M156" s="236">
        <v>0</v>
      </c>
      <c r="N156" s="256">
        <v>95937048</v>
      </c>
      <c r="O156" s="253">
        <v>95937048</v>
      </c>
      <c r="P156" s="253"/>
      <c r="Q156" s="265"/>
      <c r="R156" s="268">
        <f t="shared" si="7"/>
        <v>0</v>
      </c>
      <c r="S156" s="309">
        <v>1</v>
      </c>
    </row>
    <row r="157" spans="1:19" ht="27" x14ac:dyDescent="0.25">
      <c r="A157" s="238" t="s">
        <v>405</v>
      </c>
      <c r="B157" s="222" t="s">
        <v>407</v>
      </c>
      <c r="C157" s="16">
        <v>80101604</v>
      </c>
      <c r="D157" s="269" t="s">
        <v>405</v>
      </c>
      <c r="E157" s="269" t="s">
        <v>405</v>
      </c>
      <c r="F157" s="241">
        <v>12</v>
      </c>
      <c r="G157" s="17" t="s">
        <v>77</v>
      </c>
      <c r="H157" s="228">
        <v>43837</v>
      </c>
      <c r="I157" s="267" t="str">
        <f t="shared" si="6"/>
        <v>ene</v>
      </c>
      <c r="J157" s="228">
        <v>43840</v>
      </c>
      <c r="K157" s="228">
        <v>43840</v>
      </c>
      <c r="L157" s="253">
        <v>121981921</v>
      </c>
      <c r="M157" s="236">
        <v>0</v>
      </c>
      <c r="N157" s="256">
        <v>121981921</v>
      </c>
      <c r="O157" s="253">
        <v>121981921</v>
      </c>
      <c r="P157" s="253"/>
      <c r="Q157" s="265"/>
      <c r="R157" s="268">
        <f t="shared" si="7"/>
        <v>0</v>
      </c>
      <c r="S157" s="309">
        <v>1</v>
      </c>
    </row>
    <row r="158" spans="1:19" ht="40.5" x14ac:dyDescent="0.25">
      <c r="A158" s="238" t="s">
        <v>408</v>
      </c>
      <c r="B158" s="222" t="s">
        <v>251</v>
      </c>
      <c r="C158" s="16">
        <v>80111607</v>
      </c>
      <c r="D158" s="269" t="s">
        <v>408</v>
      </c>
      <c r="E158" s="269" t="s">
        <v>408</v>
      </c>
      <c r="F158" s="241">
        <v>12</v>
      </c>
      <c r="G158" s="17" t="s">
        <v>77</v>
      </c>
      <c r="H158" s="228">
        <v>44022</v>
      </c>
      <c r="I158" s="267" t="str">
        <f t="shared" si="6"/>
        <v>jul</v>
      </c>
      <c r="J158" s="228">
        <v>44043</v>
      </c>
      <c r="K158" s="228">
        <v>44043</v>
      </c>
      <c r="L158" s="253">
        <v>206176319.18200001</v>
      </c>
      <c r="M158" s="236">
        <v>0</v>
      </c>
      <c r="N158" s="256">
        <v>206176319.18200001</v>
      </c>
      <c r="O158" s="253">
        <v>84284325</v>
      </c>
      <c r="P158" s="253">
        <v>121891994.18199998</v>
      </c>
      <c r="Q158" s="265"/>
      <c r="R158" s="268">
        <f t="shared" si="7"/>
        <v>0</v>
      </c>
      <c r="S158" s="309">
        <v>1</v>
      </c>
    </row>
    <row r="159" spans="1:19" ht="40.5" x14ac:dyDescent="0.25">
      <c r="A159" s="238" t="s">
        <v>454</v>
      </c>
      <c r="B159" s="222" t="s">
        <v>453</v>
      </c>
      <c r="C159" s="16">
        <v>80101604</v>
      </c>
      <c r="D159" s="269" t="s">
        <v>408</v>
      </c>
      <c r="E159" s="269" t="s">
        <v>408</v>
      </c>
      <c r="F159" s="241">
        <v>11</v>
      </c>
      <c r="G159" s="17" t="s">
        <v>77</v>
      </c>
      <c r="H159" s="228">
        <v>43845</v>
      </c>
      <c r="I159" s="267" t="str">
        <f t="shared" si="6"/>
        <v>ene</v>
      </c>
      <c r="J159" s="228">
        <v>43861</v>
      </c>
      <c r="K159" s="228">
        <v>43861</v>
      </c>
      <c r="L159" s="253">
        <f>111816760.638+27873007</f>
        <v>139689767.63800001</v>
      </c>
      <c r="M159" s="236">
        <v>0</v>
      </c>
      <c r="N159" s="256">
        <v>139689767.63800001</v>
      </c>
      <c r="O159" s="253">
        <v>139689767.63800001</v>
      </c>
      <c r="P159" s="253">
        <v>0</v>
      </c>
      <c r="Q159" s="265"/>
      <c r="R159" s="268">
        <f t="shared" si="7"/>
        <v>0</v>
      </c>
      <c r="S159">
        <v>1</v>
      </c>
    </row>
    <row r="160" spans="1:19" ht="40.5" x14ac:dyDescent="0.25">
      <c r="A160" s="238" t="s">
        <v>408</v>
      </c>
      <c r="B160" s="222" t="s">
        <v>409</v>
      </c>
      <c r="C160" s="16">
        <v>80111607</v>
      </c>
      <c r="D160" s="269" t="s">
        <v>408</v>
      </c>
      <c r="E160" s="269" t="s">
        <v>408</v>
      </c>
      <c r="F160" s="241">
        <v>11.5</v>
      </c>
      <c r="G160" s="17" t="s">
        <v>77</v>
      </c>
      <c r="H160" s="228">
        <v>43832</v>
      </c>
      <c r="I160" s="267" t="str">
        <f t="shared" ref="I160:I193" si="8">TEXT(H160,"mmm")</f>
        <v>ene</v>
      </c>
      <c r="J160" s="228">
        <v>43845</v>
      </c>
      <c r="K160" s="228">
        <v>43845</v>
      </c>
      <c r="L160" s="253">
        <v>78150982</v>
      </c>
      <c r="M160" s="236">
        <v>0</v>
      </c>
      <c r="N160" s="256">
        <v>78150982</v>
      </c>
      <c r="O160" s="253">
        <v>78150982</v>
      </c>
      <c r="P160" s="253">
        <v>0</v>
      </c>
      <c r="Q160" s="265"/>
      <c r="R160" s="268">
        <f t="shared" si="7"/>
        <v>0</v>
      </c>
      <c r="S160" s="309">
        <v>1</v>
      </c>
    </row>
    <row r="161" spans="1:19" ht="67.5" x14ac:dyDescent="0.25">
      <c r="A161" s="238" t="s">
        <v>408</v>
      </c>
      <c r="B161" s="222" t="s">
        <v>328</v>
      </c>
      <c r="C161" s="16">
        <v>80111601</v>
      </c>
      <c r="D161" s="269" t="s">
        <v>408</v>
      </c>
      <c r="E161" s="269" t="s">
        <v>408</v>
      </c>
      <c r="F161" s="241">
        <v>12</v>
      </c>
      <c r="G161" s="17" t="s">
        <v>77</v>
      </c>
      <c r="H161" s="228">
        <v>43832</v>
      </c>
      <c r="I161" s="267" t="str">
        <f t="shared" si="8"/>
        <v>ene</v>
      </c>
      <c r="J161" s="228">
        <v>43832</v>
      </c>
      <c r="K161" s="228">
        <v>43832</v>
      </c>
      <c r="L161" s="253">
        <v>35838608.627999999</v>
      </c>
      <c r="M161" s="236"/>
      <c r="N161" s="256">
        <v>35838608.627999999</v>
      </c>
      <c r="O161" s="253">
        <v>35838608.627999999</v>
      </c>
      <c r="P161" s="253">
        <v>0</v>
      </c>
      <c r="Q161" s="265"/>
      <c r="R161" s="268">
        <f t="shared" si="7"/>
        <v>0</v>
      </c>
      <c r="S161" s="309">
        <v>1</v>
      </c>
    </row>
    <row r="162" spans="1:19" ht="67.5" x14ac:dyDescent="0.25">
      <c r="A162" s="243" t="s">
        <v>410</v>
      </c>
      <c r="B162" s="222" t="s">
        <v>411</v>
      </c>
      <c r="C162" s="16">
        <v>80101604</v>
      </c>
      <c r="D162" s="269" t="s">
        <v>412</v>
      </c>
      <c r="E162" s="223" t="s">
        <v>414</v>
      </c>
      <c r="F162" s="241">
        <v>11</v>
      </c>
      <c r="G162" s="17" t="s">
        <v>413</v>
      </c>
      <c r="H162" s="228">
        <v>43846</v>
      </c>
      <c r="I162" s="267" t="str">
        <f t="shared" si="8"/>
        <v>ene</v>
      </c>
      <c r="J162" s="228">
        <v>43846</v>
      </c>
      <c r="K162" s="228">
        <v>43861</v>
      </c>
      <c r="L162" s="253">
        <v>132675510</v>
      </c>
      <c r="M162" s="236">
        <v>0</v>
      </c>
      <c r="N162" s="256">
        <v>132675510</v>
      </c>
      <c r="O162" s="253">
        <v>120614100</v>
      </c>
      <c r="P162" s="253">
        <v>12061410</v>
      </c>
      <c r="Q162" s="265">
        <v>0</v>
      </c>
      <c r="R162" s="268">
        <f t="shared" si="7"/>
        <v>0</v>
      </c>
      <c r="S162">
        <v>1</v>
      </c>
    </row>
    <row r="163" spans="1:19" ht="67.5" x14ac:dyDescent="0.25">
      <c r="A163" s="243" t="s">
        <v>410</v>
      </c>
      <c r="B163" s="222" t="s">
        <v>411</v>
      </c>
      <c r="C163" s="16">
        <v>80101604</v>
      </c>
      <c r="D163" s="269" t="s">
        <v>412</v>
      </c>
      <c r="E163" s="223" t="s">
        <v>414</v>
      </c>
      <c r="F163" s="241">
        <v>11</v>
      </c>
      <c r="G163" s="17" t="s">
        <v>413</v>
      </c>
      <c r="H163" s="228">
        <v>43846</v>
      </c>
      <c r="I163" s="267" t="str">
        <f t="shared" si="8"/>
        <v>ene</v>
      </c>
      <c r="J163" s="228">
        <v>43846</v>
      </c>
      <c r="K163" s="228">
        <v>43861</v>
      </c>
      <c r="L163" s="253">
        <v>132675510</v>
      </c>
      <c r="M163" s="236">
        <v>0</v>
      </c>
      <c r="N163" s="256">
        <v>132675510</v>
      </c>
      <c r="O163" s="253">
        <v>120614100</v>
      </c>
      <c r="P163" s="253">
        <v>12061410</v>
      </c>
      <c r="Q163" s="265">
        <v>0</v>
      </c>
      <c r="R163" s="268">
        <f t="shared" si="7"/>
        <v>0</v>
      </c>
      <c r="S163">
        <v>1</v>
      </c>
    </row>
    <row r="164" spans="1:19" ht="67.5" x14ac:dyDescent="0.25">
      <c r="A164" s="243" t="s">
        <v>410</v>
      </c>
      <c r="B164" s="222" t="s">
        <v>411</v>
      </c>
      <c r="C164" s="16">
        <v>80101604</v>
      </c>
      <c r="D164" s="269" t="s">
        <v>412</v>
      </c>
      <c r="E164" s="223" t="s">
        <v>414</v>
      </c>
      <c r="F164" s="241">
        <v>11</v>
      </c>
      <c r="G164" s="17" t="s">
        <v>413</v>
      </c>
      <c r="H164" s="228">
        <v>43846</v>
      </c>
      <c r="I164" s="267" t="str">
        <f t="shared" si="8"/>
        <v>ene</v>
      </c>
      <c r="J164" s="228">
        <v>43846</v>
      </c>
      <c r="K164" s="228">
        <v>43861</v>
      </c>
      <c r="L164" s="253">
        <v>132675510</v>
      </c>
      <c r="M164" s="236">
        <v>0</v>
      </c>
      <c r="N164" s="256">
        <v>132675510</v>
      </c>
      <c r="O164" s="253">
        <v>120614100</v>
      </c>
      <c r="P164" s="253">
        <v>12061410</v>
      </c>
      <c r="Q164" s="265">
        <v>0</v>
      </c>
      <c r="R164" s="268">
        <f t="shared" si="7"/>
        <v>0</v>
      </c>
      <c r="S164">
        <v>1</v>
      </c>
    </row>
    <row r="165" spans="1:19" ht="67.5" x14ac:dyDescent="0.25">
      <c r="A165" s="243" t="s">
        <v>410</v>
      </c>
      <c r="B165" s="222" t="s">
        <v>411</v>
      </c>
      <c r="C165" s="16">
        <v>80101604</v>
      </c>
      <c r="D165" s="269" t="s">
        <v>412</v>
      </c>
      <c r="E165" s="223" t="s">
        <v>414</v>
      </c>
      <c r="F165" s="241">
        <v>11</v>
      </c>
      <c r="G165" s="17" t="s">
        <v>413</v>
      </c>
      <c r="H165" s="228">
        <v>43846</v>
      </c>
      <c r="I165" s="267" t="str">
        <f t="shared" si="8"/>
        <v>ene</v>
      </c>
      <c r="J165" s="228">
        <v>43846</v>
      </c>
      <c r="K165" s="228">
        <v>43861</v>
      </c>
      <c r="L165" s="253">
        <v>132675510</v>
      </c>
      <c r="M165" s="236">
        <v>0</v>
      </c>
      <c r="N165" s="256">
        <v>132675510</v>
      </c>
      <c r="O165" s="253">
        <v>120614100</v>
      </c>
      <c r="P165" s="253">
        <v>12061410</v>
      </c>
      <c r="Q165" s="265">
        <v>0</v>
      </c>
      <c r="R165" s="268">
        <f t="shared" si="7"/>
        <v>0</v>
      </c>
      <c r="S165">
        <v>1</v>
      </c>
    </row>
    <row r="166" spans="1:19" ht="67.5" x14ac:dyDescent="0.25">
      <c r="A166" s="243" t="s">
        <v>410</v>
      </c>
      <c r="B166" s="222" t="s">
        <v>411</v>
      </c>
      <c r="C166" s="16">
        <v>80101604</v>
      </c>
      <c r="D166" s="269" t="s">
        <v>412</v>
      </c>
      <c r="E166" s="223" t="s">
        <v>414</v>
      </c>
      <c r="F166" s="241">
        <v>11</v>
      </c>
      <c r="G166" s="17" t="s">
        <v>413</v>
      </c>
      <c r="H166" s="228">
        <v>43846</v>
      </c>
      <c r="I166" s="267" t="str">
        <f t="shared" si="8"/>
        <v>ene</v>
      </c>
      <c r="J166" s="228">
        <v>43846</v>
      </c>
      <c r="K166" s="228">
        <v>43861</v>
      </c>
      <c r="L166" s="253">
        <v>132675510</v>
      </c>
      <c r="M166" s="236">
        <v>0</v>
      </c>
      <c r="N166" s="256">
        <v>132675510</v>
      </c>
      <c r="O166" s="253">
        <v>120614100</v>
      </c>
      <c r="P166" s="253">
        <v>12061410</v>
      </c>
      <c r="Q166" s="265">
        <v>0</v>
      </c>
      <c r="R166" s="268">
        <f t="shared" si="7"/>
        <v>0</v>
      </c>
      <c r="S166">
        <v>1</v>
      </c>
    </row>
    <row r="167" spans="1:19" ht="67.5" x14ac:dyDescent="0.25">
      <c r="A167" s="243" t="s">
        <v>410</v>
      </c>
      <c r="B167" s="222" t="s">
        <v>411</v>
      </c>
      <c r="C167" s="16">
        <v>80101604</v>
      </c>
      <c r="D167" s="269" t="s">
        <v>412</v>
      </c>
      <c r="E167" s="223" t="s">
        <v>414</v>
      </c>
      <c r="F167" s="241">
        <v>11</v>
      </c>
      <c r="G167" s="17" t="s">
        <v>413</v>
      </c>
      <c r="H167" s="228">
        <v>43846</v>
      </c>
      <c r="I167" s="267" t="str">
        <f t="shared" si="8"/>
        <v>ene</v>
      </c>
      <c r="J167" s="228">
        <v>43846</v>
      </c>
      <c r="K167" s="228">
        <v>43861</v>
      </c>
      <c r="L167" s="253">
        <v>132675510</v>
      </c>
      <c r="M167" s="236">
        <v>0</v>
      </c>
      <c r="N167" s="256">
        <v>132675510</v>
      </c>
      <c r="O167" s="253">
        <v>120614100</v>
      </c>
      <c r="P167" s="253">
        <v>12061410</v>
      </c>
      <c r="Q167" s="265">
        <v>0</v>
      </c>
      <c r="R167" s="268">
        <f t="shared" si="7"/>
        <v>0</v>
      </c>
      <c r="S167">
        <v>1</v>
      </c>
    </row>
    <row r="168" spans="1:19" ht="67.5" x14ac:dyDescent="0.25">
      <c r="A168" s="243" t="s">
        <v>410</v>
      </c>
      <c r="B168" s="222" t="s">
        <v>411</v>
      </c>
      <c r="C168" s="16">
        <v>80101604</v>
      </c>
      <c r="D168" s="269" t="s">
        <v>412</v>
      </c>
      <c r="E168" s="223" t="s">
        <v>414</v>
      </c>
      <c r="F168" s="241">
        <v>11</v>
      </c>
      <c r="G168" s="17" t="s">
        <v>413</v>
      </c>
      <c r="H168" s="228">
        <v>43846</v>
      </c>
      <c r="I168" s="267" t="str">
        <f t="shared" si="8"/>
        <v>ene</v>
      </c>
      <c r="J168" s="228">
        <v>43846</v>
      </c>
      <c r="K168" s="228">
        <v>43861</v>
      </c>
      <c r="L168" s="253">
        <v>111492029</v>
      </c>
      <c r="M168" s="236">
        <v>0</v>
      </c>
      <c r="N168" s="256">
        <v>111492029</v>
      </c>
      <c r="O168" s="253">
        <v>101356390</v>
      </c>
      <c r="P168" s="253">
        <v>10135639</v>
      </c>
      <c r="Q168" s="265">
        <v>0</v>
      </c>
      <c r="R168" s="268">
        <f t="shared" si="7"/>
        <v>0</v>
      </c>
      <c r="S168">
        <v>1</v>
      </c>
    </row>
    <row r="169" spans="1:19" s="15" customFormat="1" ht="40.5" x14ac:dyDescent="0.25">
      <c r="A169" s="243" t="s">
        <v>410</v>
      </c>
      <c r="B169" s="222" t="s">
        <v>432</v>
      </c>
      <c r="C169" s="16">
        <v>82141500</v>
      </c>
      <c r="D169" s="269" t="s">
        <v>412</v>
      </c>
      <c r="E169" s="223" t="s">
        <v>444</v>
      </c>
      <c r="F169" s="241">
        <v>12</v>
      </c>
      <c r="G169" s="17" t="s">
        <v>413</v>
      </c>
      <c r="H169" s="228">
        <v>44013</v>
      </c>
      <c r="I169" s="267" t="str">
        <f t="shared" si="8"/>
        <v>jul</v>
      </c>
      <c r="J169" s="228">
        <v>44033</v>
      </c>
      <c r="K169" s="228">
        <v>44043</v>
      </c>
      <c r="L169" s="253">
        <v>83210468.090000004</v>
      </c>
      <c r="M169" s="236"/>
      <c r="N169" s="256">
        <v>83210468.090000004</v>
      </c>
      <c r="O169" s="253">
        <v>83210468.090000004</v>
      </c>
      <c r="P169" s="253"/>
      <c r="Q169" s="265"/>
      <c r="R169" s="268">
        <f t="shared" si="7"/>
        <v>0</v>
      </c>
      <c r="S169" s="15">
        <v>1</v>
      </c>
    </row>
    <row r="170" spans="1:19" s="15" customFormat="1" ht="54" x14ac:dyDescent="0.25">
      <c r="A170" s="243" t="s">
        <v>410</v>
      </c>
      <c r="B170" s="222" t="s">
        <v>433</v>
      </c>
      <c r="C170" s="16">
        <v>80101504</v>
      </c>
      <c r="D170" s="269" t="s">
        <v>412</v>
      </c>
      <c r="E170" s="223" t="s">
        <v>444</v>
      </c>
      <c r="F170" s="241">
        <v>12</v>
      </c>
      <c r="G170" s="17" t="s">
        <v>413</v>
      </c>
      <c r="H170" s="228">
        <v>44013</v>
      </c>
      <c r="I170" s="267" t="str">
        <f t="shared" si="8"/>
        <v>jul</v>
      </c>
      <c r="J170" s="228">
        <v>44032</v>
      </c>
      <c r="K170" s="228">
        <v>44043</v>
      </c>
      <c r="L170" s="253">
        <v>83210468.090000004</v>
      </c>
      <c r="M170" s="236"/>
      <c r="N170" s="256">
        <v>83210468.090000004</v>
      </c>
      <c r="O170" s="253">
        <v>83210468.090000004</v>
      </c>
      <c r="P170" s="253"/>
      <c r="Q170" s="265"/>
      <c r="R170" s="268">
        <f t="shared" si="7"/>
        <v>0</v>
      </c>
      <c r="S170" s="15">
        <v>1</v>
      </c>
    </row>
    <row r="171" spans="1:19" s="15" customFormat="1" ht="54" x14ac:dyDescent="0.25">
      <c r="A171" s="243" t="s">
        <v>410</v>
      </c>
      <c r="B171" s="222" t="s">
        <v>434</v>
      </c>
      <c r="C171" s="16">
        <v>81112103</v>
      </c>
      <c r="D171" s="269" t="s">
        <v>412</v>
      </c>
      <c r="E171" s="223" t="s">
        <v>444</v>
      </c>
      <c r="F171" s="241">
        <v>12</v>
      </c>
      <c r="G171" s="17" t="s">
        <v>413</v>
      </c>
      <c r="H171" s="228">
        <v>44013</v>
      </c>
      <c r="I171" s="267" t="str">
        <f t="shared" si="8"/>
        <v>jul</v>
      </c>
      <c r="J171" s="228">
        <v>44033</v>
      </c>
      <c r="K171" s="228">
        <v>44043</v>
      </c>
      <c r="L171" s="253">
        <v>83210468.090000004</v>
      </c>
      <c r="M171" s="236"/>
      <c r="N171" s="256">
        <v>83210468.090000004</v>
      </c>
      <c r="O171" s="253">
        <v>83210468.090000004</v>
      </c>
      <c r="P171" s="253"/>
      <c r="Q171" s="265"/>
      <c r="R171" s="268">
        <f t="shared" si="7"/>
        <v>0</v>
      </c>
      <c r="S171" s="15">
        <v>1</v>
      </c>
    </row>
    <row r="172" spans="1:19" s="15" customFormat="1" ht="40.5" x14ac:dyDescent="0.25">
      <c r="A172" s="243" t="s">
        <v>410</v>
      </c>
      <c r="B172" s="222" t="s">
        <v>435</v>
      </c>
      <c r="C172" s="16">
        <v>80101504</v>
      </c>
      <c r="D172" s="269" t="s">
        <v>412</v>
      </c>
      <c r="E172" s="223" t="s">
        <v>444</v>
      </c>
      <c r="F172" s="241">
        <v>12</v>
      </c>
      <c r="G172" s="17" t="s">
        <v>413</v>
      </c>
      <c r="H172" s="228">
        <v>44013</v>
      </c>
      <c r="I172" s="267" t="str">
        <f t="shared" si="8"/>
        <v>jul</v>
      </c>
      <c r="J172" s="228">
        <v>44033</v>
      </c>
      <c r="K172" s="228">
        <v>44043</v>
      </c>
      <c r="L172" s="253">
        <v>130383700.29000001</v>
      </c>
      <c r="M172" s="236"/>
      <c r="N172" s="256">
        <v>130383700.29000001</v>
      </c>
      <c r="O172" s="253">
        <v>130383700.29000001</v>
      </c>
      <c r="P172" s="253"/>
      <c r="Q172" s="265"/>
      <c r="R172" s="268">
        <f t="shared" si="7"/>
        <v>0</v>
      </c>
      <c r="S172" s="15">
        <v>1</v>
      </c>
    </row>
    <row r="173" spans="1:19" s="15" customFormat="1" ht="54" x14ac:dyDescent="0.25">
      <c r="A173" s="243" t="s">
        <v>410</v>
      </c>
      <c r="B173" s="222" t="s">
        <v>436</v>
      </c>
      <c r="C173" s="16">
        <v>83121700</v>
      </c>
      <c r="D173" s="269" t="s">
        <v>412</v>
      </c>
      <c r="E173" s="223" t="s">
        <v>444</v>
      </c>
      <c r="F173" s="241">
        <v>12</v>
      </c>
      <c r="G173" s="17" t="s">
        <v>413</v>
      </c>
      <c r="H173" s="228">
        <v>44075</v>
      </c>
      <c r="I173" s="267" t="str">
        <f t="shared" si="8"/>
        <v>sep</v>
      </c>
      <c r="J173" s="228">
        <v>44094</v>
      </c>
      <c r="K173" s="228">
        <v>44105</v>
      </c>
      <c r="L173" s="253">
        <v>46478544</v>
      </c>
      <c r="M173" s="236"/>
      <c r="N173" s="256">
        <v>46478544</v>
      </c>
      <c r="O173" s="253">
        <v>46478544</v>
      </c>
      <c r="P173" s="253"/>
      <c r="Q173" s="265"/>
      <c r="R173" s="268">
        <f t="shared" si="7"/>
        <v>0</v>
      </c>
      <c r="S173" s="15">
        <v>1</v>
      </c>
    </row>
    <row r="174" spans="1:19" s="15" customFormat="1" ht="67.5" x14ac:dyDescent="0.25">
      <c r="A174" s="243" t="s">
        <v>410</v>
      </c>
      <c r="B174" s="222" t="s">
        <v>437</v>
      </c>
      <c r="C174" s="16">
        <v>81000000</v>
      </c>
      <c r="D174" s="269" t="s">
        <v>412</v>
      </c>
      <c r="E174" s="223" t="s">
        <v>444</v>
      </c>
      <c r="F174" s="241" t="s">
        <v>445</v>
      </c>
      <c r="G174" s="17" t="s">
        <v>413</v>
      </c>
      <c r="H174" s="228">
        <v>44105</v>
      </c>
      <c r="I174" s="267" t="str">
        <f t="shared" si="8"/>
        <v>oct</v>
      </c>
      <c r="J174" s="228">
        <v>44124</v>
      </c>
      <c r="K174" s="228">
        <v>44138</v>
      </c>
      <c r="L174" s="253">
        <v>80000000</v>
      </c>
      <c r="M174" s="236"/>
      <c r="N174" s="256">
        <v>80000000</v>
      </c>
      <c r="O174" s="253">
        <v>80000000</v>
      </c>
      <c r="P174" s="253"/>
      <c r="Q174" s="265"/>
      <c r="R174" s="268">
        <f t="shared" si="7"/>
        <v>0</v>
      </c>
      <c r="S174" s="15">
        <v>1</v>
      </c>
    </row>
    <row r="175" spans="1:19" s="15" customFormat="1" ht="40.5" x14ac:dyDescent="0.25">
      <c r="A175" s="243" t="s">
        <v>410</v>
      </c>
      <c r="B175" s="222" t="s">
        <v>438</v>
      </c>
      <c r="C175" s="16">
        <v>81000000</v>
      </c>
      <c r="D175" s="269" t="s">
        <v>412</v>
      </c>
      <c r="E175" s="223" t="s">
        <v>444</v>
      </c>
      <c r="F175" s="241">
        <v>1</v>
      </c>
      <c r="G175" s="17" t="s">
        <v>413</v>
      </c>
      <c r="H175" s="228"/>
      <c r="I175" s="267" t="str">
        <f t="shared" si="8"/>
        <v>ene</v>
      </c>
      <c r="J175" s="228"/>
      <c r="K175" s="228">
        <v>43905</v>
      </c>
      <c r="L175" s="253">
        <v>44315700</v>
      </c>
      <c r="M175" s="236"/>
      <c r="N175" s="256">
        <v>44315700</v>
      </c>
      <c r="O175" s="253">
        <v>44315700</v>
      </c>
      <c r="P175" s="253"/>
      <c r="Q175" s="265"/>
      <c r="R175" s="268">
        <f t="shared" si="7"/>
        <v>0</v>
      </c>
      <c r="S175" s="15">
        <v>0</v>
      </c>
    </row>
    <row r="176" spans="1:19" s="15" customFormat="1" ht="40.5" x14ac:dyDescent="0.25">
      <c r="A176" s="243" t="s">
        <v>410</v>
      </c>
      <c r="B176" s="222" t="s">
        <v>439</v>
      </c>
      <c r="C176" s="16">
        <v>81000000</v>
      </c>
      <c r="D176" s="269" t="s">
        <v>412</v>
      </c>
      <c r="E176" s="223" t="s">
        <v>444</v>
      </c>
      <c r="F176" s="241">
        <v>1</v>
      </c>
      <c r="G176" s="17" t="s">
        <v>413</v>
      </c>
      <c r="H176" s="228"/>
      <c r="I176" s="267" t="str">
        <f t="shared" si="8"/>
        <v>ene</v>
      </c>
      <c r="J176" s="228"/>
      <c r="K176" s="228">
        <v>43971</v>
      </c>
      <c r="L176" s="253">
        <v>44315700</v>
      </c>
      <c r="M176" s="236"/>
      <c r="N176" s="256">
        <v>44315700</v>
      </c>
      <c r="O176" s="253">
        <v>44315700</v>
      </c>
      <c r="P176" s="253"/>
      <c r="Q176" s="265"/>
      <c r="R176" s="268">
        <f t="shared" si="7"/>
        <v>0</v>
      </c>
      <c r="S176" s="15">
        <v>0</v>
      </c>
    </row>
    <row r="177" spans="1:19" s="15" customFormat="1" ht="40.5" x14ac:dyDescent="0.25">
      <c r="A177" s="243" t="s">
        <v>410</v>
      </c>
      <c r="B177" s="222" t="s">
        <v>440</v>
      </c>
      <c r="C177" s="16">
        <v>81000000</v>
      </c>
      <c r="D177" s="269" t="s">
        <v>412</v>
      </c>
      <c r="E177" s="223" t="s">
        <v>444</v>
      </c>
      <c r="F177" s="241">
        <v>1</v>
      </c>
      <c r="G177" s="17" t="s">
        <v>413</v>
      </c>
      <c r="H177" s="228"/>
      <c r="I177" s="267" t="str">
        <f t="shared" si="8"/>
        <v>ene</v>
      </c>
      <c r="J177" s="228"/>
      <c r="K177" s="228">
        <v>44055</v>
      </c>
      <c r="L177" s="253">
        <v>44315700</v>
      </c>
      <c r="M177" s="236"/>
      <c r="N177" s="256">
        <v>44315700</v>
      </c>
      <c r="O177" s="253">
        <v>44315700</v>
      </c>
      <c r="P177" s="253"/>
      <c r="Q177" s="265"/>
      <c r="R177" s="268">
        <f t="shared" si="7"/>
        <v>0</v>
      </c>
      <c r="S177" s="15">
        <v>0</v>
      </c>
    </row>
    <row r="178" spans="1:19" s="15" customFormat="1" ht="40.5" x14ac:dyDescent="0.25">
      <c r="A178" s="243" t="s">
        <v>410</v>
      </c>
      <c r="B178" s="222" t="s">
        <v>441</v>
      </c>
      <c r="C178" s="16">
        <v>81000000</v>
      </c>
      <c r="D178" s="269" t="s">
        <v>412</v>
      </c>
      <c r="E178" s="223" t="s">
        <v>444</v>
      </c>
      <c r="F178" s="241">
        <v>1</v>
      </c>
      <c r="G178" s="17" t="s">
        <v>413</v>
      </c>
      <c r="H178" s="228"/>
      <c r="I178" s="267" t="str">
        <f t="shared" si="8"/>
        <v>ene</v>
      </c>
      <c r="J178" s="228"/>
      <c r="K178" s="228">
        <v>44134</v>
      </c>
      <c r="L178" s="253">
        <v>44315700</v>
      </c>
      <c r="M178" s="236"/>
      <c r="N178" s="256">
        <v>44315700</v>
      </c>
      <c r="O178" s="253">
        <v>44315700</v>
      </c>
      <c r="P178" s="253"/>
      <c r="Q178" s="265"/>
      <c r="R178" s="268">
        <f t="shared" si="7"/>
        <v>0</v>
      </c>
      <c r="S178" s="15">
        <v>0</v>
      </c>
    </row>
    <row r="179" spans="1:19" s="15" customFormat="1" ht="54" x14ac:dyDescent="0.25">
      <c r="A179" s="243" t="s">
        <v>410</v>
      </c>
      <c r="B179" s="222" t="s">
        <v>442</v>
      </c>
      <c r="C179" s="16">
        <v>83121703</v>
      </c>
      <c r="D179" s="269" t="s">
        <v>412</v>
      </c>
      <c r="E179" s="223" t="s">
        <v>444</v>
      </c>
      <c r="F179" s="241">
        <v>12</v>
      </c>
      <c r="G179" s="17" t="s">
        <v>413</v>
      </c>
      <c r="H179" s="228">
        <v>44046</v>
      </c>
      <c r="I179" s="267" t="str">
        <f t="shared" si="8"/>
        <v>ago</v>
      </c>
      <c r="J179" s="228">
        <v>44063</v>
      </c>
      <c r="K179" s="228">
        <v>44089</v>
      </c>
      <c r="L179" s="253">
        <v>81325161</v>
      </c>
      <c r="M179" s="236"/>
      <c r="N179" s="256">
        <v>81325161</v>
      </c>
      <c r="O179" s="253">
        <v>81325161</v>
      </c>
      <c r="P179" s="253"/>
      <c r="Q179" s="265"/>
      <c r="R179" s="268">
        <f t="shared" si="7"/>
        <v>0</v>
      </c>
      <c r="S179" s="15">
        <v>1</v>
      </c>
    </row>
    <row r="180" spans="1:19" s="15" customFormat="1" ht="40.5" x14ac:dyDescent="0.25">
      <c r="A180" s="243" t="s">
        <v>410</v>
      </c>
      <c r="B180" s="222" t="s">
        <v>443</v>
      </c>
      <c r="C180" s="16">
        <v>82140000</v>
      </c>
      <c r="D180" s="269" t="s">
        <v>412</v>
      </c>
      <c r="E180" s="223" t="s">
        <v>444</v>
      </c>
      <c r="F180" s="241">
        <v>12</v>
      </c>
      <c r="G180" s="17" t="s">
        <v>413</v>
      </c>
      <c r="H180" s="228">
        <v>44046</v>
      </c>
      <c r="I180" s="267" t="str">
        <f t="shared" si="8"/>
        <v>ago</v>
      </c>
      <c r="J180" s="228">
        <v>44063</v>
      </c>
      <c r="K180" s="228">
        <v>44089</v>
      </c>
      <c r="L180" s="253">
        <v>81325161</v>
      </c>
      <c r="M180" s="236"/>
      <c r="N180" s="256">
        <v>81325161</v>
      </c>
      <c r="O180" s="253">
        <v>81325161</v>
      </c>
      <c r="P180" s="253"/>
      <c r="Q180" s="265"/>
      <c r="R180" s="268">
        <f t="shared" si="7"/>
        <v>0</v>
      </c>
      <c r="S180" s="15">
        <v>1</v>
      </c>
    </row>
    <row r="181" spans="1:19" ht="40.5" x14ac:dyDescent="0.25">
      <c r="A181" s="243" t="s">
        <v>410</v>
      </c>
      <c r="B181" s="222" t="s">
        <v>427</v>
      </c>
      <c r="C181" s="16">
        <v>80111607</v>
      </c>
      <c r="D181" s="269" t="s">
        <v>428</v>
      </c>
      <c r="E181" s="223" t="s">
        <v>429</v>
      </c>
      <c r="F181" s="241">
        <v>5</v>
      </c>
      <c r="G181" s="17" t="s">
        <v>285</v>
      </c>
      <c r="H181" s="228">
        <v>44012</v>
      </c>
      <c r="I181" s="267" t="str">
        <f t="shared" si="8"/>
        <v>jun</v>
      </c>
      <c r="J181" s="228">
        <v>44027</v>
      </c>
      <c r="K181" s="228">
        <v>43678</v>
      </c>
      <c r="L181" s="253">
        <v>18168006</v>
      </c>
      <c r="M181" s="236"/>
      <c r="N181" s="256">
        <v>18168006</v>
      </c>
      <c r="O181" s="253">
        <v>18168006</v>
      </c>
      <c r="P181" s="253"/>
      <c r="Q181" s="265"/>
      <c r="R181" s="268">
        <f t="shared" si="7"/>
        <v>0</v>
      </c>
      <c r="S181">
        <v>1</v>
      </c>
    </row>
    <row r="182" spans="1:19" ht="54" x14ac:dyDescent="0.25">
      <c r="A182" s="243" t="s">
        <v>410</v>
      </c>
      <c r="B182" s="222" t="s">
        <v>430</v>
      </c>
      <c r="C182" s="16">
        <v>80111607</v>
      </c>
      <c r="D182" s="269" t="s">
        <v>428</v>
      </c>
      <c r="E182" s="223" t="s">
        <v>429</v>
      </c>
      <c r="F182" s="241">
        <v>9</v>
      </c>
      <c r="G182" s="17" t="s">
        <v>285</v>
      </c>
      <c r="H182" s="228">
        <v>43862</v>
      </c>
      <c r="I182" s="267" t="str">
        <f t="shared" si="8"/>
        <v>feb</v>
      </c>
      <c r="J182" s="228">
        <v>43905</v>
      </c>
      <c r="K182" s="228">
        <v>43922</v>
      </c>
      <c r="L182" s="253">
        <v>22000000</v>
      </c>
      <c r="M182" s="236"/>
      <c r="N182" s="256">
        <v>22000000</v>
      </c>
      <c r="O182" s="253">
        <v>22000000</v>
      </c>
      <c r="P182" s="253"/>
      <c r="Q182" s="265"/>
      <c r="R182" s="268">
        <f t="shared" si="7"/>
        <v>0</v>
      </c>
      <c r="S182">
        <v>1</v>
      </c>
    </row>
    <row r="183" spans="1:19" ht="40.5" x14ac:dyDescent="0.25">
      <c r="A183" s="269" t="s">
        <v>451</v>
      </c>
      <c r="B183" s="222" t="s">
        <v>452</v>
      </c>
      <c r="C183" s="16">
        <v>80101604</v>
      </c>
      <c r="D183" s="269" t="s">
        <v>451</v>
      </c>
      <c r="E183" s="269" t="s">
        <v>451</v>
      </c>
      <c r="F183" s="241">
        <v>9</v>
      </c>
      <c r="G183" s="17" t="s">
        <v>285</v>
      </c>
      <c r="H183" s="228">
        <v>43891</v>
      </c>
      <c r="I183" s="267" t="str">
        <f t="shared" si="8"/>
        <v>mar</v>
      </c>
      <c r="J183" s="228">
        <v>43905</v>
      </c>
      <c r="K183" s="228">
        <v>43922</v>
      </c>
      <c r="L183" s="253">
        <v>60807762</v>
      </c>
      <c r="M183" s="236"/>
      <c r="N183" s="256">
        <v>60807762</v>
      </c>
      <c r="O183" s="253">
        <v>60807762</v>
      </c>
      <c r="P183" s="253"/>
      <c r="Q183" s="265"/>
      <c r="R183" s="268">
        <f t="shared" si="7"/>
        <v>0</v>
      </c>
      <c r="S183" s="15">
        <v>1</v>
      </c>
    </row>
    <row r="184" spans="1:19" ht="40.5" x14ac:dyDescent="0.25">
      <c r="A184" s="269" t="s">
        <v>451</v>
      </c>
      <c r="B184" s="222" t="s">
        <v>452</v>
      </c>
      <c r="C184" s="16">
        <v>80101604</v>
      </c>
      <c r="D184" s="269" t="s">
        <v>451</v>
      </c>
      <c r="E184" s="269" t="s">
        <v>451</v>
      </c>
      <c r="F184" s="241">
        <v>9</v>
      </c>
      <c r="G184" s="17" t="s">
        <v>285</v>
      </c>
      <c r="H184" s="228">
        <v>43891</v>
      </c>
      <c r="I184" s="267" t="str">
        <f t="shared" si="8"/>
        <v>mar</v>
      </c>
      <c r="J184" s="228">
        <v>43905</v>
      </c>
      <c r="K184" s="228">
        <v>43922</v>
      </c>
      <c r="L184" s="253">
        <v>60807762</v>
      </c>
      <c r="M184" s="236"/>
      <c r="N184" s="256">
        <v>60807762</v>
      </c>
      <c r="O184" s="253">
        <v>60807762</v>
      </c>
      <c r="P184" s="253"/>
      <c r="Q184" s="265"/>
      <c r="R184" s="268">
        <f t="shared" si="7"/>
        <v>0</v>
      </c>
      <c r="S184" s="15">
        <v>1</v>
      </c>
    </row>
    <row r="185" spans="1:19" ht="40.5" x14ac:dyDescent="0.25">
      <c r="A185" s="269" t="s">
        <v>451</v>
      </c>
      <c r="B185" s="222" t="s">
        <v>452</v>
      </c>
      <c r="C185" s="16">
        <v>80101604</v>
      </c>
      <c r="D185" s="269" t="s">
        <v>451</v>
      </c>
      <c r="E185" s="269" t="s">
        <v>451</v>
      </c>
      <c r="F185" s="241">
        <v>9</v>
      </c>
      <c r="G185" s="17" t="s">
        <v>285</v>
      </c>
      <c r="H185" s="228">
        <v>43891</v>
      </c>
      <c r="I185" s="267" t="str">
        <f t="shared" si="8"/>
        <v>mar</v>
      </c>
      <c r="J185" s="228">
        <v>43905</v>
      </c>
      <c r="K185" s="228">
        <v>43922</v>
      </c>
      <c r="L185" s="253">
        <v>60807762</v>
      </c>
      <c r="M185" s="236"/>
      <c r="N185" s="256">
        <v>60807762</v>
      </c>
      <c r="O185" s="253">
        <v>60807762</v>
      </c>
      <c r="P185" s="253"/>
      <c r="Q185" s="265"/>
      <c r="R185" s="268">
        <f t="shared" si="7"/>
        <v>0</v>
      </c>
      <c r="S185" s="15">
        <v>1</v>
      </c>
    </row>
    <row r="186" spans="1:19" ht="40.5" x14ac:dyDescent="0.25">
      <c r="A186" s="269" t="s">
        <v>451</v>
      </c>
      <c r="B186" s="222" t="s">
        <v>452</v>
      </c>
      <c r="C186" s="16">
        <v>80101604</v>
      </c>
      <c r="D186" s="269" t="s">
        <v>451</v>
      </c>
      <c r="E186" s="269" t="s">
        <v>451</v>
      </c>
      <c r="F186" s="241">
        <v>9</v>
      </c>
      <c r="G186" s="17" t="s">
        <v>285</v>
      </c>
      <c r="H186" s="228">
        <v>43891</v>
      </c>
      <c r="I186" s="267" t="str">
        <f t="shared" si="8"/>
        <v>mar</v>
      </c>
      <c r="J186" s="228">
        <v>43905</v>
      </c>
      <c r="K186" s="228">
        <v>43922</v>
      </c>
      <c r="L186" s="253">
        <v>60807762</v>
      </c>
      <c r="M186" s="236"/>
      <c r="N186" s="256">
        <v>60807762</v>
      </c>
      <c r="O186" s="253">
        <v>60807762</v>
      </c>
      <c r="P186" s="253"/>
      <c r="Q186" s="265"/>
      <c r="R186" s="268">
        <f t="shared" si="7"/>
        <v>0</v>
      </c>
      <c r="S186" s="15">
        <v>1</v>
      </c>
    </row>
    <row r="187" spans="1:19" ht="40.5" x14ac:dyDescent="0.25">
      <c r="A187" s="269" t="s">
        <v>451</v>
      </c>
      <c r="B187" s="222" t="s">
        <v>452</v>
      </c>
      <c r="C187" s="16">
        <v>80101604</v>
      </c>
      <c r="D187" s="269" t="s">
        <v>451</v>
      </c>
      <c r="E187" s="269" t="s">
        <v>451</v>
      </c>
      <c r="F187" s="241">
        <v>9</v>
      </c>
      <c r="G187" s="17" t="s">
        <v>285</v>
      </c>
      <c r="H187" s="228">
        <v>43891</v>
      </c>
      <c r="I187" s="267" t="str">
        <f t="shared" si="8"/>
        <v>mar</v>
      </c>
      <c r="J187" s="228">
        <v>43905</v>
      </c>
      <c r="K187" s="228">
        <v>43922</v>
      </c>
      <c r="L187" s="253">
        <v>60807762</v>
      </c>
      <c r="M187" s="236"/>
      <c r="N187" s="256">
        <v>60807762</v>
      </c>
      <c r="O187" s="253">
        <v>60807762</v>
      </c>
      <c r="P187" s="253"/>
      <c r="Q187" s="265"/>
      <c r="R187" s="268">
        <f t="shared" si="7"/>
        <v>0</v>
      </c>
      <c r="S187" s="15">
        <v>1</v>
      </c>
    </row>
    <row r="188" spans="1:19" ht="40.5" x14ac:dyDescent="0.25">
      <c r="A188" s="269" t="s">
        <v>451</v>
      </c>
      <c r="B188" s="222" t="s">
        <v>452</v>
      </c>
      <c r="C188" s="16">
        <v>80101604</v>
      </c>
      <c r="D188" s="269" t="s">
        <v>451</v>
      </c>
      <c r="E188" s="269" t="s">
        <v>451</v>
      </c>
      <c r="F188" s="241">
        <v>9</v>
      </c>
      <c r="G188" s="17" t="s">
        <v>285</v>
      </c>
      <c r="H188" s="228">
        <v>43891</v>
      </c>
      <c r="I188" s="267" t="str">
        <f t="shared" si="8"/>
        <v>mar</v>
      </c>
      <c r="J188" s="228">
        <v>43905</v>
      </c>
      <c r="K188" s="228">
        <v>43922</v>
      </c>
      <c r="L188" s="253">
        <v>60807762</v>
      </c>
      <c r="M188" s="236"/>
      <c r="N188" s="256">
        <v>60807762</v>
      </c>
      <c r="O188" s="253">
        <v>60807762</v>
      </c>
      <c r="P188" s="253"/>
      <c r="Q188" s="265"/>
      <c r="R188" s="268">
        <f t="shared" si="7"/>
        <v>0</v>
      </c>
      <c r="S188" s="15">
        <v>1</v>
      </c>
    </row>
    <row r="189" spans="1:19" ht="40.5" x14ac:dyDescent="0.25">
      <c r="A189" s="269" t="s">
        <v>451</v>
      </c>
      <c r="B189" s="222" t="s">
        <v>452</v>
      </c>
      <c r="C189" s="16">
        <v>80101604</v>
      </c>
      <c r="D189" s="269" t="s">
        <v>451</v>
      </c>
      <c r="E189" s="269" t="s">
        <v>451</v>
      </c>
      <c r="F189" s="241">
        <v>9</v>
      </c>
      <c r="G189" s="17" t="s">
        <v>285</v>
      </c>
      <c r="H189" s="228">
        <v>43891</v>
      </c>
      <c r="I189" s="267" t="str">
        <f t="shared" si="8"/>
        <v>mar</v>
      </c>
      <c r="J189" s="228">
        <v>43905</v>
      </c>
      <c r="K189" s="228">
        <v>43922</v>
      </c>
      <c r="L189" s="253">
        <v>60807762</v>
      </c>
      <c r="M189" s="236"/>
      <c r="N189" s="256">
        <v>60807762</v>
      </c>
      <c r="O189" s="253">
        <v>60807762</v>
      </c>
      <c r="P189" s="253"/>
      <c r="Q189" s="265"/>
      <c r="R189" s="268">
        <f t="shared" ref="R189:R193" si="9">(O189+P189+Q189)-L189</f>
        <v>0</v>
      </c>
      <c r="S189" s="15">
        <v>1</v>
      </c>
    </row>
    <row r="190" spans="1:19" ht="40.5" x14ac:dyDescent="0.25">
      <c r="A190" s="269" t="s">
        <v>451</v>
      </c>
      <c r="B190" s="222" t="s">
        <v>452</v>
      </c>
      <c r="C190" s="16">
        <v>80101604</v>
      </c>
      <c r="D190" s="269" t="s">
        <v>451</v>
      </c>
      <c r="E190" s="269" t="s">
        <v>451</v>
      </c>
      <c r="F190" s="241">
        <v>9</v>
      </c>
      <c r="G190" s="17" t="s">
        <v>285</v>
      </c>
      <c r="H190" s="228">
        <v>43891</v>
      </c>
      <c r="I190" s="267" t="str">
        <f t="shared" si="8"/>
        <v>mar</v>
      </c>
      <c r="J190" s="228">
        <v>43905</v>
      </c>
      <c r="K190" s="228">
        <v>43922</v>
      </c>
      <c r="L190" s="253">
        <v>60807762</v>
      </c>
      <c r="M190" s="236"/>
      <c r="N190" s="256">
        <v>60807762</v>
      </c>
      <c r="O190" s="253">
        <v>60807762</v>
      </c>
      <c r="P190" s="253"/>
      <c r="Q190" s="265"/>
      <c r="R190" s="268">
        <f t="shared" si="9"/>
        <v>0</v>
      </c>
      <c r="S190" s="15">
        <v>1</v>
      </c>
    </row>
    <row r="191" spans="1:19" x14ac:dyDescent="0.25">
      <c r="A191" s="243"/>
      <c r="B191" s="222"/>
      <c r="C191" s="16"/>
      <c r="D191" s="269"/>
      <c r="E191" s="223"/>
      <c r="F191" s="241"/>
      <c r="G191" s="17"/>
      <c r="H191" s="228"/>
      <c r="I191" s="267" t="str">
        <f t="shared" si="8"/>
        <v>ene</v>
      </c>
      <c r="J191" s="228"/>
      <c r="K191" s="228"/>
      <c r="L191" s="253"/>
      <c r="M191" s="236"/>
      <c r="N191" s="256"/>
      <c r="O191" s="253"/>
      <c r="P191" s="253"/>
      <c r="Q191" s="265"/>
      <c r="R191" s="268">
        <f t="shared" si="9"/>
        <v>0</v>
      </c>
    </row>
    <row r="192" spans="1:19" x14ac:dyDescent="0.25">
      <c r="A192" s="243"/>
      <c r="B192" s="222"/>
      <c r="C192" s="16"/>
      <c r="D192" s="269"/>
      <c r="E192" s="223"/>
      <c r="F192" s="241"/>
      <c r="G192" s="17"/>
      <c r="H192" s="228"/>
      <c r="I192" s="267" t="str">
        <f t="shared" si="8"/>
        <v>ene</v>
      </c>
      <c r="J192" s="228"/>
      <c r="K192" s="228"/>
      <c r="L192" s="253"/>
      <c r="M192" s="236"/>
      <c r="N192" s="256"/>
      <c r="O192" s="253"/>
      <c r="P192" s="253"/>
      <c r="Q192" s="265"/>
      <c r="R192" s="268">
        <f t="shared" si="9"/>
        <v>0</v>
      </c>
    </row>
    <row r="193" spans="1:19" x14ac:dyDescent="0.25">
      <c r="A193" s="243"/>
      <c r="B193" s="222"/>
      <c r="C193" s="16"/>
      <c r="D193" s="269"/>
      <c r="E193" s="223"/>
      <c r="F193" s="241"/>
      <c r="G193" s="17"/>
      <c r="H193" s="228"/>
      <c r="I193" s="267" t="str">
        <f t="shared" si="8"/>
        <v>ene</v>
      </c>
      <c r="J193" s="228"/>
      <c r="K193" s="228"/>
      <c r="L193" s="253"/>
      <c r="M193" s="236"/>
      <c r="N193" s="256"/>
      <c r="O193" s="253"/>
      <c r="P193" s="253"/>
      <c r="Q193" s="265"/>
      <c r="R193" s="268">
        <f t="shared" si="9"/>
        <v>0</v>
      </c>
    </row>
    <row r="194" spans="1:19" x14ac:dyDescent="0.25">
      <c r="A194" s="243"/>
      <c r="B194" s="222"/>
      <c r="C194" s="16"/>
      <c r="D194" s="269"/>
      <c r="E194" s="223"/>
      <c r="F194" s="241"/>
      <c r="G194" s="17"/>
      <c r="H194" s="228"/>
      <c r="I194" s="267"/>
      <c r="J194" s="228"/>
      <c r="K194" s="228"/>
      <c r="L194" s="253"/>
      <c r="M194" s="236"/>
      <c r="N194" s="256"/>
      <c r="O194" s="253"/>
      <c r="P194" s="253"/>
      <c r="Q194" s="265"/>
      <c r="R194" s="268"/>
    </row>
    <row r="195" spans="1:19" ht="16.5" x14ac:dyDescent="0.25">
      <c r="A195" s="243"/>
      <c r="B195" s="222"/>
      <c r="C195" s="16"/>
      <c r="D195" s="269"/>
      <c r="E195" s="223"/>
      <c r="F195" s="241"/>
      <c r="G195" s="17"/>
      <c r="H195" s="228"/>
      <c r="I195" s="267"/>
      <c r="J195" s="228"/>
      <c r="K195" s="228"/>
      <c r="L195" s="316">
        <f>SUBTOTAL(9,L4:L190)</f>
        <v>105064181776.9547</v>
      </c>
      <c r="M195" s="236"/>
      <c r="N195" s="256"/>
      <c r="O195" s="253"/>
      <c r="P195" s="253"/>
      <c r="Q195" s="265"/>
      <c r="R195" s="268"/>
      <c r="S195" s="316">
        <f>SUBTOTAL(9,S4:S190)</f>
        <v>146</v>
      </c>
    </row>
    <row r="196" spans="1:19" x14ac:dyDescent="0.25">
      <c r="A196" s="243"/>
      <c r="B196" s="222"/>
      <c r="C196" s="16"/>
      <c r="D196" s="269"/>
      <c r="E196" s="223"/>
      <c r="F196" s="241"/>
      <c r="G196" s="17"/>
      <c r="H196" s="228"/>
      <c r="I196" s="267"/>
      <c r="J196" s="228"/>
      <c r="K196" s="228"/>
      <c r="L196" s="253"/>
      <c r="M196" s="236"/>
      <c r="N196" s="256"/>
      <c r="O196" s="253"/>
      <c r="P196" s="253"/>
      <c r="Q196" s="265"/>
      <c r="R196" s="268"/>
      <c r="S196" s="253"/>
    </row>
    <row r="197" spans="1:19" x14ac:dyDescent="0.25">
      <c r="A197" s="243"/>
      <c r="B197" s="222"/>
      <c r="C197" s="16"/>
      <c r="D197" s="269"/>
      <c r="E197" s="223"/>
      <c r="F197" s="241"/>
      <c r="G197" s="17"/>
      <c r="H197" s="228"/>
      <c r="I197" s="267"/>
      <c r="J197" s="228"/>
      <c r="K197" s="228"/>
      <c r="L197" s="253"/>
      <c r="M197" s="236"/>
      <c r="N197" s="256"/>
      <c r="O197" s="253"/>
      <c r="P197" s="253"/>
      <c r="Q197" s="265"/>
      <c r="R197" s="268"/>
    </row>
    <row r="198" spans="1:19" x14ac:dyDescent="0.25">
      <c r="A198" s="243"/>
      <c r="B198" s="222"/>
      <c r="C198" s="16"/>
      <c r="D198" s="269"/>
      <c r="E198" s="223"/>
      <c r="F198" s="241"/>
      <c r="G198" s="17"/>
      <c r="H198" s="228"/>
      <c r="I198" s="267"/>
      <c r="J198" s="228"/>
      <c r="K198" s="228"/>
      <c r="L198" s="253"/>
      <c r="M198" s="236"/>
      <c r="N198" s="256"/>
      <c r="O198" s="253"/>
      <c r="P198" s="253"/>
      <c r="Q198" s="265"/>
      <c r="R198" s="268"/>
    </row>
    <row r="199" spans="1:19" x14ac:dyDescent="0.25">
      <c r="A199" s="243"/>
      <c r="B199" s="222"/>
      <c r="C199" s="16"/>
      <c r="D199" s="269"/>
      <c r="E199" s="223"/>
      <c r="F199" s="241"/>
      <c r="G199" s="17"/>
      <c r="H199" s="228"/>
      <c r="I199" s="267"/>
      <c r="J199" s="228"/>
      <c r="K199" s="228"/>
      <c r="L199" s="253"/>
      <c r="M199" s="236"/>
      <c r="N199" s="256"/>
      <c r="O199" s="253"/>
      <c r="P199" s="253"/>
      <c r="Q199" s="265"/>
      <c r="R199" s="268"/>
    </row>
    <row r="200" spans="1:19" x14ac:dyDescent="0.25">
      <c r="A200" s="243"/>
      <c r="B200" s="222"/>
      <c r="C200" s="16"/>
      <c r="D200" s="269"/>
      <c r="E200" s="223"/>
      <c r="F200" s="241"/>
      <c r="G200" s="17"/>
      <c r="H200" s="228"/>
      <c r="I200" s="267"/>
      <c r="J200" s="228"/>
      <c r="K200" s="228"/>
      <c r="L200" s="253"/>
      <c r="M200" s="236"/>
      <c r="N200" s="256"/>
      <c r="O200" s="253"/>
      <c r="P200" s="253"/>
      <c r="Q200" s="265"/>
      <c r="R200" s="268"/>
    </row>
    <row r="201" spans="1:19" x14ac:dyDescent="0.25">
      <c r="A201" s="243"/>
      <c r="B201" s="222"/>
      <c r="C201" s="16"/>
      <c r="D201" s="269"/>
      <c r="E201" s="223"/>
      <c r="F201" s="241"/>
      <c r="G201" s="17"/>
      <c r="H201" s="228"/>
      <c r="I201" s="267"/>
      <c r="J201" s="228"/>
      <c r="K201" s="228"/>
      <c r="L201" s="253"/>
      <c r="M201" s="236"/>
      <c r="N201" s="256"/>
      <c r="O201" s="253"/>
      <c r="P201" s="253"/>
      <c r="Q201" s="265"/>
      <c r="R201" s="268"/>
    </row>
    <row r="202" spans="1:19" x14ac:dyDescent="0.25">
      <c r="A202" s="243"/>
      <c r="B202" s="222"/>
      <c r="C202" s="16"/>
      <c r="D202" s="269"/>
      <c r="E202" s="223"/>
      <c r="F202" s="241"/>
      <c r="G202" s="17"/>
      <c r="H202" s="228"/>
      <c r="I202" s="267"/>
      <c r="J202" s="228"/>
      <c r="K202" s="228"/>
      <c r="L202" s="253"/>
      <c r="M202" s="236"/>
      <c r="N202" s="256"/>
      <c r="O202" s="253"/>
      <c r="P202" s="253"/>
      <c r="Q202" s="265"/>
      <c r="R202" s="268"/>
    </row>
    <row r="203" spans="1:19" x14ac:dyDescent="0.25">
      <c r="A203" s="243"/>
      <c r="B203" s="222"/>
      <c r="C203" s="16"/>
      <c r="D203" s="269"/>
      <c r="E203" s="223"/>
      <c r="F203" s="241"/>
      <c r="G203" s="17"/>
      <c r="H203" s="228"/>
      <c r="I203" s="267"/>
      <c r="J203" s="228"/>
      <c r="K203" s="228"/>
      <c r="L203" s="253"/>
      <c r="M203" s="236"/>
      <c r="N203" s="256"/>
      <c r="O203" s="253"/>
      <c r="P203" s="253"/>
      <c r="Q203" s="265"/>
      <c r="R203" s="268"/>
    </row>
    <row r="204" spans="1:19" x14ac:dyDescent="0.25">
      <c r="A204" s="243"/>
      <c r="B204" s="222"/>
      <c r="C204" s="16"/>
      <c r="D204" s="269"/>
      <c r="E204" s="223"/>
      <c r="F204" s="241"/>
      <c r="G204" s="17"/>
      <c r="H204" s="228"/>
      <c r="I204" s="267"/>
      <c r="J204" s="228"/>
      <c r="K204" s="228"/>
      <c r="L204" s="253"/>
      <c r="M204" s="236"/>
      <c r="N204" s="256"/>
      <c r="O204" s="253"/>
      <c r="P204" s="253"/>
      <c r="Q204" s="265"/>
      <c r="R204" s="268"/>
    </row>
    <row r="205" spans="1:19" x14ac:dyDescent="0.25">
      <c r="A205" s="243"/>
      <c r="B205" s="222"/>
      <c r="C205" s="16"/>
      <c r="D205" s="269"/>
      <c r="E205" s="223"/>
      <c r="F205" s="241"/>
      <c r="G205" s="17"/>
      <c r="H205" s="228"/>
      <c r="I205" s="267"/>
      <c r="J205" s="228"/>
      <c r="K205" s="228"/>
      <c r="L205" s="253"/>
      <c r="M205" s="236"/>
      <c r="N205" s="256"/>
      <c r="O205" s="253"/>
      <c r="P205" s="253"/>
      <c r="Q205" s="265"/>
      <c r="R205" s="268"/>
    </row>
    <row r="206" spans="1:19" x14ac:dyDescent="0.25">
      <c r="A206" s="243"/>
      <c r="B206" s="222"/>
      <c r="C206" s="16"/>
      <c r="D206" s="269"/>
      <c r="E206" s="223"/>
      <c r="F206" s="241"/>
      <c r="G206" s="17"/>
      <c r="H206" s="228"/>
      <c r="I206" s="267"/>
      <c r="J206" s="228"/>
      <c r="K206" s="228"/>
      <c r="L206" s="253"/>
      <c r="M206" s="236"/>
      <c r="N206" s="256"/>
      <c r="O206" s="253"/>
      <c r="P206" s="253"/>
      <c r="Q206" s="265"/>
      <c r="R206" s="268"/>
    </row>
    <row r="207" spans="1:19" x14ac:dyDescent="0.25">
      <c r="A207" s="243"/>
      <c r="B207" s="222"/>
      <c r="C207" s="16"/>
      <c r="D207" s="269"/>
      <c r="E207" s="223"/>
      <c r="F207" s="241"/>
      <c r="G207" s="17"/>
      <c r="H207" s="228"/>
      <c r="I207" s="267"/>
      <c r="J207" s="228"/>
      <c r="K207" s="228"/>
      <c r="L207" s="253"/>
      <c r="M207" s="236"/>
      <c r="N207" s="256"/>
      <c r="O207" s="253"/>
      <c r="P207" s="253"/>
      <c r="Q207" s="265"/>
      <c r="R207" s="268"/>
    </row>
    <row r="208" spans="1:19" x14ac:dyDescent="0.25">
      <c r="A208" s="243"/>
      <c r="B208" s="222"/>
      <c r="C208" s="16"/>
      <c r="D208" s="269"/>
      <c r="E208" s="223"/>
      <c r="F208" s="241"/>
      <c r="G208" s="17"/>
      <c r="H208" s="228"/>
      <c r="I208" s="267"/>
      <c r="J208" s="228"/>
      <c r="K208" s="228"/>
      <c r="L208" s="253"/>
      <c r="M208" s="236"/>
      <c r="N208" s="256"/>
      <c r="O208" s="253"/>
      <c r="P208" s="253"/>
      <c r="Q208" s="265"/>
      <c r="R208" s="268"/>
    </row>
    <row r="209" spans="1:18" x14ac:dyDescent="0.25">
      <c r="A209" s="243"/>
      <c r="B209" s="222"/>
      <c r="C209" s="16"/>
      <c r="D209" s="269"/>
      <c r="E209" s="223"/>
      <c r="F209" s="241"/>
      <c r="G209" s="17"/>
      <c r="H209" s="228"/>
      <c r="I209" s="267"/>
      <c r="J209" s="228"/>
      <c r="K209" s="228"/>
      <c r="L209" s="253"/>
      <c r="M209" s="236"/>
      <c r="N209" s="256"/>
      <c r="O209" s="253"/>
      <c r="P209" s="253"/>
      <c r="Q209" s="265"/>
      <c r="R209" s="268"/>
    </row>
    <row r="210" spans="1:18" x14ac:dyDescent="0.25">
      <c r="A210" s="243"/>
      <c r="B210" s="222"/>
      <c r="C210" s="16"/>
      <c r="D210" s="269"/>
      <c r="E210" s="223"/>
      <c r="F210" s="241"/>
      <c r="G210" s="17"/>
      <c r="H210" s="228"/>
      <c r="I210" s="267"/>
      <c r="J210" s="228"/>
      <c r="K210" s="228"/>
      <c r="L210" s="253"/>
      <c r="M210" s="236"/>
      <c r="N210" s="256"/>
      <c r="O210" s="253"/>
      <c r="P210" s="253"/>
      <c r="Q210" s="265"/>
      <c r="R210" s="268"/>
    </row>
    <row r="211" spans="1:18" x14ac:dyDescent="0.25">
      <c r="A211" s="243"/>
      <c r="B211" s="222"/>
      <c r="C211" s="16"/>
      <c r="D211" s="269"/>
      <c r="E211" s="223"/>
      <c r="F211" s="241"/>
      <c r="G211" s="17"/>
      <c r="H211" s="228"/>
      <c r="I211" s="267"/>
      <c r="J211" s="228"/>
      <c r="K211" s="228"/>
      <c r="L211" s="253"/>
      <c r="M211" s="236"/>
      <c r="N211" s="256"/>
      <c r="O211" s="253"/>
      <c r="P211" s="253"/>
      <c r="Q211" s="265"/>
      <c r="R211" s="268"/>
    </row>
    <row r="212" spans="1:18" x14ac:dyDescent="0.25">
      <c r="A212" s="243"/>
      <c r="B212" s="222"/>
      <c r="C212" s="16"/>
      <c r="D212" s="269"/>
      <c r="E212" s="223"/>
      <c r="F212" s="241"/>
      <c r="G212" s="17"/>
      <c r="H212" s="228"/>
      <c r="I212" s="267"/>
      <c r="J212" s="228"/>
      <c r="K212" s="228"/>
      <c r="L212" s="253"/>
      <c r="M212" s="236"/>
      <c r="N212" s="256"/>
      <c r="O212" s="253"/>
      <c r="P212" s="253"/>
      <c r="Q212" s="265"/>
      <c r="R212" s="268"/>
    </row>
    <row r="213" spans="1:18" x14ac:dyDescent="0.25">
      <c r="A213" s="243"/>
      <c r="B213" s="222"/>
      <c r="C213" s="16"/>
      <c r="D213" s="269"/>
      <c r="E213" s="223"/>
      <c r="F213" s="241"/>
      <c r="G213" s="17"/>
      <c r="H213" s="228"/>
      <c r="I213" s="267"/>
      <c r="J213" s="228"/>
      <c r="K213" s="228"/>
      <c r="L213" s="253"/>
      <c r="M213" s="236"/>
      <c r="N213" s="256"/>
      <c r="O213" s="253"/>
      <c r="P213" s="253"/>
      <c r="Q213" s="265"/>
      <c r="R213" s="268"/>
    </row>
    <row r="214" spans="1:18" x14ac:dyDescent="0.25">
      <c r="A214" s="243"/>
      <c r="B214" s="222"/>
      <c r="C214" s="16"/>
      <c r="D214" s="269"/>
      <c r="E214" s="223"/>
      <c r="F214" s="241"/>
      <c r="G214" s="17"/>
      <c r="H214" s="228"/>
      <c r="I214" s="267"/>
      <c r="J214" s="228"/>
      <c r="K214" s="228"/>
      <c r="L214" s="253"/>
      <c r="M214" s="236"/>
      <c r="N214" s="256"/>
      <c r="O214" s="253"/>
      <c r="P214" s="253"/>
      <c r="Q214" s="265"/>
      <c r="R214" s="268"/>
    </row>
    <row r="215" spans="1:18" x14ac:dyDescent="0.25">
      <c r="A215" s="243"/>
      <c r="B215" s="222"/>
      <c r="C215" s="16"/>
      <c r="D215" s="269"/>
      <c r="E215" s="223"/>
      <c r="F215" s="241"/>
      <c r="G215" s="17"/>
      <c r="H215" s="228"/>
      <c r="I215" s="267"/>
    </row>
    <row r="216" spans="1:18" x14ac:dyDescent="0.25">
      <c r="A216" s="243"/>
      <c r="B216" s="222"/>
      <c r="C216" s="16"/>
      <c r="D216" s="269"/>
      <c r="E216" s="223"/>
      <c r="F216" s="241"/>
      <c r="G216" s="17"/>
      <c r="H216" s="228"/>
      <c r="I216" s="267"/>
    </row>
    <row r="217" spans="1:18" x14ac:dyDescent="0.25">
      <c r="A217" s="243"/>
      <c r="B217" s="222"/>
      <c r="C217" s="16"/>
      <c r="D217" s="269"/>
      <c r="E217" s="223"/>
      <c r="F217" s="241"/>
      <c r="G217" s="17"/>
      <c r="H217" s="228"/>
      <c r="I217" s="267"/>
    </row>
    <row r="218" spans="1:18" x14ac:dyDescent="0.25">
      <c r="A218" s="243"/>
      <c r="B218" s="222"/>
      <c r="C218" s="16"/>
      <c r="D218" s="269"/>
      <c r="E218" s="223"/>
      <c r="F218" s="241"/>
      <c r="G218" s="17"/>
      <c r="H218" s="228"/>
      <c r="I218" s="267"/>
    </row>
    <row r="219" spans="1:18" x14ac:dyDescent="0.25">
      <c r="A219" s="243"/>
      <c r="B219" s="222"/>
      <c r="C219" s="16"/>
      <c r="D219" s="269"/>
      <c r="E219" s="223"/>
      <c r="F219" s="241"/>
      <c r="G219" s="17"/>
      <c r="H219" s="228"/>
      <c r="I219" s="267"/>
    </row>
    <row r="220" spans="1:18" x14ac:dyDescent="0.25">
      <c r="A220" s="243"/>
      <c r="B220" s="222"/>
      <c r="C220" s="16"/>
      <c r="D220" s="269"/>
      <c r="E220" s="223"/>
      <c r="F220" s="241"/>
      <c r="G220" s="17"/>
      <c r="H220" s="228"/>
      <c r="I220" s="267"/>
    </row>
    <row r="221" spans="1:18" x14ac:dyDescent="0.25">
      <c r="A221" s="243"/>
      <c r="B221" s="222"/>
      <c r="C221" s="16"/>
      <c r="D221" s="269"/>
      <c r="E221" s="223"/>
      <c r="F221" s="241"/>
      <c r="G221" s="17"/>
      <c r="H221" s="228"/>
      <c r="I221" s="267"/>
    </row>
    <row r="222" spans="1:18" x14ac:dyDescent="0.25">
      <c r="A222" s="243"/>
      <c r="B222" s="222"/>
      <c r="C222" s="16"/>
      <c r="D222" s="269"/>
      <c r="E222" s="223"/>
      <c r="F222" s="241"/>
      <c r="G222" s="17"/>
      <c r="H222" s="228"/>
      <c r="I222" s="267"/>
    </row>
    <row r="223" spans="1:18" x14ac:dyDescent="0.25">
      <c r="A223" s="243"/>
      <c r="B223" s="222"/>
      <c r="C223" s="16"/>
      <c r="D223" s="269"/>
      <c r="E223" s="223"/>
      <c r="F223" s="241"/>
      <c r="G223" s="17"/>
      <c r="H223" s="228"/>
      <c r="I223" s="267"/>
    </row>
    <row r="224" spans="1:18" x14ac:dyDescent="0.25">
      <c r="A224" s="243"/>
      <c r="B224" s="222"/>
      <c r="C224" s="16"/>
      <c r="D224" s="269"/>
      <c r="E224" s="223"/>
      <c r="F224" s="241"/>
      <c r="G224" s="17"/>
      <c r="H224" s="228"/>
      <c r="I224" s="267"/>
    </row>
    <row r="225" spans="1:9" x14ac:dyDescent="0.25">
      <c r="A225" s="243"/>
      <c r="B225" s="222"/>
      <c r="C225" s="16"/>
      <c r="D225" s="269"/>
      <c r="E225" s="223"/>
      <c r="F225" s="241"/>
      <c r="G225" s="17"/>
      <c r="H225" s="228"/>
      <c r="I225" s="267"/>
    </row>
    <row r="226" spans="1:9" x14ac:dyDescent="0.25">
      <c r="A226" s="243"/>
      <c r="B226" s="222"/>
      <c r="C226" s="16"/>
      <c r="D226" s="269"/>
      <c r="E226" s="223"/>
      <c r="F226" s="241"/>
      <c r="G226" s="17"/>
      <c r="H226" s="228"/>
      <c r="I226" s="267"/>
    </row>
    <row r="227" spans="1:9" x14ac:dyDescent="0.25">
      <c r="A227" s="243"/>
      <c r="B227" s="222"/>
      <c r="C227" s="16"/>
      <c r="D227" s="269"/>
      <c r="E227" s="223"/>
      <c r="F227" s="241"/>
      <c r="G227" s="17"/>
      <c r="H227" s="228"/>
      <c r="I227" s="267"/>
    </row>
    <row r="228" spans="1:9" x14ac:dyDescent="0.25">
      <c r="A228" s="243"/>
      <c r="B228" s="222"/>
      <c r="C228" s="16"/>
      <c r="D228" s="269"/>
      <c r="E228" s="223"/>
      <c r="F228" s="241"/>
      <c r="G228" s="17"/>
      <c r="H228" s="228"/>
      <c r="I228" s="267"/>
    </row>
    <row r="229" spans="1:9" x14ac:dyDescent="0.25">
      <c r="A229" s="243"/>
      <c r="B229" s="222"/>
      <c r="C229" s="16"/>
      <c r="D229" s="269"/>
      <c r="E229" s="223"/>
      <c r="F229" s="241"/>
      <c r="G229" s="17"/>
      <c r="H229" s="228"/>
      <c r="I229" s="267"/>
    </row>
    <row r="230" spans="1:9" x14ac:dyDescent="0.25">
      <c r="A230" s="243"/>
      <c r="B230" s="222"/>
      <c r="C230" s="16"/>
      <c r="D230" s="269"/>
      <c r="E230" s="223"/>
      <c r="F230" s="241"/>
      <c r="G230" s="17"/>
      <c r="H230" s="228"/>
      <c r="I230" s="267"/>
    </row>
    <row r="231" spans="1:9" x14ac:dyDescent="0.25">
      <c r="A231" s="243"/>
      <c r="B231" s="222"/>
      <c r="C231" s="16"/>
      <c r="D231" s="269"/>
      <c r="E231" s="223"/>
      <c r="F231" s="241"/>
      <c r="G231" s="17"/>
      <c r="H231" s="228"/>
      <c r="I231" s="267"/>
    </row>
    <row r="232" spans="1:9" x14ac:dyDescent="0.25">
      <c r="A232" s="243"/>
      <c r="B232" s="222"/>
      <c r="C232" s="16"/>
      <c r="D232" s="269"/>
      <c r="E232" s="223"/>
      <c r="F232" s="241"/>
      <c r="G232" s="17"/>
      <c r="H232" s="228"/>
      <c r="I232" s="267"/>
    </row>
    <row r="233" spans="1:9" x14ac:dyDescent="0.25">
      <c r="A233" s="243"/>
      <c r="B233" s="222"/>
      <c r="C233" s="16"/>
      <c r="D233" s="269"/>
      <c r="E233" s="223"/>
      <c r="F233" s="241"/>
      <c r="G233" s="17"/>
      <c r="H233" s="228"/>
      <c r="I233" s="267"/>
    </row>
    <row r="234" spans="1:9" x14ac:dyDescent="0.25">
      <c r="A234" s="243"/>
      <c r="B234" s="222"/>
      <c r="C234" s="16"/>
      <c r="D234" s="269"/>
      <c r="E234" s="223"/>
      <c r="F234" s="241"/>
      <c r="G234" s="17"/>
      <c r="H234" s="228"/>
      <c r="I234" s="267"/>
    </row>
    <row r="235" spans="1:9" x14ac:dyDescent="0.25">
      <c r="A235" s="243"/>
      <c r="B235" s="222"/>
      <c r="C235" s="16"/>
      <c r="D235" s="269"/>
      <c r="E235" s="223"/>
      <c r="F235" s="241"/>
      <c r="G235" s="17"/>
      <c r="H235" s="228"/>
      <c r="I235" s="267"/>
    </row>
    <row r="236" spans="1:9" x14ac:dyDescent="0.25">
      <c r="A236" s="243"/>
      <c r="B236" s="222"/>
      <c r="C236" s="16"/>
      <c r="D236" s="269"/>
      <c r="E236" s="223"/>
      <c r="F236" s="241"/>
      <c r="G236" s="17"/>
      <c r="H236" s="228"/>
      <c r="I236" s="267"/>
    </row>
    <row r="237" spans="1:9" x14ac:dyDescent="0.25">
      <c r="A237" s="243"/>
      <c r="B237" s="222"/>
      <c r="C237" s="16"/>
      <c r="D237" s="269"/>
      <c r="E237" s="223"/>
      <c r="F237" s="241"/>
      <c r="G237" s="17"/>
      <c r="H237" s="228"/>
      <c r="I237" s="267"/>
    </row>
    <row r="238" spans="1:9" x14ac:dyDescent="0.25">
      <c r="A238" s="243"/>
      <c r="B238" s="222"/>
      <c r="C238" s="16"/>
      <c r="D238" s="269"/>
      <c r="E238" s="223"/>
      <c r="F238" s="241"/>
      <c r="G238" s="17"/>
      <c r="H238" s="228"/>
      <c r="I238" s="267"/>
    </row>
    <row r="239" spans="1:9" x14ac:dyDescent="0.25">
      <c r="A239" s="243"/>
      <c r="B239" s="222"/>
      <c r="C239" s="16"/>
      <c r="D239" s="269"/>
      <c r="E239" s="223"/>
      <c r="F239" s="241"/>
      <c r="G239" s="17"/>
      <c r="H239" s="228"/>
      <c r="I239" s="267"/>
    </row>
    <row r="240" spans="1:9" x14ac:dyDescent="0.25">
      <c r="A240" s="243"/>
      <c r="B240" s="222"/>
      <c r="C240" s="16"/>
      <c r="D240" s="269"/>
      <c r="E240" s="223"/>
      <c r="F240" s="241"/>
      <c r="G240" s="17"/>
      <c r="H240" s="228"/>
      <c r="I240" s="267"/>
    </row>
    <row r="241" spans="1:9" x14ac:dyDescent="0.25">
      <c r="A241" s="243"/>
      <c r="B241" s="222"/>
      <c r="C241" s="16"/>
      <c r="D241" s="269"/>
      <c r="E241" s="223"/>
      <c r="F241" s="241"/>
      <c r="G241" s="17"/>
      <c r="H241" s="228"/>
      <c r="I241" s="267"/>
    </row>
    <row r="242" spans="1:9" x14ac:dyDescent="0.25">
      <c r="A242" s="243"/>
      <c r="B242" s="222"/>
      <c r="C242" s="16"/>
      <c r="D242" s="269"/>
      <c r="E242" s="223"/>
      <c r="F242" s="241"/>
      <c r="G242" s="17"/>
      <c r="H242" s="228"/>
      <c r="I242" s="267"/>
    </row>
    <row r="243" spans="1:9" x14ac:dyDescent="0.25">
      <c r="A243" s="243"/>
      <c r="B243" s="222"/>
      <c r="C243" s="16"/>
      <c r="D243" s="269"/>
      <c r="E243" s="223"/>
      <c r="F243" s="241"/>
      <c r="G243" s="17"/>
      <c r="H243" s="228"/>
      <c r="I243" s="267"/>
    </row>
    <row r="244" spans="1:9" x14ac:dyDescent="0.25">
      <c r="A244" s="243"/>
      <c r="B244" s="222"/>
      <c r="C244" s="16"/>
      <c r="D244" s="269"/>
      <c r="E244" s="223"/>
      <c r="F244" s="241"/>
      <c r="G244" s="17"/>
      <c r="H244" s="228"/>
      <c r="I244" s="267"/>
    </row>
    <row r="245" spans="1:9" x14ac:dyDescent="0.25">
      <c r="A245" s="243"/>
      <c r="B245" s="222"/>
      <c r="C245" s="16"/>
      <c r="D245" s="269"/>
      <c r="E245" s="223"/>
      <c r="F245" s="241"/>
      <c r="G245" s="17"/>
      <c r="H245" s="228"/>
      <c r="I245" s="267"/>
    </row>
    <row r="246" spans="1:9" x14ac:dyDescent="0.25">
      <c r="A246" s="243"/>
      <c r="B246" s="222"/>
      <c r="C246" s="16"/>
      <c r="D246" s="269"/>
      <c r="E246" s="223"/>
      <c r="F246" s="241"/>
      <c r="G246" s="17"/>
      <c r="H246" s="228"/>
      <c r="I246" s="267"/>
    </row>
    <row r="247" spans="1:9" x14ac:dyDescent="0.25">
      <c r="A247" s="243"/>
      <c r="B247" s="222"/>
      <c r="C247" s="16"/>
      <c r="D247" s="269"/>
      <c r="E247" s="223"/>
      <c r="F247" s="241"/>
      <c r="G247" s="17"/>
      <c r="H247" s="228"/>
      <c r="I247" s="267"/>
    </row>
    <row r="248" spans="1:9" x14ac:dyDescent="0.25">
      <c r="A248" s="243"/>
      <c r="B248" s="222"/>
      <c r="C248" s="16"/>
      <c r="D248" s="269"/>
      <c r="E248" s="223"/>
      <c r="F248" s="241"/>
      <c r="G248" s="17"/>
      <c r="H248" s="228"/>
      <c r="I248" s="267"/>
    </row>
    <row r="249" spans="1:9" x14ac:dyDescent="0.25">
      <c r="A249" s="243"/>
      <c r="B249" s="222"/>
      <c r="C249" s="16"/>
      <c r="D249" s="269"/>
      <c r="E249" s="223"/>
      <c r="F249" s="241"/>
      <c r="G249" s="17"/>
      <c r="H249" s="228"/>
      <c r="I249" s="267"/>
    </row>
    <row r="250" spans="1:9" x14ac:dyDescent="0.25">
      <c r="A250" s="243"/>
      <c r="B250" s="222"/>
      <c r="C250" s="16"/>
      <c r="D250" s="269"/>
      <c r="E250" s="223"/>
      <c r="F250" s="241"/>
      <c r="G250" s="17"/>
      <c r="H250" s="228"/>
      <c r="I250" s="267"/>
    </row>
    <row r="251" spans="1:9" x14ac:dyDescent="0.25">
      <c r="A251" s="243"/>
      <c r="B251" s="222"/>
      <c r="C251" s="16"/>
      <c r="D251" s="269"/>
      <c r="E251" s="223"/>
      <c r="F251" s="241"/>
      <c r="G251" s="17"/>
      <c r="H251" s="228"/>
      <c r="I251" s="267"/>
    </row>
    <row r="252" spans="1:9" x14ac:dyDescent="0.25">
      <c r="A252" s="243"/>
      <c r="B252" s="222"/>
      <c r="C252" s="16"/>
      <c r="D252" s="269"/>
      <c r="E252" s="223"/>
      <c r="F252" s="241"/>
      <c r="G252" s="17"/>
      <c r="H252" s="228"/>
      <c r="I252" s="267"/>
    </row>
    <row r="253" spans="1:9" x14ac:dyDescent="0.25">
      <c r="A253" s="243"/>
      <c r="B253" s="222"/>
      <c r="C253" s="16"/>
      <c r="D253" s="269"/>
      <c r="E253" s="223"/>
      <c r="F253" s="241"/>
      <c r="G253" s="17"/>
      <c r="H253" s="228"/>
      <c r="I253" s="267"/>
    </row>
    <row r="254" spans="1:9" x14ac:dyDescent="0.25">
      <c r="A254" s="243"/>
      <c r="B254" s="222"/>
      <c r="C254" s="16"/>
      <c r="D254" s="269"/>
      <c r="E254" s="223"/>
      <c r="F254" s="241"/>
      <c r="G254" s="17"/>
      <c r="H254" s="228"/>
      <c r="I254" s="267"/>
    </row>
    <row r="255" spans="1:9" x14ac:dyDescent="0.25">
      <c r="A255" s="243"/>
      <c r="B255" s="222"/>
      <c r="C255" s="16"/>
      <c r="D255" s="269"/>
      <c r="E255" s="223"/>
      <c r="F255" s="241"/>
      <c r="G255" s="17"/>
      <c r="H255" s="228"/>
      <c r="I255" s="267"/>
    </row>
    <row r="256" spans="1:9" x14ac:dyDescent="0.25">
      <c r="A256" s="243"/>
      <c r="B256" s="222"/>
      <c r="C256" s="16"/>
      <c r="D256" s="269"/>
      <c r="E256" s="223"/>
      <c r="F256" s="241"/>
      <c r="G256" s="17"/>
      <c r="H256" s="228"/>
      <c r="I256" s="267"/>
    </row>
    <row r="257" spans="1:9" x14ac:dyDescent="0.25">
      <c r="A257" s="243"/>
      <c r="B257" s="222"/>
      <c r="C257" s="16"/>
      <c r="D257" s="269"/>
      <c r="E257" s="223"/>
      <c r="F257" s="241"/>
      <c r="G257" s="17"/>
      <c r="H257" s="228"/>
      <c r="I257" s="267"/>
    </row>
    <row r="258" spans="1:9" x14ac:dyDescent="0.25">
      <c r="A258" s="243"/>
      <c r="B258" s="222"/>
      <c r="C258" s="16"/>
      <c r="D258" s="269"/>
      <c r="E258" s="223"/>
      <c r="F258" s="241"/>
      <c r="G258" s="17"/>
      <c r="H258" s="228"/>
      <c r="I258" s="267"/>
    </row>
    <row r="259" spans="1:9" x14ac:dyDescent="0.25">
      <c r="A259" s="243"/>
      <c r="B259" s="222"/>
      <c r="C259" s="16"/>
      <c r="D259" s="269"/>
      <c r="E259" s="223"/>
      <c r="F259" s="241"/>
      <c r="G259" s="17"/>
      <c r="H259" s="228"/>
      <c r="I259" s="267"/>
    </row>
    <row r="260" spans="1:9" x14ac:dyDescent="0.25">
      <c r="A260" s="243"/>
      <c r="B260" s="222"/>
      <c r="C260" s="16"/>
      <c r="D260" s="269"/>
      <c r="E260" s="223"/>
      <c r="F260" s="241"/>
      <c r="G260" s="17"/>
      <c r="H260" s="228"/>
      <c r="I260" s="267"/>
    </row>
    <row r="261" spans="1:9" x14ac:dyDescent="0.25">
      <c r="A261" s="243"/>
      <c r="B261" s="222"/>
      <c r="C261" s="16"/>
      <c r="D261" s="269"/>
      <c r="E261" s="223"/>
      <c r="F261" s="241"/>
      <c r="G261" s="17"/>
      <c r="H261" s="228"/>
      <c r="I261" s="267"/>
    </row>
    <row r="262" spans="1:9" x14ac:dyDescent="0.25">
      <c r="A262" s="243"/>
      <c r="B262" s="222"/>
      <c r="C262" s="16"/>
      <c r="D262" s="269"/>
      <c r="E262" s="223"/>
      <c r="F262" s="241"/>
      <c r="G262" s="17"/>
      <c r="H262" s="228"/>
      <c r="I262" s="267"/>
    </row>
    <row r="263" spans="1:9" x14ac:dyDescent="0.25">
      <c r="A263" s="243"/>
      <c r="B263" s="222"/>
      <c r="C263" s="16"/>
      <c r="D263" s="269"/>
      <c r="E263" s="223"/>
      <c r="F263" s="241"/>
      <c r="G263" s="17"/>
      <c r="H263" s="228"/>
      <c r="I263" s="267"/>
    </row>
    <row r="264" spans="1:9" x14ac:dyDescent="0.25">
      <c r="A264" s="243"/>
      <c r="B264" s="222"/>
      <c r="C264" s="16"/>
      <c r="D264" s="269"/>
      <c r="E264" s="223"/>
      <c r="F264" s="241"/>
      <c r="G264" s="17"/>
      <c r="H264" s="228"/>
      <c r="I264" s="267"/>
    </row>
    <row r="265" spans="1:9" x14ac:dyDescent="0.25">
      <c r="A265" s="243"/>
      <c r="B265" s="222"/>
      <c r="C265" s="16"/>
      <c r="D265" s="269"/>
      <c r="E265" s="223"/>
      <c r="F265" s="241"/>
      <c r="G265" s="17"/>
      <c r="H265" s="228"/>
      <c r="I265" s="267"/>
    </row>
    <row r="266" spans="1:9" x14ac:dyDescent="0.25">
      <c r="A266" s="243"/>
      <c r="B266" s="222"/>
      <c r="C266" s="16"/>
      <c r="D266" s="269"/>
      <c r="E266" s="223"/>
      <c r="F266" s="241"/>
      <c r="G266" s="17"/>
      <c r="H266" s="228"/>
      <c r="I266" s="267"/>
    </row>
    <row r="267" spans="1:9" x14ac:dyDescent="0.25">
      <c r="A267" s="243"/>
      <c r="B267" s="222"/>
      <c r="C267" s="16"/>
      <c r="D267" s="269"/>
      <c r="E267" s="223"/>
      <c r="F267" s="241"/>
      <c r="G267" s="17"/>
      <c r="H267" s="228"/>
      <c r="I267" s="267"/>
    </row>
    <row r="268" spans="1:9" x14ac:dyDescent="0.25">
      <c r="A268" s="243"/>
      <c r="B268" s="222"/>
      <c r="C268" s="16"/>
      <c r="D268" s="269"/>
      <c r="E268" s="223"/>
      <c r="F268" s="241"/>
      <c r="G268" s="17"/>
      <c r="H268" s="228"/>
      <c r="I268" s="267"/>
    </row>
    <row r="269" spans="1:9" x14ac:dyDescent="0.25">
      <c r="A269" s="243"/>
      <c r="B269" s="222"/>
      <c r="C269" s="16"/>
      <c r="D269" s="269"/>
      <c r="E269" s="223"/>
      <c r="F269" s="241"/>
      <c r="G269" s="17"/>
      <c r="H269" s="228"/>
      <c r="I269" s="267"/>
    </row>
    <row r="270" spans="1:9" x14ac:dyDescent="0.25">
      <c r="A270" s="243"/>
      <c r="B270" s="222"/>
      <c r="C270" s="16"/>
      <c r="D270" s="269"/>
      <c r="E270" s="223"/>
      <c r="F270" s="241"/>
      <c r="G270" s="17"/>
      <c r="H270" s="228"/>
      <c r="I270" s="267"/>
    </row>
    <row r="271" spans="1:9" x14ac:dyDescent="0.25">
      <c r="A271" s="243"/>
      <c r="B271" s="222"/>
      <c r="C271" s="16"/>
      <c r="D271" s="269"/>
      <c r="E271" s="223"/>
      <c r="F271" s="241"/>
      <c r="G271" s="17"/>
      <c r="H271" s="228"/>
      <c r="I271" s="267"/>
    </row>
    <row r="272" spans="1:9" x14ac:dyDescent="0.25">
      <c r="A272" s="243"/>
      <c r="B272" s="222"/>
      <c r="C272" s="16"/>
      <c r="D272" s="269"/>
      <c r="E272" s="223"/>
      <c r="F272" s="241"/>
      <c r="G272" s="17"/>
      <c r="H272" s="228"/>
      <c r="I272" s="267"/>
    </row>
    <row r="273" spans="1:9" x14ac:dyDescent="0.25">
      <c r="A273" s="243"/>
      <c r="B273" s="222"/>
      <c r="C273" s="16"/>
      <c r="D273" s="269"/>
      <c r="E273" s="223"/>
      <c r="F273" s="241"/>
      <c r="G273" s="17"/>
      <c r="H273" s="228"/>
      <c r="I273" s="267"/>
    </row>
    <row r="274" spans="1:9" x14ac:dyDescent="0.25">
      <c r="A274" s="243"/>
      <c r="B274" s="222"/>
      <c r="C274" s="16"/>
      <c r="D274" s="269"/>
      <c r="E274" s="223"/>
      <c r="F274" s="241"/>
      <c r="G274" s="17"/>
      <c r="H274" s="228"/>
      <c r="I274" s="267"/>
    </row>
    <row r="275" spans="1:9" x14ac:dyDescent="0.25">
      <c r="A275" s="243"/>
      <c r="B275" s="222"/>
      <c r="C275" s="16"/>
      <c r="D275" s="269"/>
      <c r="E275" s="223"/>
      <c r="F275" s="241"/>
      <c r="G275" s="17"/>
      <c r="H275" s="228"/>
      <c r="I275" s="267"/>
    </row>
    <row r="276" spans="1:9" x14ac:dyDescent="0.25">
      <c r="A276" s="243"/>
      <c r="B276" s="222"/>
      <c r="C276" s="16"/>
      <c r="D276" s="269"/>
      <c r="E276" s="223"/>
      <c r="F276" s="241"/>
      <c r="G276" s="17"/>
      <c r="H276" s="228"/>
      <c r="I276" s="267"/>
    </row>
    <row r="277" spans="1:9" x14ac:dyDescent="0.25">
      <c r="A277" s="243"/>
      <c r="B277" s="222"/>
      <c r="C277" s="16"/>
      <c r="D277" s="269"/>
      <c r="E277" s="223"/>
      <c r="F277" s="241"/>
      <c r="G277" s="17"/>
      <c r="H277" s="228"/>
      <c r="I277" s="267"/>
    </row>
    <row r="278" spans="1:9" x14ac:dyDescent="0.25">
      <c r="A278" s="243"/>
      <c r="B278" s="222"/>
      <c r="C278" s="16"/>
      <c r="D278" s="269"/>
      <c r="E278" s="223"/>
      <c r="F278" s="241"/>
      <c r="G278" s="17"/>
      <c r="H278" s="228"/>
      <c r="I278" s="267"/>
    </row>
    <row r="279" spans="1:9" x14ac:dyDescent="0.25">
      <c r="A279" s="243"/>
      <c r="B279" s="222"/>
      <c r="C279" s="16"/>
      <c r="D279" s="269"/>
      <c r="E279" s="223"/>
      <c r="F279" s="241"/>
      <c r="G279" s="17"/>
      <c r="H279" s="228"/>
      <c r="I279" s="267"/>
    </row>
    <row r="280" spans="1:9" x14ac:dyDescent="0.25">
      <c r="A280" s="243"/>
      <c r="B280" s="222"/>
      <c r="C280" s="16"/>
      <c r="D280" s="269"/>
      <c r="E280" s="223"/>
      <c r="F280" s="241"/>
      <c r="G280" s="17"/>
      <c r="H280" s="228"/>
      <c r="I280" s="267"/>
    </row>
    <row r="281" spans="1:9" x14ac:dyDescent="0.25">
      <c r="A281" s="243"/>
      <c r="B281" s="222"/>
      <c r="C281" s="16"/>
      <c r="D281" s="269"/>
      <c r="E281" s="223"/>
      <c r="F281" s="241"/>
      <c r="G281" s="17"/>
      <c r="H281" s="228"/>
      <c r="I281" s="267"/>
    </row>
    <row r="282" spans="1:9" x14ac:dyDescent="0.25">
      <c r="A282" s="243"/>
      <c r="B282" s="222"/>
      <c r="C282" s="16"/>
      <c r="D282" s="269"/>
      <c r="E282" s="223"/>
      <c r="F282" s="241"/>
      <c r="G282" s="17"/>
      <c r="H282" s="228"/>
      <c r="I282" s="267"/>
    </row>
    <row r="283" spans="1:9" x14ac:dyDescent="0.25">
      <c r="A283" s="243"/>
      <c r="B283" s="222"/>
      <c r="C283" s="16"/>
      <c r="D283" s="269"/>
      <c r="E283" s="223"/>
      <c r="F283" s="241"/>
      <c r="G283" s="17"/>
      <c r="H283" s="228"/>
      <c r="I283" s="267"/>
    </row>
    <row r="284" spans="1:9" x14ac:dyDescent="0.25">
      <c r="A284" s="243"/>
      <c r="B284" s="222"/>
      <c r="C284" s="16"/>
      <c r="D284" s="269"/>
      <c r="E284" s="223"/>
      <c r="F284" s="241"/>
      <c r="G284" s="17"/>
      <c r="H284" s="228"/>
      <c r="I284" s="267"/>
    </row>
    <row r="285" spans="1:9" x14ac:dyDescent="0.25">
      <c r="A285" s="243"/>
      <c r="B285" s="222"/>
      <c r="C285" s="16"/>
      <c r="D285" s="269"/>
      <c r="E285" s="223"/>
      <c r="F285" s="241"/>
      <c r="G285" s="17"/>
      <c r="H285" s="228"/>
      <c r="I285" s="267"/>
    </row>
    <row r="286" spans="1:9" x14ac:dyDescent="0.25">
      <c r="A286" s="243"/>
      <c r="B286" s="222"/>
      <c r="C286" s="16"/>
      <c r="D286" s="269"/>
      <c r="E286" s="223"/>
      <c r="F286" s="241"/>
      <c r="G286" s="17"/>
      <c r="H286" s="228"/>
      <c r="I286" s="267"/>
    </row>
    <row r="287" spans="1:9" x14ac:dyDescent="0.25">
      <c r="A287" s="243"/>
      <c r="B287" s="222"/>
      <c r="C287" s="16"/>
      <c r="D287" s="269"/>
      <c r="E287" s="223"/>
      <c r="F287" s="241"/>
      <c r="G287" s="17"/>
      <c r="H287" s="228"/>
      <c r="I287" s="267"/>
    </row>
    <row r="288" spans="1:9" x14ac:dyDescent="0.25">
      <c r="A288" s="243"/>
      <c r="B288" s="222"/>
      <c r="C288" s="16"/>
      <c r="D288" s="269"/>
      <c r="E288" s="223"/>
      <c r="F288" s="241"/>
      <c r="G288" s="17"/>
      <c r="H288" s="228"/>
      <c r="I288" s="267"/>
    </row>
    <row r="289" spans="1:9" x14ac:dyDescent="0.25">
      <c r="A289" s="243"/>
      <c r="B289" s="222"/>
      <c r="C289" s="16"/>
      <c r="D289" s="269"/>
      <c r="E289" s="223"/>
      <c r="F289" s="241"/>
      <c r="G289" s="17"/>
      <c r="H289" s="228"/>
      <c r="I289" s="267"/>
    </row>
    <row r="290" spans="1:9" x14ac:dyDescent="0.25">
      <c r="A290" s="243"/>
      <c r="B290" s="222"/>
      <c r="C290" s="16"/>
      <c r="D290" s="269"/>
      <c r="E290" s="223"/>
      <c r="F290" s="241"/>
      <c r="G290" s="17"/>
      <c r="H290" s="228"/>
      <c r="I290" s="267"/>
    </row>
    <row r="291" spans="1:9" x14ac:dyDescent="0.25">
      <c r="A291" s="243"/>
      <c r="B291" s="222"/>
      <c r="C291" s="16"/>
      <c r="D291" s="269"/>
      <c r="E291" s="223"/>
      <c r="F291" s="241"/>
      <c r="G291" s="17"/>
      <c r="H291" s="228"/>
      <c r="I291" s="267"/>
    </row>
    <row r="292" spans="1:9" x14ac:dyDescent="0.25">
      <c r="A292" s="243"/>
      <c r="B292" s="222"/>
      <c r="C292" s="16"/>
      <c r="D292" s="269"/>
      <c r="E292" s="223"/>
      <c r="F292" s="241"/>
      <c r="G292" s="17"/>
      <c r="H292" s="228"/>
      <c r="I292" s="267"/>
    </row>
    <row r="293" spans="1:9" x14ac:dyDescent="0.25">
      <c r="A293" s="243"/>
      <c r="B293" s="222"/>
      <c r="C293" s="16"/>
      <c r="D293" s="269"/>
      <c r="E293" s="223"/>
      <c r="F293" s="241"/>
      <c r="G293" s="17"/>
      <c r="H293" s="228"/>
      <c r="I293" s="267"/>
    </row>
    <row r="294" spans="1:9" x14ac:dyDescent="0.25">
      <c r="A294" s="243"/>
      <c r="B294" s="222"/>
      <c r="C294" s="16"/>
      <c r="D294" s="269"/>
      <c r="E294" s="223"/>
      <c r="F294" s="241"/>
      <c r="G294" s="17"/>
      <c r="H294" s="228"/>
      <c r="I294" s="267"/>
    </row>
    <row r="295" spans="1:9" x14ac:dyDescent="0.25">
      <c r="A295" s="243"/>
      <c r="B295" s="222"/>
      <c r="C295" s="16"/>
      <c r="D295" s="269"/>
      <c r="E295" s="223"/>
      <c r="F295" s="241"/>
      <c r="G295" s="17"/>
      <c r="H295" s="228"/>
      <c r="I295" s="267"/>
    </row>
    <row r="296" spans="1:9" x14ac:dyDescent="0.25">
      <c r="A296" s="243"/>
      <c r="B296" s="222"/>
      <c r="C296" s="16"/>
      <c r="D296" s="269"/>
      <c r="E296" s="223"/>
      <c r="F296" s="241"/>
      <c r="G296" s="17"/>
      <c r="H296" s="228"/>
      <c r="I296" s="267"/>
    </row>
    <row r="297" spans="1:9" x14ac:dyDescent="0.25">
      <c r="A297" s="243"/>
      <c r="B297" s="222"/>
      <c r="C297" s="16"/>
      <c r="D297" s="269"/>
      <c r="E297" s="223"/>
      <c r="F297" s="241"/>
      <c r="G297" s="17"/>
      <c r="H297" s="228"/>
      <c r="I297" s="267"/>
    </row>
    <row r="298" spans="1:9" x14ac:dyDescent="0.25">
      <c r="A298" s="243"/>
      <c r="B298" s="222"/>
      <c r="C298" s="16"/>
      <c r="D298" s="269"/>
      <c r="E298" s="223"/>
      <c r="F298" s="241"/>
      <c r="G298" s="17"/>
      <c r="H298" s="228"/>
      <c r="I298" s="267"/>
    </row>
    <row r="299" spans="1:9" x14ac:dyDescent="0.25">
      <c r="A299" s="243"/>
      <c r="B299" s="222"/>
      <c r="C299" s="16"/>
      <c r="D299" s="269"/>
      <c r="E299" s="223"/>
      <c r="F299" s="241"/>
      <c r="G299" s="17"/>
      <c r="H299" s="228"/>
      <c r="I299" s="267"/>
    </row>
    <row r="300" spans="1:9" x14ac:dyDescent="0.25">
      <c r="A300" s="243"/>
      <c r="B300" s="222"/>
      <c r="C300" s="16"/>
      <c r="D300" s="269"/>
      <c r="E300" s="223"/>
      <c r="F300" s="241"/>
      <c r="G300" s="17"/>
      <c r="H300" s="228"/>
      <c r="I300" s="267"/>
    </row>
    <row r="301" spans="1:9" x14ac:dyDescent="0.25">
      <c r="A301" s="243"/>
      <c r="B301" s="222"/>
      <c r="C301" s="16"/>
      <c r="D301" s="269"/>
      <c r="E301" s="223"/>
      <c r="F301" s="241"/>
      <c r="G301" s="17"/>
      <c r="H301" s="228"/>
      <c r="I301" s="267"/>
    </row>
    <row r="302" spans="1:9" x14ac:dyDescent="0.25">
      <c r="A302" s="243"/>
      <c r="B302" s="222"/>
      <c r="C302" s="16"/>
      <c r="D302" s="269"/>
      <c r="E302" s="223"/>
      <c r="F302" s="241"/>
      <c r="G302" s="17"/>
      <c r="H302" s="228"/>
      <c r="I302" s="267"/>
    </row>
    <row r="303" spans="1:9" x14ac:dyDescent="0.25">
      <c r="A303" s="243"/>
      <c r="B303" s="222"/>
      <c r="C303" s="16"/>
      <c r="D303" s="269"/>
      <c r="E303" s="223"/>
      <c r="F303" s="241"/>
      <c r="G303" s="17"/>
      <c r="H303" s="228"/>
      <c r="I303" s="267"/>
    </row>
    <row r="304" spans="1:9" x14ac:dyDescent="0.25">
      <c r="A304" s="243"/>
      <c r="B304" s="222"/>
      <c r="C304" s="16"/>
      <c r="D304" s="269"/>
      <c r="E304" s="223"/>
      <c r="F304" s="241"/>
      <c r="G304" s="17"/>
      <c r="H304" s="228"/>
      <c r="I304" s="267"/>
    </row>
    <row r="305" spans="1:9" x14ac:dyDescent="0.25">
      <c r="A305" s="243"/>
      <c r="B305" s="222"/>
      <c r="C305" s="16"/>
      <c r="D305" s="269"/>
      <c r="E305" s="223"/>
      <c r="F305" s="241"/>
      <c r="G305" s="17"/>
      <c r="H305" s="228"/>
      <c r="I305" s="267"/>
    </row>
    <row r="306" spans="1:9" x14ac:dyDescent="0.25">
      <c r="A306" s="243"/>
      <c r="B306" s="222"/>
      <c r="C306" s="16"/>
      <c r="D306" s="269"/>
      <c r="E306" s="223"/>
      <c r="F306" s="241"/>
      <c r="G306" s="17"/>
      <c r="H306" s="228"/>
      <c r="I306" s="267"/>
    </row>
    <row r="307" spans="1:9" x14ac:dyDescent="0.25">
      <c r="A307" s="243"/>
      <c r="B307" s="222"/>
      <c r="C307" s="16"/>
      <c r="D307" s="269"/>
      <c r="E307" s="223"/>
      <c r="F307" s="241"/>
      <c r="G307" s="17"/>
      <c r="H307" s="228"/>
      <c r="I307" s="267"/>
    </row>
    <row r="308" spans="1:9" x14ac:dyDescent="0.25">
      <c r="A308" s="243"/>
      <c r="B308" s="222"/>
      <c r="C308" s="16"/>
      <c r="D308" s="269"/>
      <c r="E308" s="223"/>
      <c r="F308" s="241"/>
      <c r="G308" s="17"/>
      <c r="H308" s="228"/>
      <c r="I308" s="267"/>
    </row>
    <row r="309" spans="1:9" x14ac:dyDescent="0.25">
      <c r="A309" s="243"/>
      <c r="B309" s="222"/>
      <c r="C309" s="16"/>
      <c r="D309" s="269"/>
      <c r="E309" s="223"/>
      <c r="F309" s="241"/>
      <c r="G309" s="17"/>
      <c r="H309" s="228"/>
      <c r="I309" s="267"/>
    </row>
    <row r="310" spans="1:9" x14ac:dyDescent="0.25">
      <c r="A310" s="243"/>
      <c r="B310" s="222"/>
      <c r="C310" s="16"/>
      <c r="D310" s="269"/>
      <c r="E310" s="223"/>
      <c r="F310" s="241"/>
      <c r="G310" s="17"/>
      <c r="H310" s="228"/>
      <c r="I310" s="267"/>
    </row>
    <row r="311" spans="1:9" x14ac:dyDescent="0.25">
      <c r="A311" s="243"/>
      <c r="B311" s="222"/>
      <c r="C311" s="16"/>
      <c r="D311" s="269"/>
      <c r="E311" s="223"/>
      <c r="F311" s="241"/>
      <c r="G311" s="17"/>
      <c r="H311" s="228"/>
      <c r="I311" s="267"/>
    </row>
    <row r="312" spans="1:9" x14ac:dyDescent="0.25">
      <c r="A312" s="243"/>
      <c r="B312" s="222"/>
      <c r="C312" s="16"/>
      <c r="D312" s="269"/>
      <c r="E312" s="223"/>
      <c r="F312" s="241"/>
      <c r="G312" s="17"/>
      <c r="H312" s="228"/>
      <c r="I312" s="267"/>
    </row>
    <row r="313" spans="1:9" x14ac:dyDescent="0.25">
      <c r="A313" s="243"/>
      <c r="B313" s="222"/>
      <c r="C313" s="16"/>
      <c r="D313" s="269"/>
      <c r="E313" s="223"/>
      <c r="F313" s="241"/>
      <c r="G313" s="17"/>
      <c r="H313" s="228"/>
      <c r="I313" s="267"/>
    </row>
    <row r="314" spans="1:9" x14ac:dyDescent="0.25">
      <c r="A314" s="243"/>
      <c r="B314" s="222"/>
      <c r="C314" s="16"/>
      <c r="D314" s="269"/>
      <c r="E314" s="223"/>
      <c r="F314" s="241"/>
      <c r="G314" s="17"/>
      <c r="H314" s="228"/>
      <c r="I314" s="267"/>
    </row>
    <row r="315" spans="1:9" x14ac:dyDescent="0.25">
      <c r="A315" s="243"/>
      <c r="B315" s="222"/>
      <c r="C315" s="16"/>
      <c r="D315" s="269"/>
      <c r="E315" s="223"/>
      <c r="F315" s="241"/>
      <c r="G315" s="17"/>
      <c r="H315" s="228"/>
      <c r="I315" s="267"/>
    </row>
    <row r="316" spans="1:9" x14ac:dyDescent="0.25">
      <c r="A316" s="243"/>
      <c r="B316" s="222"/>
      <c r="C316" s="16"/>
      <c r="D316" s="269"/>
      <c r="E316" s="223"/>
      <c r="F316" s="241"/>
      <c r="G316" s="17"/>
      <c r="H316" s="228"/>
      <c r="I316" s="267"/>
    </row>
    <row r="317" spans="1:9" x14ac:dyDescent="0.25">
      <c r="A317" s="243"/>
      <c r="B317" s="222"/>
      <c r="C317" s="16"/>
      <c r="D317" s="269"/>
      <c r="E317" s="223"/>
      <c r="F317" s="241"/>
      <c r="G317" s="17"/>
      <c r="H317" s="228"/>
      <c r="I317" s="267"/>
    </row>
    <row r="318" spans="1:9" x14ac:dyDescent="0.25">
      <c r="A318" s="243"/>
      <c r="B318" s="222"/>
      <c r="C318" s="16"/>
      <c r="D318" s="269"/>
      <c r="E318" s="223"/>
      <c r="F318" s="241"/>
      <c r="G318" s="17"/>
      <c r="H318" s="228"/>
      <c r="I318" s="267"/>
    </row>
    <row r="319" spans="1:9" x14ac:dyDescent="0.25">
      <c r="A319" s="243"/>
      <c r="B319" s="222"/>
      <c r="C319" s="16"/>
      <c r="D319" s="269"/>
      <c r="E319" s="223"/>
      <c r="F319" s="241"/>
      <c r="G319" s="17"/>
      <c r="H319" s="228"/>
      <c r="I319" s="267"/>
    </row>
    <row r="320" spans="1:9" x14ac:dyDescent="0.25">
      <c r="A320" s="243"/>
      <c r="B320" s="222"/>
      <c r="C320" s="16"/>
      <c r="D320" s="269"/>
      <c r="E320" s="223"/>
      <c r="F320" s="241"/>
      <c r="G320" s="17"/>
      <c r="H320" s="228"/>
      <c r="I320" s="267"/>
    </row>
    <row r="321" spans="1:9" x14ac:dyDescent="0.25">
      <c r="A321" s="243"/>
      <c r="B321" s="222"/>
      <c r="C321" s="16"/>
      <c r="D321" s="269"/>
      <c r="E321" s="223"/>
      <c r="F321" s="241"/>
      <c r="G321" s="17"/>
      <c r="H321" s="228"/>
      <c r="I321" s="267"/>
    </row>
    <row r="322" spans="1:9" x14ac:dyDescent="0.25">
      <c r="A322" s="243"/>
      <c r="B322" s="222"/>
      <c r="C322" s="16"/>
      <c r="D322" s="269"/>
      <c r="E322" s="223"/>
      <c r="F322" s="241"/>
      <c r="G322" s="17"/>
      <c r="H322" s="228"/>
      <c r="I322" s="267"/>
    </row>
    <row r="323" spans="1:9" x14ac:dyDescent="0.25">
      <c r="A323" s="243"/>
      <c r="B323" s="222"/>
      <c r="C323" s="16"/>
      <c r="D323" s="269"/>
      <c r="E323" s="223"/>
      <c r="F323" s="241"/>
      <c r="G323" s="17"/>
      <c r="H323" s="228"/>
      <c r="I323" s="267"/>
    </row>
    <row r="324" spans="1:9" x14ac:dyDescent="0.25">
      <c r="A324" s="243"/>
      <c r="B324" s="222"/>
      <c r="C324" s="16"/>
      <c r="D324" s="269"/>
      <c r="E324" s="223"/>
      <c r="F324" s="241"/>
      <c r="G324" s="17"/>
      <c r="H324" s="228"/>
      <c r="I324" s="267"/>
    </row>
    <row r="325" spans="1:9" x14ac:dyDescent="0.25">
      <c r="A325" s="243"/>
      <c r="B325" s="222"/>
      <c r="C325" s="16"/>
      <c r="D325" s="269"/>
      <c r="E325" s="223"/>
      <c r="F325" s="241"/>
      <c r="G325" s="17"/>
      <c r="H325" s="228"/>
      <c r="I325" s="267"/>
    </row>
    <row r="326" spans="1:9" x14ac:dyDescent="0.25">
      <c r="A326" s="243"/>
      <c r="B326" s="222"/>
      <c r="C326" s="16"/>
      <c r="D326" s="269"/>
      <c r="E326" s="223"/>
      <c r="F326" s="241"/>
      <c r="G326" s="17"/>
      <c r="H326" s="228"/>
      <c r="I326" s="267"/>
    </row>
    <row r="327" spans="1:9" x14ac:dyDescent="0.25">
      <c r="A327" s="243"/>
      <c r="B327" s="222"/>
      <c r="C327" s="16"/>
      <c r="D327" s="269"/>
      <c r="E327" s="223"/>
      <c r="F327" s="241"/>
      <c r="G327" s="17"/>
      <c r="H327" s="228"/>
      <c r="I327" s="267"/>
    </row>
    <row r="328" spans="1:9" x14ac:dyDescent="0.25">
      <c r="A328" s="243"/>
      <c r="B328" s="222"/>
      <c r="C328" s="16"/>
      <c r="D328" s="269"/>
      <c r="E328" s="223"/>
      <c r="F328" s="241"/>
      <c r="G328" s="17"/>
      <c r="H328" s="228"/>
      <c r="I328" s="267"/>
    </row>
    <row r="329" spans="1:9" x14ac:dyDescent="0.25">
      <c r="A329" s="243"/>
      <c r="B329" s="222"/>
      <c r="C329" s="16"/>
      <c r="D329" s="269"/>
      <c r="E329" s="223"/>
      <c r="F329" s="241"/>
      <c r="G329" s="17"/>
      <c r="H329" s="228"/>
      <c r="I329" s="267"/>
    </row>
    <row r="330" spans="1:9" x14ac:dyDescent="0.25">
      <c r="A330" s="243"/>
      <c r="B330" s="222"/>
      <c r="C330" s="16"/>
      <c r="D330" s="269"/>
      <c r="E330" s="223"/>
      <c r="F330" s="241"/>
      <c r="G330" s="17"/>
      <c r="H330" s="228"/>
      <c r="I330" s="267"/>
    </row>
    <row r="331" spans="1:9" x14ac:dyDescent="0.25">
      <c r="A331" s="243"/>
      <c r="B331" s="222"/>
      <c r="C331" s="16"/>
      <c r="D331" s="269"/>
      <c r="E331" s="223"/>
      <c r="F331" s="241"/>
      <c r="G331" s="17"/>
      <c r="H331" s="228"/>
      <c r="I331" s="267"/>
    </row>
    <row r="332" spans="1:9" x14ac:dyDescent="0.25">
      <c r="A332" s="243"/>
      <c r="B332" s="222"/>
      <c r="C332" s="16"/>
      <c r="D332" s="269"/>
      <c r="E332" s="223"/>
      <c r="F332" s="241"/>
      <c r="G332" s="17"/>
      <c r="H332" s="228"/>
      <c r="I332" s="267"/>
    </row>
    <row r="333" spans="1:9" x14ac:dyDescent="0.25">
      <c r="A333" s="243"/>
      <c r="B333" s="222"/>
      <c r="C333" s="16"/>
      <c r="D333" s="269"/>
      <c r="E333" s="223"/>
      <c r="F333" s="241"/>
      <c r="G333" s="17"/>
      <c r="H333" s="228"/>
      <c r="I333" s="267"/>
    </row>
    <row r="334" spans="1:9" x14ac:dyDescent="0.25">
      <c r="A334" s="243"/>
      <c r="B334" s="222"/>
      <c r="C334" s="16"/>
      <c r="D334" s="269"/>
      <c r="E334" s="223"/>
      <c r="F334" s="241"/>
      <c r="G334" s="17"/>
      <c r="H334" s="228"/>
      <c r="I334" s="267"/>
    </row>
    <row r="335" spans="1:9" x14ac:dyDescent="0.25">
      <c r="A335" s="243"/>
      <c r="B335" s="222"/>
      <c r="C335" s="16"/>
      <c r="D335" s="269"/>
      <c r="E335" s="223"/>
      <c r="F335" s="241"/>
      <c r="G335" s="17"/>
      <c r="H335" s="228"/>
      <c r="I335" s="267"/>
    </row>
    <row r="336" spans="1:9" x14ac:dyDescent="0.25">
      <c r="A336" s="243"/>
      <c r="B336" s="222"/>
      <c r="C336" s="16"/>
      <c r="D336" s="269"/>
      <c r="E336" s="223"/>
      <c r="F336" s="241"/>
      <c r="G336" s="17"/>
      <c r="H336" s="228"/>
      <c r="I336" s="267"/>
    </row>
    <row r="337" spans="1:9" x14ac:dyDescent="0.25">
      <c r="A337" s="243"/>
      <c r="B337" s="222"/>
      <c r="C337" s="16"/>
      <c r="D337" s="269"/>
      <c r="E337" s="223"/>
      <c r="F337" s="241"/>
      <c r="G337" s="17"/>
      <c r="H337" s="228"/>
      <c r="I337" s="267"/>
    </row>
    <row r="338" spans="1:9" x14ac:dyDescent="0.25">
      <c r="A338" s="243"/>
      <c r="B338" s="222"/>
      <c r="C338" s="16"/>
      <c r="D338" s="269"/>
      <c r="E338" s="223"/>
      <c r="F338" s="241"/>
      <c r="G338" s="17"/>
      <c r="H338" s="228"/>
      <c r="I338" s="267"/>
    </row>
    <row r="339" spans="1:9" x14ac:dyDescent="0.25">
      <c r="A339" s="243"/>
      <c r="B339" s="222"/>
      <c r="C339" s="16"/>
      <c r="D339" s="269"/>
      <c r="E339" s="223"/>
      <c r="F339" s="241"/>
      <c r="G339" s="17"/>
      <c r="H339" s="228"/>
      <c r="I339" s="267"/>
    </row>
    <row r="340" spans="1:9" x14ac:dyDescent="0.25">
      <c r="A340" s="243"/>
      <c r="B340" s="222"/>
      <c r="C340" s="16"/>
      <c r="D340" s="269"/>
      <c r="E340" s="223"/>
      <c r="F340" s="241"/>
      <c r="G340" s="17"/>
      <c r="H340" s="228"/>
      <c r="I340" s="267"/>
    </row>
    <row r="341" spans="1:9" x14ac:dyDescent="0.25">
      <c r="A341" s="243"/>
      <c r="B341" s="222"/>
      <c r="C341" s="16"/>
      <c r="D341" s="269"/>
      <c r="E341" s="223"/>
      <c r="F341" s="241"/>
      <c r="G341" s="17"/>
      <c r="H341" s="228"/>
      <c r="I341" s="267"/>
    </row>
    <row r="342" spans="1:9" x14ac:dyDescent="0.25">
      <c r="A342" s="243"/>
      <c r="B342" s="222"/>
      <c r="C342" s="16"/>
      <c r="D342" s="269"/>
      <c r="E342" s="223"/>
      <c r="F342" s="241"/>
      <c r="G342" s="17"/>
      <c r="H342" s="228"/>
      <c r="I342" s="267"/>
    </row>
    <row r="343" spans="1:9" x14ac:dyDescent="0.25">
      <c r="A343" s="243"/>
      <c r="B343" s="222"/>
      <c r="C343" s="16"/>
      <c r="D343" s="269"/>
      <c r="E343" s="223"/>
      <c r="F343" s="241"/>
      <c r="G343" s="17"/>
      <c r="H343" s="228"/>
      <c r="I343" s="267"/>
    </row>
    <row r="344" spans="1:9" x14ac:dyDescent="0.25">
      <c r="A344" s="243"/>
      <c r="B344" s="222"/>
      <c r="C344" s="16"/>
      <c r="D344" s="269"/>
      <c r="E344" s="223"/>
      <c r="F344" s="241"/>
      <c r="G344" s="17"/>
      <c r="H344" s="228"/>
      <c r="I344" s="267"/>
    </row>
    <row r="345" spans="1:9" x14ac:dyDescent="0.25">
      <c r="A345" s="243"/>
      <c r="B345" s="222"/>
      <c r="C345" s="16"/>
      <c r="D345" s="269"/>
      <c r="E345" s="223"/>
      <c r="F345" s="241"/>
      <c r="G345" s="17"/>
      <c r="H345" s="228"/>
      <c r="I345" s="267"/>
    </row>
    <row r="346" spans="1:9" x14ac:dyDescent="0.25">
      <c r="A346" s="243"/>
      <c r="B346" s="222"/>
      <c r="C346" s="16"/>
      <c r="D346" s="269"/>
      <c r="E346" s="223"/>
      <c r="F346" s="241"/>
      <c r="G346" s="17"/>
      <c r="H346" s="228"/>
      <c r="I346" s="267"/>
    </row>
    <row r="347" spans="1:9" x14ac:dyDescent="0.25">
      <c r="A347" s="243"/>
      <c r="B347" s="222"/>
      <c r="C347" s="16"/>
      <c r="D347" s="269"/>
      <c r="E347" s="223"/>
      <c r="F347" s="241"/>
      <c r="G347" s="17"/>
      <c r="H347" s="228"/>
      <c r="I347" s="267"/>
    </row>
    <row r="348" spans="1:9" x14ac:dyDescent="0.25">
      <c r="A348" s="243"/>
      <c r="B348" s="222"/>
      <c r="C348" s="16"/>
      <c r="D348" s="269"/>
      <c r="E348" s="223"/>
      <c r="F348" s="241"/>
      <c r="G348" s="17"/>
      <c r="H348" s="228"/>
      <c r="I348" s="267"/>
    </row>
    <row r="349" spans="1:9" x14ac:dyDescent="0.25">
      <c r="A349" s="243"/>
      <c r="B349" s="222"/>
      <c r="C349" s="16"/>
      <c r="D349" s="269"/>
      <c r="E349" s="223"/>
      <c r="F349" s="241"/>
      <c r="G349" s="17"/>
      <c r="H349" s="228"/>
      <c r="I349" s="267"/>
    </row>
    <row r="350" spans="1:9" x14ac:dyDescent="0.25">
      <c r="A350" s="243"/>
      <c r="B350" s="222"/>
      <c r="C350" s="16"/>
      <c r="D350" s="269"/>
      <c r="E350" s="223"/>
      <c r="F350" s="241"/>
      <c r="G350" s="17"/>
      <c r="H350" s="228"/>
      <c r="I350" s="267"/>
    </row>
    <row r="351" spans="1:9" x14ac:dyDescent="0.25">
      <c r="A351" s="243"/>
      <c r="B351" s="222"/>
      <c r="C351" s="16"/>
      <c r="D351" s="269"/>
      <c r="E351" s="223"/>
      <c r="F351" s="241"/>
      <c r="G351" s="17"/>
      <c r="H351" s="228"/>
      <c r="I351" s="267"/>
    </row>
    <row r="352" spans="1:9" x14ac:dyDescent="0.25">
      <c r="A352" s="243"/>
      <c r="B352" s="222"/>
      <c r="C352" s="16"/>
      <c r="D352" s="269"/>
      <c r="E352" s="223"/>
      <c r="F352" s="241"/>
      <c r="G352" s="17"/>
      <c r="H352" s="228"/>
      <c r="I352" s="267"/>
    </row>
    <row r="353" spans="1:9" x14ac:dyDescent="0.25">
      <c r="A353" s="243"/>
      <c r="B353" s="222"/>
      <c r="C353" s="16"/>
      <c r="D353" s="269"/>
      <c r="E353" s="223"/>
      <c r="F353" s="241"/>
      <c r="G353" s="17"/>
      <c r="H353" s="228"/>
      <c r="I353" s="267"/>
    </row>
    <row r="354" spans="1:9" x14ac:dyDescent="0.25">
      <c r="A354" s="243"/>
      <c r="B354" s="222"/>
      <c r="C354" s="16"/>
      <c r="D354" s="269"/>
      <c r="E354" s="223"/>
      <c r="F354" s="241"/>
      <c r="G354" s="17"/>
      <c r="H354" s="228"/>
      <c r="I354" s="267"/>
    </row>
    <row r="355" spans="1:9" x14ac:dyDescent="0.25">
      <c r="A355" s="243"/>
      <c r="B355" s="222"/>
      <c r="C355" s="16"/>
      <c r="D355" s="269"/>
      <c r="E355" s="223"/>
      <c r="F355" s="241"/>
      <c r="G355" s="17"/>
      <c r="H355" s="228"/>
      <c r="I355" s="267"/>
    </row>
    <row r="356" spans="1:9" x14ac:dyDescent="0.25">
      <c r="A356" s="243"/>
      <c r="B356" s="222"/>
      <c r="C356" s="16"/>
      <c r="D356" s="269"/>
      <c r="E356" s="223"/>
      <c r="F356" s="241"/>
      <c r="G356" s="17"/>
      <c r="H356" s="228"/>
      <c r="I356" s="267"/>
    </row>
    <row r="357" spans="1:9" x14ac:dyDescent="0.25">
      <c r="A357" s="243"/>
      <c r="B357" s="222"/>
      <c r="C357" s="16"/>
      <c r="D357" s="269"/>
      <c r="E357" s="223"/>
      <c r="F357" s="241"/>
      <c r="G357" s="17"/>
      <c r="H357" s="228"/>
      <c r="I357" s="267"/>
    </row>
    <row r="358" spans="1:9" x14ac:dyDescent="0.25">
      <c r="A358" s="243"/>
      <c r="B358" s="222"/>
      <c r="C358" s="16"/>
      <c r="D358" s="269"/>
      <c r="E358" s="223"/>
      <c r="F358" s="241"/>
      <c r="G358" s="17"/>
      <c r="H358" s="228"/>
      <c r="I358" s="267"/>
    </row>
    <row r="359" spans="1:9" x14ac:dyDescent="0.25">
      <c r="A359" s="243"/>
      <c r="B359" s="222"/>
      <c r="C359" s="16"/>
      <c r="D359" s="269"/>
      <c r="E359" s="223"/>
      <c r="F359" s="241"/>
      <c r="G359" s="17"/>
      <c r="H359" s="228"/>
      <c r="I359" s="267"/>
    </row>
    <row r="360" spans="1:9" x14ac:dyDescent="0.25">
      <c r="A360" s="243"/>
      <c r="B360" s="222"/>
      <c r="C360" s="16"/>
      <c r="D360" s="269"/>
      <c r="E360" s="223"/>
      <c r="F360" s="241"/>
      <c r="G360" s="17"/>
      <c r="H360" s="228"/>
      <c r="I360" s="267"/>
    </row>
    <row r="361" spans="1:9" x14ac:dyDescent="0.25">
      <c r="A361" s="243"/>
      <c r="B361" s="222"/>
      <c r="C361" s="16"/>
      <c r="D361" s="269"/>
      <c r="E361" s="223"/>
      <c r="F361" s="241"/>
      <c r="G361" s="17"/>
      <c r="H361" s="228"/>
      <c r="I361" s="267"/>
    </row>
    <row r="362" spans="1:9" x14ac:dyDescent="0.25">
      <c r="A362" s="243"/>
      <c r="B362" s="222"/>
      <c r="C362" s="16"/>
      <c r="D362" s="269"/>
      <c r="E362" s="223"/>
      <c r="F362" s="241"/>
      <c r="G362" s="17"/>
      <c r="H362" s="228"/>
      <c r="I362" s="267"/>
    </row>
    <row r="363" spans="1:9" x14ac:dyDescent="0.25">
      <c r="A363" s="243"/>
      <c r="B363" s="222"/>
      <c r="C363" s="16"/>
      <c r="D363" s="269"/>
      <c r="E363" s="223"/>
      <c r="F363" s="241"/>
      <c r="G363" s="17"/>
      <c r="H363" s="228"/>
      <c r="I363" s="267"/>
    </row>
    <row r="364" spans="1:9" x14ac:dyDescent="0.25">
      <c r="A364" s="243"/>
      <c r="B364" s="222"/>
      <c r="C364" s="16"/>
      <c r="D364" s="269"/>
      <c r="E364" s="223"/>
      <c r="F364" s="241"/>
      <c r="G364" s="17"/>
      <c r="H364" s="228"/>
      <c r="I364" s="267"/>
    </row>
    <row r="365" spans="1:9" x14ac:dyDescent="0.25">
      <c r="A365" s="243"/>
      <c r="B365" s="222"/>
      <c r="C365" s="16"/>
      <c r="D365" s="269"/>
      <c r="E365" s="223"/>
      <c r="F365" s="241"/>
      <c r="G365" s="17"/>
      <c r="H365" s="228"/>
      <c r="I365" s="267"/>
    </row>
    <row r="366" spans="1:9" x14ac:dyDescent="0.25">
      <c r="A366" s="243"/>
      <c r="B366" s="222"/>
      <c r="C366" s="16"/>
      <c r="D366" s="269"/>
      <c r="E366" s="223"/>
      <c r="F366" s="241"/>
      <c r="G366" s="17"/>
      <c r="H366" s="228"/>
      <c r="I366" s="267"/>
    </row>
    <row r="367" spans="1:9" x14ac:dyDescent="0.25">
      <c r="A367" s="243"/>
      <c r="B367" s="222"/>
      <c r="C367" s="16"/>
      <c r="D367" s="269"/>
      <c r="E367" s="223"/>
      <c r="F367" s="241"/>
      <c r="G367" s="17"/>
      <c r="H367" s="228"/>
      <c r="I367" s="267"/>
    </row>
    <row r="368" spans="1:9" x14ac:dyDescent="0.25">
      <c r="A368" s="243"/>
      <c r="B368" s="222"/>
      <c r="C368" s="16"/>
      <c r="D368" s="269"/>
      <c r="E368" s="223"/>
      <c r="F368" s="241"/>
      <c r="G368" s="17"/>
      <c r="H368" s="228"/>
      <c r="I368" s="267"/>
    </row>
    <row r="369" spans="1:9" x14ac:dyDescent="0.25">
      <c r="A369" s="243"/>
      <c r="B369" s="222"/>
      <c r="C369" s="16"/>
      <c r="D369" s="269"/>
      <c r="E369" s="223"/>
      <c r="F369" s="241"/>
      <c r="G369" s="17"/>
      <c r="H369" s="228"/>
      <c r="I369" s="267"/>
    </row>
    <row r="370" spans="1:9" x14ac:dyDescent="0.25">
      <c r="A370" s="243"/>
      <c r="B370" s="222"/>
      <c r="C370" s="16"/>
      <c r="D370" s="269"/>
      <c r="E370" s="223"/>
      <c r="F370" s="241"/>
      <c r="G370" s="17"/>
      <c r="H370" s="228"/>
      <c r="I370" s="267"/>
    </row>
    <row r="371" spans="1:9" x14ac:dyDescent="0.25">
      <c r="A371" s="243"/>
      <c r="B371" s="222"/>
      <c r="C371" s="16"/>
      <c r="D371" s="269"/>
      <c r="E371" s="223"/>
      <c r="F371" s="241"/>
      <c r="G371" s="17"/>
      <c r="H371" s="228"/>
      <c r="I371" s="267"/>
    </row>
    <row r="372" spans="1:9" x14ac:dyDescent="0.25">
      <c r="A372" s="243"/>
      <c r="B372" s="222"/>
      <c r="C372" s="16"/>
      <c r="D372" s="269"/>
      <c r="E372" s="223"/>
      <c r="F372" s="241"/>
      <c r="G372" s="17"/>
      <c r="H372" s="228"/>
      <c r="I372" s="267"/>
    </row>
    <row r="373" spans="1:9" x14ac:dyDescent="0.25">
      <c r="A373" s="243"/>
      <c r="B373" s="222"/>
      <c r="C373" s="16"/>
      <c r="D373" s="269"/>
      <c r="E373" s="223"/>
      <c r="F373" s="241"/>
      <c r="G373" s="17"/>
      <c r="H373" s="228"/>
      <c r="I373" s="267"/>
    </row>
    <row r="374" spans="1:9" x14ac:dyDescent="0.25">
      <c r="A374" s="243"/>
      <c r="B374" s="222"/>
      <c r="C374" s="16"/>
      <c r="D374" s="269"/>
      <c r="E374" s="223"/>
      <c r="F374" s="241"/>
      <c r="G374" s="17"/>
      <c r="H374" s="228"/>
      <c r="I374" s="267"/>
    </row>
    <row r="375" spans="1:9" x14ac:dyDescent="0.25">
      <c r="A375" s="243"/>
      <c r="B375" s="222"/>
      <c r="C375" s="16"/>
      <c r="D375" s="269"/>
      <c r="E375" s="223"/>
      <c r="F375" s="241"/>
      <c r="G375" s="17"/>
      <c r="H375" s="228"/>
      <c r="I375" s="267"/>
    </row>
    <row r="376" spans="1:9" x14ac:dyDescent="0.25">
      <c r="A376" s="243"/>
      <c r="B376" s="222"/>
      <c r="C376" s="16"/>
      <c r="D376" s="269"/>
      <c r="E376" s="223"/>
      <c r="F376" s="241"/>
      <c r="G376" s="17"/>
      <c r="H376" s="228"/>
      <c r="I376" s="267"/>
    </row>
    <row r="377" spans="1:9" x14ac:dyDescent="0.25">
      <c r="A377" s="243"/>
      <c r="B377" s="222"/>
      <c r="C377" s="16"/>
      <c r="D377" s="269"/>
      <c r="E377" s="223"/>
      <c r="F377" s="241"/>
      <c r="G377" s="17"/>
      <c r="H377" s="228"/>
      <c r="I377" s="267"/>
    </row>
    <row r="378" spans="1:9" x14ac:dyDescent="0.25">
      <c r="A378" s="243"/>
      <c r="B378" s="222"/>
      <c r="C378" s="16"/>
      <c r="D378" s="269"/>
      <c r="E378" s="223"/>
      <c r="F378" s="241"/>
      <c r="G378" s="17"/>
      <c r="H378" s="228"/>
      <c r="I378" s="267"/>
    </row>
    <row r="379" spans="1:9" x14ac:dyDescent="0.25">
      <c r="A379" s="243"/>
      <c r="B379" s="222"/>
      <c r="C379" s="16"/>
      <c r="D379" s="269"/>
      <c r="E379" s="223"/>
      <c r="F379" s="241"/>
      <c r="G379" s="17"/>
      <c r="H379" s="228"/>
      <c r="I379" s="267"/>
    </row>
    <row r="380" spans="1:9" x14ac:dyDescent="0.25">
      <c r="A380" s="243"/>
      <c r="B380" s="222"/>
      <c r="C380" s="16"/>
      <c r="D380" s="269"/>
      <c r="E380" s="223"/>
      <c r="F380" s="241"/>
      <c r="G380" s="17"/>
      <c r="H380" s="228"/>
      <c r="I380" s="267"/>
    </row>
  </sheetData>
  <autoFilter ref="A3:S193"/>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1"/>
  <sheetViews>
    <sheetView workbookViewId="0">
      <selection sqref="A1:B21"/>
    </sheetView>
  </sheetViews>
  <sheetFormatPr baseColWidth="10" defaultRowHeight="15" x14ac:dyDescent="0.25"/>
  <cols>
    <col min="1" max="1" width="60.42578125" customWidth="1"/>
    <col min="2" max="2" width="18.140625" customWidth="1"/>
  </cols>
  <sheetData>
    <row r="1" spans="1:2" x14ac:dyDescent="0.25">
      <c r="A1" s="270" t="s">
        <v>271</v>
      </c>
      <c r="B1" t="s">
        <v>273</v>
      </c>
    </row>
    <row r="2" spans="1:2" x14ac:dyDescent="0.25">
      <c r="A2" s="271" t="s">
        <v>262</v>
      </c>
      <c r="B2" s="312">
        <v>509562203.44499993</v>
      </c>
    </row>
    <row r="3" spans="1:2" x14ac:dyDescent="0.25">
      <c r="A3" s="271" t="s">
        <v>263</v>
      </c>
      <c r="B3" s="312">
        <v>459672820.48500001</v>
      </c>
    </row>
    <row r="4" spans="1:2" x14ac:dyDescent="0.25">
      <c r="A4" s="271" t="s">
        <v>264</v>
      </c>
      <c r="B4" s="312">
        <v>958633183.90350997</v>
      </c>
    </row>
    <row r="5" spans="1:2" x14ac:dyDescent="0.25">
      <c r="A5" s="271" t="s">
        <v>266</v>
      </c>
      <c r="B5" s="312">
        <v>22417640048.332363</v>
      </c>
    </row>
    <row r="6" spans="1:2" x14ac:dyDescent="0.25">
      <c r="A6" s="272" t="s">
        <v>267</v>
      </c>
      <c r="B6" s="312">
        <v>1699838524.1676598</v>
      </c>
    </row>
    <row r="7" spans="1:2" x14ac:dyDescent="0.25">
      <c r="A7" s="272" t="s">
        <v>268</v>
      </c>
      <c r="B7" s="312">
        <v>911109504.38555717</v>
      </c>
    </row>
    <row r="8" spans="1:2" x14ac:dyDescent="0.25">
      <c r="A8" s="272" t="s">
        <v>269</v>
      </c>
      <c r="B8" s="312">
        <v>18644000000</v>
      </c>
    </row>
    <row r="9" spans="1:2" x14ac:dyDescent="0.25">
      <c r="A9" s="272" t="s">
        <v>270</v>
      </c>
      <c r="B9" s="312">
        <v>1150694643.2791498</v>
      </c>
    </row>
    <row r="10" spans="1:2" x14ac:dyDescent="0.25">
      <c r="A10" s="272" t="s">
        <v>377</v>
      </c>
      <c r="B10" s="312">
        <v>11997376.5</v>
      </c>
    </row>
    <row r="11" spans="1:2" x14ac:dyDescent="0.25">
      <c r="A11" s="271" t="s">
        <v>410</v>
      </c>
      <c r="B11" s="312">
        <v>1794119865.5599999</v>
      </c>
    </row>
    <row r="12" spans="1:2" x14ac:dyDescent="0.25">
      <c r="A12" s="271" t="s">
        <v>265</v>
      </c>
      <c r="B12" s="312">
        <v>615484563</v>
      </c>
    </row>
    <row r="13" spans="1:2" x14ac:dyDescent="0.25">
      <c r="A13" s="271" t="s">
        <v>27</v>
      </c>
      <c r="B13" s="312">
        <v>21151291421</v>
      </c>
    </row>
    <row r="14" spans="1:2" x14ac:dyDescent="0.25">
      <c r="A14" s="271" t="s">
        <v>252</v>
      </c>
      <c r="B14" s="312">
        <v>13040511781.721828</v>
      </c>
    </row>
    <row r="15" spans="1:2" x14ac:dyDescent="0.25">
      <c r="A15" s="271" t="s">
        <v>451</v>
      </c>
      <c r="B15" s="312">
        <v>486462096</v>
      </c>
    </row>
    <row r="16" spans="1:2" x14ac:dyDescent="0.25">
      <c r="A16" s="271" t="s">
        <v>400</v>
      </c>
      <c r="B16" s="312">
        <v>558495786.26896703</v>
      </c>
    </row>
    <row r="17" spans="1:2" x14ac:dyDescent="0.25">
      <c r="A17" s="271" t="s">
        <v>408</v>
      </c>
      <c r="B17" s="312">
        <v>320165909.81000006</v>
      </c>
    </row>
    <row r="18" spans="1:2" x14ac:dyDescent="0.25">
      <c r="A18" s="271" t="s">
        <v>454</v>
      </c>
      <c r="B18" s="312">
        <v>139689767.63800001</v>
      </c>
    </row>
    <row r="19" spans="1:2" x14ac:dyDescent="0.25">
      <c r="A19" s="271" t="s">
        <v>405</v>
      </c>
      <c r="B19" s="312">
        <v>217918969</v>
      </c>
    </row>
    <row r="20" spans="1:2" x14ac:dyDescent="0.25">
      <c r="A20" s="271" t="s">
        <v>250</v>
      </c>
      <c r="B20" s="312">
        <v>42394533360.790001</v>
      </c>
    </row>
    <row r="21" spans="1:2" x14ac:dyDescent="0.25">
      <c r="A21" s="271" t="s">
        <v>272</v>
      </c>
      <c r="B21" s="312">
        <v>105064181776.95468</v>
      </c>
    </row>
  </sheetData>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workbookViewId="0">
      <selection activeCell="C13" sqref="C13"/>
    </sheetView>
  </sheetViews>
  <sheetFormatPr baseColWidth="10" defaultRowHeight="15" x14ac:dyDescent="0.25"/>
  <cols>
    <col min="1" max="1" width="23.28515625" customWidth="1"/>
    <col min="2" max="2" width="9" customWidth="1"/>
    <col min="3" max="3" width="23" customWidth="1"/>
  </cols>
  <sheetData>
    <row r="1" spans="1:4" x14ac:dyDescent="0.25">
      <c r="A1" s="317" t="s">
        <v>280</v>
      </c>
      <c r="B1" s="317" t="s">
        <v>281</v>
      </c>
      <c r="C1" s="317" t="s">
        <v>278</v>
      </c>
    </row>
    <row r="2" spans="1:4" x14ac:dyDescent="0.25">
      <c r="A2" s="318" t="s">
        <v>275</v>
      </c>
      <c r="B2" s="318">
        <v>121</v>
      </c>
      <c r="C2" s="319">
        <v>9505051513.1046791</v>
      </c>
    </row>
    <row r="3" spans="1:4" x14ac:dyDescent="0.25">
      <c r="A3" s="322" t="s">
        <v>276</v>
      </c>
      <c r="B3" s="322">
        <v>8</v>
      </c>
      <c r="C3" s="323">
        <v>486462096</v>
      </c>
      <c r="D3" t="s">
        <v>426</v>
      </c>
    </row>
    <row r="4" spans="1:4" x14ac:dyDescent="0.25">
      <c r="A4" s="318" t="s">
        <v>277</v>
      </c>
      <c r="B4" s="318">
        <v>7</v>
      </c>
      <c r="C4" s="319">
        <v>907545089</v>
      </c>
    </row>
    <row r="5" spans="1:4" s="15" customFormat="1" x14ac:dyDescent="0.25">
      <c r="A5" s="318" t="s">
        <v>448</v>
      </c>
      <c r="B5" s="318">
        <v>10</v>
      </c>
      <c r="C5" s="319">
        <v>709311976.55999994</v>
      </c>
    </row>
    <row r="6" spans="1:4" x14ac:dyDescent="0.25">
      <c r="A6" s="320" t="s">
        <v>279</v>
      </c>
      <c r="B6" s="320">
        <f>SUM(B2:B5)</f>
        <v>146</v>
      </c>
      <c r="C6" s="321">
        <f>SUM(C2:C5)</f>
        <v>11608370674.664679</v>
      </c>
    </row>
    <row r="7" spans="1:4" x14ac:dyDescent="0.25">
      <c r="C7" s="274"/>
    </row>
    <row r="8" spans="1:4" x14ac:dyDescent="0.25">
      <c r="C8" s="274"/>
    </row>
    <row r="9" spans="1:4" x14ac:dyDescent="0.25">
      <c r="C9" s="27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CONTRATISTAS flujo mensual</vt:lpstr>
      <vt:lpstr>SALUD</vt:lpstr>
      <vt:lpstr>PAA 2020</vt:lpstr>
      <vt:lpstr>PAA por sector</vt:lpstr>
      <vt:lpstr>Prestacion de servicios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Juan carlos Alarcon Naranjo</dc:creator>
  <cp:lastModifiedBy>Juan carlos Alarcon Naranjo</cp:lastModifiedBy>
  <dcterms:created xsi:type="dcterms:W3CDTF">2017-12-28T20:12:04Z</dcterms:created>
  <dcterms:modified xsi:type="dcterms:W3CDTF">2020-01-16T16:07:40Z</dcterms:modified>
</cp:coreProperties>
</file>